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https://d.docs.live.net/a225fc79a736b248/Documents/FUNDACION/PROCESOS 2026/PUESTO DE SALUD/"/>
    </mc:Choice>
  </mc:AlternateContent>
  <xr:revisionPtr revIDLastSave="0" documentId="8_{5395414F-F383-44BD-8A63-58E1665B2F87}" xr6:coauthVersionLast="47" xr6:coauthVersionMax="47" xr10:uidLastSave="{00000000-0000-0000-0000-000000000000}"/>
  <bookViews>
    <workbookView xWindow="-108" yWindow="-108" windowWidth="23256" windowHeight="13896" xr2:uid="{00000000-000D-0000-FFFF-FFFF00000000}"/>
  </bookViews>
  <sheets>
    <sheet name="PRESUPUESTO" sheetId="1" r:id="rId1"/>
    <sheet name="1. ACTIVIDADES PRELIMINARES" sheetId="2" r:id="rId2"/>
    <sheet name="2. PISOS Y ENCHAPES" sheetId="4" r:id="rId3"/>
    <sheet name="3. INSTALACIONES HIDRAULICAS" sheetId="5" r:id="rId4"/>
    <sheet name="4. APARATOS SANITARIOS" sheetId="7" r:id="rId5"/>
    <sheet name="5. MUROS Y ACABADOS" sheetId="8" r:id="rId6"/>
    <sheet name="6. CUBIERTA" sheetId="9" r:id="rId7"/>
    <sheet name="7. INSTALACIONES ELECTRICAS" sheetId="10" r:id="rId8"/>
    <sheet name="8. CARPINTERIA METALICA" sheetId="14" r:id="rId9"/>
    <sheet name="9. ASEO GENERAL" sheetId="12" r:id="rId10"/>
    <sheet name="10. EQUIPOS FIJOS HOSPITALARIOS" sheetId="13"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s>
  <definedNames>
    <definedName name="\0">#REF!</definedName>
    <definedName name="\a">[1]PJ!#REF!</definedName>
    <definedName name="\L">#REF!</definedName>
    <definedName name="\P">#REF!</definedName>
    <definedName name="\PX">[2]!ERR</definedName>
    <definedName name="\s">#REF!</definedName>
    <definedName name="\X">[3]!ERR</definedName>
    <definedName name="\Z">[3]!ERR</definedName>
    <definedName name="_">#REF!</definedName>
    <definedName name="_____________________________________________________FS01">[0]!ERR</definedName>
    <definedName name="___________________________________________________FS01">[0]!ERR</definedName>
    <definedName name="_________________________________________________FS01">[0]!ERR</definedName>
    <definedName name="_______________________________________________FS01">[0]!ERR</definedName>
    <definedName name="_____________________________________________FS01">[0]!ERR</definedName>
    <definedName name="___________________________________________FS01">[0]!ERR</definedName>
    <definedName name="_________________________________________FS01">[0]!ERR</definedName>
    <definedName name="_______________________________________FS01">[0]!ERR</definedName>
    <definedName name="_____________________________________FS01">[0]!ERR</definedName>
    <definedName name="___________________________________FS01">[0]!ERR</definedName>
    <definedName name="_________________________________FS01">[0]!ERR</definedName>
    <definedName name="________________________________PJ50">#REF!</definedName>
    <definedName name="_______________________________FS01">[0]!ERR</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FS01">[0]!ERR</definedName>
    <definedName name="_____________________________pj51">#REF!</definedName>
    <definedName name="____________________________APU221">#REF!</definedName>
    <definedName name="____________________________FS01">[0]!ERR</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FS01">[0]!ERR</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FS01">[0]!ERR</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FS01">[0]!ERR</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FS01">[4]!ERR</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FS01">[0]!ERR</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FS01">[0]!ERR</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FS01">[0]!ERR</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FS01">[5]!ERR</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FS01">[0]!ERR</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FS01">[0]!ERR</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F">[5]!ERR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F">[5]!ERR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FS01">[0]!ERR</definedName>
    <definedName name="_____________i1">#REF!</definedName>
    <definedName name="_____________PJ50">#REF!</definedName>
    <definedName name="_____________pj51">#REF!</definedName>
    <definedName name="_____________rc">#REF!</definedName>
    <definedName name="____________APU221">#REF!</definedName>
    <definedName name="____________F">[5]!ERR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i1">#REF!</definedName>
    <definedName name="____________PJ50">#REF!</definedName>
    <definedName name="____________pj51">#REF!</definedName>
    <definedName name="____________rc">#REF!</definedName>
    <definedName name="___________AFC1">[6]INV!$A$25:$D$28</definedName>
    <definedName name="___________AFC3">[6]INV!$F$25:$I$28</definedName>
    <definedName name="___________AFC5">[6]INV!$K$25:$N$28</definedName>
    <definedName name="___________APU221">#REF!</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F">[5]!ERR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i1">#REF!</definedName>
    <definedName name="___________PJ50">#REF!</definedName>
    <definedName name="___________pj51">#REF!</definedName>
    <definedName name="___________rc">#REF!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APU221">#REF!</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F">[0]!ERR</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[0]!ERR</definedName>
    <definedName name="__________i1">#REF!</definedName>
    <definedName name="__________PJ50">#REF!</definedName>
    <definedName name="__________pj51">#REF!</definedName>
    <definedName name="__________rc">#REF!</definedName>
    <definedName name="__________SBC1">[6]INV!$A$12:$D$15</definedName>
    <definedName name="__________SBC3">[6]INV!$F$12:$I$15</definedName>
    <definedName name="__________SBC5">[6]INV!$K$12:$N$15</definedName>
    <definedName name="_________AFC1">[6]INV!$A$25:$D$28</definedName>
    <definedName name="_________AFC3">[6]INV!$F$25:$I$28</definedName>
    <definedName name="_________AFC5">[6]INV!$K$25:$N$28</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F">[5]!ERR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[5]!ERR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i1">#REF!</definedName>
    <definedName name="_________MA2">#REF!</definedName>
    <definedName name="_________PJ50">#REF!</definedName>
    <definedName name="_________pj51">#REF!</definedName>
    <definedName name="_________rc">#REF!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[0]!ERR</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i1">#REF!</definedName>
    <definedName name="________MA2">#REF!</definedName>
    <definedName name="________PJ50">#REF!</definedName>
    <definedName name="________pj51">#REF!</definedName>
    <definedName name="________rc">#REF!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PU221">#REF!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cua1">'[7]ALCANTARILLADO RAS'!$A$4:$B$14</definedName>
    <definedName name="_______DMD1">#REF!</definedName>
    <definedName name="_______F">[5]!ERR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[5]!ERR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[8]!ERR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i1">#REF!</definedName>
    <definedName name="_______MA2">#REF!</definedName>
    <definedName name="_______PJ50">#REF!</definedName>
    <definedName name="_______pj51">#REF!</definedName>
    <definedName name="_______rc">#REF!</definedName>
    <definedName name="_______SBC1">[6]INV!$A$12:$D$15</definedName>
    <definedName name="_______SBC3">[6]INV!$F$12:$I$15</definedName>
    <definedName name="_______SBC5">[6]INV!$K$12:$N$15</definedName>
    <definedName name="_______TD02">[5]!ERR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VPD1">[9]TARIFAS!$C$582</definedName>
    <definedName name="_______VPI1">[9]TARIFAS!$C$580</definedName>
    <definedName name="_______VRA1">[9]TARIFAS!$C$579</definedName>
    <definedName name="______A251140">#REF!</definedName>
    <definedName name="______A251150">#REF!</definedName>
    <definedName name="______AFC1">[6]INV!$A$25:$D$28</definedName>
    <definedName name="______AFC3">[6]INV!$F$25:$I$28</definedName>
    <definedName name="______AFC5">[6]INV!$K$25:$N$28</definedName>
    <definedName name="______APU221">#REF!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cua1">'[7]ALCANTARILLADO RAS'!$A$4:$B$14</definedName>
    <definedName name="______DMD1">#REF!</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f2005">[0]!ERR</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i1">#REF!</definedName>
    <definedName name="______INF1">#REF!</definedName>
    <definedName name="______MA2">#REF!</definedName>
    <definedName name="______PJ50">#REF!</definedName>
    <definedName name="______pj51">#REF!</definedName>
    <definedName name="______rc">#REF!</definedName>
    <definedName name="______SBC1">[6]INV!$A$12:$D$15</definedName>
    <definedName name="______SBC3">[6]INV!$F$12:$I$15</definedName>
    <definedName name="______SBC5">[6]INV!$K$12:$N$15</definedName>
    <definedName name="______TD02">[5]!ERR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VPD1">[9]TARIFAS!$C$582</definedName>
    <definedName name="______VPI1">[9]TARIFAS!$C$580</definedName>
    <definedName name="______VRA1">[9]TARIFAS!$C$579</definedName>
    <definedName name="_____AFC1">[6]INV!$A$25:$D$28</definedName>
    <definedName name="_____AFC3">[6]INV!$F$25:$I$28</definedName>
    <definedName name="_____AFC5">[6]INV!$K$25:$N$28</definedName>
    <definedName name="_____APU221">#REF!</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cua1">'[7]ALCANTARILLADO RAS'!$A$4:$B$14</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3">#REF!</definedName>
    <definedName name="_____EXC4">#REF!</definedName>
    <definedName name="_____EXC5">#REF!</definedName>
    <definedName name="_____EXC8">#REF!</definedName>
    <definedName name="_____EXC9">#REF!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1">#REF!</definedName>
    <definedName name="_____MA2">#REF!</definedName>
    <definedName name="_____PJ50">#REF!</definedName>
    <definedName name="_____pj51">#REF!</definedName>
    <definedName name="_____rc">#REF!</definedName>
    <definedName name="_____SBC1">[6]INV!$A$12:$D$15</definedName>
    <definedName name="_____SBC3">[6]INV!$F$12:$I$15</definedName>
    <definedName name="_____SBC5">[6]INV!$K$12:$N$15</definedName>
    <definedName name="_____VPD1">[9]TARIFAS!$C$582</definedName>
    <definedName name="_____VPI1">[9]TARIFAS!$C$580</definedName>
    <definedName name="_____VRA1">[9]TARIFAS!$C$579</definedName>
    <definedName name="____A251140">#REF!</definedName>
    <definedName name="____A251150">#REF!</definedName>
    <definedName name="____AFC1">[6]INV!$A$25:$D$28</definedName>
    <definedName name="____AFC3">[6]INV!$F$25:$I$28</definedName>
    <definedName name="____AFC5">[6]INV!$K$25:$N$28</definedName>
    <definedName name="____APU221">#REF!</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ua1">'[7]ALCANTARILLADO RAS'!$A$4:$B$14</definedName>
    <definedName name="____DMD1">#REF!</definedName>
    <definedName name="____EXC2">#REF!</definedName>
    <definedName name="____EXC6">#REF!</definedName>
    <definedName name="____EXC7">#REF!</definedName>
    <definedName name="____F">[10]!ERR</definedName>
    <definedName name="____F_1">#NAME?</definedName>
    <definedName name="____F_2">#NAME?</definedName>
    <definedName name="____F_4">#NAME?</definedName>
    <definedName name="____F_6">#NAME?</definedName>
    <definedName name="____F_7">#NAME?</definedName>
    <definedName name="____F_8">#NAME?</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1">#REF!</definedName>
    <definedName name="____MA2">#REF!</definedName>
    <definedName name="____mun2">[11]PESOS!#REF!</definedName>
    <definedName name="____PJ50">#REF!</definedName>
    <definedName name="____pj51">#REF!</definedName>
    <definedName name="____rc">#REF!</definedName>
    <definedName name="____SBC1">[6]INV!$A$12:$D$15</definedName>
    <definedName name="____SBC3">[6]INV!$F$12:$I$15</definedName>
    <definedName name="____SBC5">[6]INV!$K$12:$N$15</definedName>
    <definedName name="____TD02">[5]!ERR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VPD1">[9]TARIFAS!$C$582</definedName>
    <definedName name="____VPI1">[9]TARIFAS!$C$580</definedName>
    <definedName name="____VRA1">[9]TARIFAS!$C$579</definedName>
    <definedName name="___A251140">#REF!</definedName>
    <definedName name="___A251150">#REF!</definedName>
    <definedName name="___AFC1">[6]INV!$A$25:$D$28</definedName>
    <definedName name="___AFC3">[6]INV!$F$25:$I$28</definedName>
    <definedName name="___AFC5">[6]INV!$K$25:$N$28</definedName>
    <definedName name="___APU221">#REF!</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AD1">'[12]BASE DATOS GENERALES'!$B$17</definedName>
    <definedName name="___CAD2">'[12]BASE DATOS GENERALES'!$B$18</definedName>
    <definedName name="___Cod1">#REF!</definedName>
    <definedName name="___cua1">'[7]ALCANTARILLADO RAS'!$A$4:$B$14</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8">#REF!</definedName>
    <definedName name="___EXC9">#REF!</definedName>
    <definedName name="___F">[0]!ERR</definedName>
    <definedName name="___ff2005">[0]!ERR</definedName>
    <definedName name="___FS01">[13]!ERR</definedName>
    <definedName name="___FS01_6">#NAME?</definedName>
    <definedName name="___FS01_7">#NAME?</definedName>
    <definedName name="___FS01_8">#NAME?</definedName>
    <definedName name="___i1">#REF!</definedName>
    <definedName name="___INF1">#REF!</definedName>
    <definedName name="___MA2">#REF!</definedName>
    <definedName name="___MSC1">#REF!</definedName>
    <definedName name="___mun2">#REF!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OPC1">'[12]BASE DATOS GENERALES'!$B$19</definedName>
    <definedName name="___PJ50">#REF!</definedName>
    <definedName name="___pj51">#REF!</definedName>
    <definedName name="___R">[14]RESUMEN!$D$48</definedName>
    <definedName name="___rc">#REF!</definedName>
    <definedName name="___ref4">#REF!</definedName>
    <definedName name="___SBC1">[6]INV!$A$12:$D$15</definedName>
    <definedName name="___SBC3">[6]INV!$F$12:$I$15</definedName>
    <definedName name="___SBC5">[6]INV!$K$12:$N$15</definedName>
    <definedName name="___TD02">#N/A</definedName>
    <definedName name="___VPD1">[9]TARIFAS!$C$582</definedName>
    <definedName name="___VPI1">[9]TARIFAS!$C$580</definedName>
    <definedName name="___VRA1">[9]TARIFAS!$C$579</definedName>
    <definedName name="__2008_Database">'[15]2008_Database Pate In'!#REF!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br01">[16]Dólar!#REF!</definedName>
    <definedName name="__abr06">[16]Dólar!#REF!</definedName>
    <definedName name="__abr97">[16]Dólar!#REF!</definedName>
    <definedName name="__abr98">[16]Dólar!#REF!</definedName>
    <definedName name="__abr99">[16]Dólar!#REF!</definedName>
    <definedName name="__AFC1">[6]INV!$A$25:$D$28</definedName>
    <definedName name="__AFC3">[6]INV!$F$25:$I$28</definedName>
    <definedName name="__AFC5">[6]INV!$K$25:$N$28</definedName>
    <definedName name="__Afe1">'[15]2008 Database'!$D$2:$D$42,'[15]2008 Database'!$D$43:$D$43</definedName>
    <definedName name="__ago01">[16]Dólar!#REF!</definedName>
    <definedName name="__ago06">[16]Dólar!#REF!</definedName>
    <definedName name="__ago97">[16]Dólar!#REF!</definedName>
    <definedName name="__ago98">[16]Dólar!#REF!</definedName>
    <definedName name="__ago99">[16]Dólar!#REF!</definedName>
    <definedName name="__ALL4">#REF!</definedName>
    <definedName name="__APU22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BRI10">[17]Hoja3!$F$1327</definedName>
    <definedName name="__BRI12">[17]Hoja3!$F$1366</definedName>
    <definedName name="__BRI3">[17]Hoja3!$F$1175</definedName>
    <definedName name="__BRI4">[17]Hoja3!$F$1212</definedName>
    <definedName name="__BRI6">[17]Hoja3!$F$1249</definedName>
    <definedName name="__BRI8">[17]Hoja3!$F$1288</definedName>
    <definedName name="__CAC1">[6]INV!$A$19:$D$22</definedName>
    <definedName name="__CAC3">[6]INV!$F$19:$I$22</definedName>
    <definedName name="__CAC5">[6]INV!$K$19:$N$22</definedName>
    <definedName name="__CAD1">'[12]BASE DATOS GENERALES'!$B$17</definedName>
    <definedName name="__CAD2">'[12]BASE DATOS GENERALES'!$B$18</definedName>
    <definedName name="__CMU005" hidden="1">#REF!</definedName>
    <definedName name="__cmu05">#REF!</definedName>
    <definedName name="__Cod1">#REF!</definedName>
    <definedName name="__com06">[16]Gastos!#REF!</definedName>
    <definedName name="__CON123">#REF!</definedName>
    <definedName name="__CON2200">#REF!</definedName>
    <definedName name="__CON2500">#REF!</definedName>
    <definedName name="__con3000">#REF!</definedName>
    <definedName name="__cua1">'[7]ALCANTARILLADO RAS'!$A$4:$B$14</definedName>
    <definedName name="__dic01">[16]Dólar!#REF!</definedName>
    <definedName name="__dic06">[16]Dólar!#REF!</definedName>
    <definedName name="__dic97">[16]Dólar!#REF!</definedName>
    <definedName name="__dic98">[16]Dólar!#REF!</definedName>
    <definedName name="__dic99">[16]Dólar!#REF!</definedName>
    <definedName name="__DMD1">#REF!</definedName>
    <definedName name="__ene01">[16]Dólar!#REF!</definedName>
    <definedName name="__ene03">[16]Dólar!#REF!</definedName>
    <definedName name="__ene06">[16]Dólar!#REF!</definedName>
    <definedName name="__ene97">[16]Dólar!#REF!</definedName>
    <definedName name="__ene98">[16]Dólar!#REF!</definedName>
    <definedName name="__ene99">[16]Dólar!#REF!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[16]Gastos!#REF!</definedName>
    <definedName name="__F">[10]!ERR</definedName>
    <definedName name="__F_1">#NAME?</definedName>
    <definedName name="__F_2">#NAME?</definedName>
    <definedName name="__F_4">#NAME?</definedName>
    <definedName name="__F_6">#NAME?</definedName>
    <definedName name="__F_7">#NAME?</definedName>
    <definedName name="__F_8">#NAME?</definedName>
    <definedName name="__feb01">[16]Dólar!#REF!</definedName>
    <definedName name="__feb06">[16]Dólar!#REF!</definedName>
    <definedName name="__feb97">[16]Dólar!#REF!</definedName>
    <definedName name="__feb98">[16]Dólar!#REF!</definedName>
    <definedName name="__feb99">[16]Dólar!#REF!</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[10]!ERR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jul01">[16]Dólar!#REF!</definedName>
    <definedName name="__jul06">[16]Dólar!#REF!</definedName>
    <definedName name="__jul97">[16]Dólar!#REF!</definedName>
    <definedName name="__jul98">[16]Dólar!#REF!</definedName>
    <definedName name="__jul99">[16]Dólar!#REF!</definedName>
    <definedName name="__jun01">[16]Dólar!#REF!</definedName>
    <definedName name="__jun06">[16]Dólar!#REF!</definedName>
    <definedName name="__jun97">[16]Dólar!#REF!</definedName>
    <definedName name="__jun98">[16]Dólar!#REF!</definedName>
    <definedName name="__jun99">[16]Dólar!#REF!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lgc1">[16]Gastos!#REF!</definedName>
    <definedName name="__lgc2">[16]Gastos!#REF!</definedName>
    <definedName name="__lgc3">[16]Gastos!#REF!</definedName>
    <definedName name="__LMO1">[18]MO!$A$2:$A$188</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r01">[16]Dólar!#REF!</definedName>
    <definedName name="__mar06">[16]Dólar!#REF!</definedName>
    <definedName name="__mar97">[16]Dólar!#REF!</definedName>
    <definedName name="__mar98">[16]Dólar!#REF!</definedName>
    <definedName name="__mar99">[16]Dólar!#REF!</definedName>
    <definedName name="__MAT1111">#REF!</definedName>
    <definedName name="__MAT112">[19]INSUMOS!$D$270</definedName>
    <definedName name="__MAT121">[19]INSUMOS!$D$91</definedName>
    <definedName name="__MAT170">#REF!</definedName>
    <definedName name="__MAT171">#REF!</definedName>
    <definedName name="__MAT177">[19]INSUMOS!$D$310</definedName>
    <definedName name="__MAT180">[19]INSUMOS!$D$76</definedName>
    <definedName name="__MAT832">#REF!</definedName>
    <definedName name="__may01">[16]Dólar!#REF!</definedName>
    <definedName name="__may06">[16]Dólar!#REF!</definedName>
    <definedName name="__may97">[16]Dólar!#REF!</definedName>
    <definedName name="__may98">[16]Dólar!#REF!</definedName>
    <definedName name="__may99">[16]Dólar!#REF!</definedName>
    <definedName name="__mor15">#REF!</definedName>
    <definedName name="__mun2">#REF!</definedName>
    <definedName name="__Mux1">[20]CALCULO!$B$19</definedName>
    <definedName name="__Mux2">[20]CALCULO!$E$19</definedName>
    <definedName name="__Mux3">[20]CALCULO!$H$19</definedName>
    <definedName name="__Muy1">[20]CALCULO!$B$20</definedName>
    <definedName name="__Muy2">[20]CALCULO!$E$20</definedName>
    <definedName name="__Muy3">[20]CALCULO!$H$20</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v01">[16]Dólar!#REF!</definedName>
    <definedName name="__nov06">[16]Dólar!#REF!</definedName>
    <definedName name="__nov97">[16]Dólar!#REF!</definedName>
    <definedName name="__nov98">[16]Dólar!#REF!</definedName>
    <definedName name="__nov99">[16]Dólar!#REF!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c1">[16]Gastos!#REF!</definedName>
    <definedName name="__occ2">[16]Gastos!#REF!</definedName>
    <definedName name="__oct01">[16]Dólar!#REF!</definedName>
    <definedName name="__oct06">[16]Dólar!#REF!</definedName>
    <definedName name="__oct97">[16]Dólar!#REF!</definedName>
    <definedName name="__oct98">[16]Dólar!#REF!</definedName>
    <definedName name="__oct99">[16]Dólar!#REF!</definedName>
    <definedName name="__OPC1">'[12]BASE DATOS GENERALES'!$B$19</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RE12">#REF!</definedName>
    <definedName name="__Pu1">[20]CALCULO!$B$18</definedName>
    <definedName name="__Pu2">[20]CALCULO!$E$18</definedName>
    <definedName name="__Pu3">[20]CALCULO!$H$18</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ep01">[16]Dólar!#REF!</definedName>
    <definedName name="__sep06">[16]Dólar!#REF!</definedName>
    <definedName name="__sep97">[16]Dólar!#REF!</definedName>
    <definedName name="__sep98">[16]Dólar!#REF!</definedName>
    <definedName name="__sep99">[16]Dólar!#REF!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[5]!ERR</definedName>
    <definedName name="__TD02_1">#NAME?</definedName>
    <definedName name="__TD02_2">#NAME?</definedName>
    <definedName name="__TD02_4">#NAME?</definedName>
    <definedName name="__TD02_6">#NAME?</definedName>
    <definedName name="__TD02_7">#NAME?</definedName>
    <definedName name="__TD02_8">#NAME?</definedName>
    <definedName name="__TEE10">[17]Hoja3!$F$786</definedName>
    <definedName name="__TEE6">[17]Hoja3!$F$746</definedName>
    <definedName name="__tf3813">#REF!</definedName>
    <definedName name="__TUB10">[17]Hoja3!$F$163</definedName>
    <definedName name="__TUB12">[17]Hoja3!$F$202</definedName>
    <definedName name="__TUB3">[17]Hoja3!$F$47</definedName>
    <definedName name="__TUB6">[17]Hoja3!$F$85</definedName>
    <definedName name="__TUB8">[17]Hoja3!$F$124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PD1">[9]TARIFAS!$C$582</definedName>
    <definedName name="__VPI1">[9]TARIFAS!$C$580</definedName>
    <definedName name="__VRA1">[9]TARIFAS!$C$579</definedName>
    <definedName name="__Vu1">[20]CALCULO!$B$23</definedName>
    <definedName name="__Vu2">[20]CALCULO!$E$23</definedName>
    <definedName name="__Vu3">[20]CALCULO!$H$23</definedName>
    <definedName name="__WEL124">[17]Hoja3!$F$1026</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10">[21]UNIT081!#REF!</definedName>
    <definedName name="_1.11">[21]UNIT081!#REF!</definedName>
    <definedName name="_1.12">[21]UNIT081!#REF!</definedName>
    <definedName name="_1.13">[21]UNIT081!#REF!</definedName>
    <definedName name="_1.14">[21]UNIT081!#REF!</definedName>
    <definedName name="_1.15">[21]UNIT081!#REF!</definedName>
    <definedName name="_1.16">[21]UNIT081!#REF!</definedName>
    <definedName name="_1.17">[21]UNIT081!#REF!</definedName>
    <definedName name="_1.18">[21]UNIT081!#REF!</definedName>
    <definedName name="_1.19">[21]UNIT081!#REF!</definedName>
    <definedName name="_1.20">[21]UNIT081!#REF!</definedName>
    <definedName name="_10INV_11_4">#REF!</definedName>
    <definedName name="_11INV_11_5">#REF!</definedName>
    <definedName name="_12INV_11_6">#REF!</definedName>
    <definedName name="_13.1">'[22]13.1'!$A$1:$I$46</definedName>
    <definedName name="_1Sin_nombre">#REF!</definedName>
    <definedName name="_2_10">[21]UNIT081!#REF!</definedName>
    <definedName name="_2_11">[21]UNIT081!#REF!</definedName>
    <definedName name="_2_12">[21]UNIT081!#REF!</definedName>
    <definedName name="_2_13">[21]UNIT081!#REF!</definedName>
    <definedName name="_2_14">[21]UNIT081!#REF!</definedName>
    <definedName name="_2_15">[21]UNIT081!#REF!</definedName>
    <definedName name="_2_16">[21]UNIT081!#REF!</definedName>
    <definedName name="_2_17">[21]UNIT081!#REF!</definedName>
    <definedName name="_2_18">[21]UNIT081!#REF!</definedName>
    <definedName name="_3_10_1">[21]UNIT081!#REF!</definedName>
    <definedName name="_3_10_2">[21]UNIT081!#REF!</definedName>
    <definedName name="_3_10_3">[21]UNIT081!#REF!</definedName>
    <definedName name="_3_10_4">[21]UNIT081!#REF!</definedName>
    <definedName name="_3_10_5">[21]UNIT081!#REF!</definedName>
    <definedName name="_3_11">[21]UNIT081!#REF!</definedName>
    <definedName name="_4_10">[21]UNIT081!#REF!</definedName>
    <definedName name="_4_11">[21]UNIT081!#REF!</definedName>
    <definedName name="_4_12">[21]UNIT081!#REF!</definedName>
    <definedName name="_5">[21]UNIT081!#REF!</definedName>
    <definedName name="_5_10">[21]UNIT081!#REF!</definedName>
    <definedName name="_5_11">[21]UNIT081!#REF!</definedName>
    <definedName name="_5_12">[21]UNIT081!#REF!</definedName>
    <definedName name="_5_13">[21]UNIT081!#REF!</definedName>
    <definedName name="_5_14">[21]UNIT081!#REF!</definedName>
    <definedName name="_5_15">[21]UNIT081!#REF!</definedName>
    <definedName name="_5_16">[21]UNIT081!#REF!</definedName>
    <definedName name="_5_17">[21]UNIT081!#REF!</definedName>
    <definedName name="_5_18">[21]UNIT081!#REF!</definedName>
    <definedName name="_5_19">[21]UNIT081!#REF!</definedName>
    <definedName name="_5_20">[21]UNIT081!#REF!</definedName>
    <definedName name="_5_21">[21]UNIT081!#REF!</definedName>
    <definedName name="_5_22">[21]UNIT081!#REF!</definedName>
    <definedName name="_7INV_11_1">#REF!</definedName>
    <definedName name="_8INV_11_2">#REF!</definedName>
    <definedName name="_9INV_11_3">#REF!</definedName>
    <definedName name="_a1" hidden="1">{"TAB1",#N/A,TRUE,"GENERAL";"TAB2",#N/A,TRUE,"GENERAL";"TAB3",#N/A,TRUE,"GENERAL";"TAB4",#N/A,TRUE,"GENERAL";"TAB5",#N/A,TRUE,"GENERAL"}</definedName>
    <definedName name="_A251140">#REF!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H12">[23]BASE!$D$218</definedName>
    <definedName name="_ADM12">[23]BASE!$D$219</definedName>
    <definedName name="_ADM4">[23]BASE!$D$120</definedName>
    <definedName name="_AFC1">[6]INV!$A$25:$D$28</definedName>
    <definedName name="_AFC3">[6]INV!$F$25:$I$28</definedName>
    <definedName name="_AFC5">[6]INV!$K$25:$N$28</definedName>
    <definedName name="_Afe1">'[24]2007 Database'!$E$2:$E$171,'[24]2007 Database'!$E$171:$E$172</definedName>
    <definedName name="_aiu2">[25]AIU!$J$105</definedName>
    <definedName name="_ALL4">#REF!</definedName>
    <definedName name="_APU1">[26]APU!$G$41</definedName>
    <definedName name="_APU10">[26]APU!$G$499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[26]APU!$G$84</definedName>
    <definedName name="_APU20">[26]APU!$G$675</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[27]APU!$G$1267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[26]APU!$G$212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[28]!absc</definedName>
    <definedName name="_APU47">#REF!</definedName>
    <definedName name="_APU48">#REF!</definedName>
    <definedName name="_APU49">#REF!</definedName>
    <definedName name="_APU5">[26]APU!$G$253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[26]APU!$G$292</definedName>
    <definedName name="_APU60">[26]APU!$G$2662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[26]APU!$G$334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[27]APU!$G$1310</definedName>
    <definedName name="_APU8">[26]APU!$G$376</definedName>
    <definedName name="_APU80">[26]APU!$G$3411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[26]APU!$G$457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O1">'[29]ACTA 01'!#REF!</definedName>
    <definedName name="_ARO2">'[29]ACTA 01'!#REF!</definedName>
    <definedName name="_ARO3">'[29]ACTA 01'!#REF!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[23]BASE!$D$270</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BLO20">[23]BASE!$D$56</definedName>
    <definedName name="_BRI10">[17]Hoja3!$F$1327</definedName>
    <definedName name="_BRI12">[17]Hoja3!$F$1366</definedName>
    <definedName name="_BRI3">[17]Hoja3!$F$1175</definedName>
    <definedName name="_BRI4">[17]Hoja3!$F$1212</definedName>
    <definedName name="_BRI6">[17]Hoja3!$F$1249</definedName>
    <definedName name="_BRI8">[17]Hoja3!$F$1288</definedName>
    <definedName name="_CAC1">[6]INV!$A$19:$D$22</definedName>
    <definedName name="_CAC3">[6]INV!$F$19:$I$22</definedName>
    <definedName name="_CAC5">[6]INV!$K$19:$N$22</definedName>
    <definedName name="_CAD1">'[30]BASE DATOS GENERALES'!$B$17</definedName>
    <definedName name="_CAD2">'[30]BASE DATOS GENERALES'!$B$18</definedName>
    <definedName name="_CAN28">[23]BASE!$D$315</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D906">[31]CONS!$E$29</definedName>
    <definedName name="_CON123">#REF!</definedName>
    <definedName name="_CON2200">#REF!</definedName>
    <definedName name="_CON2500">#REF!</definedName>
    <definedName name="_con3000">#REF!</definedName>
    <definedName name="_cua1">'[7]ALCANTARILLADO RAS'!$A$4:$B$14</definedName>
    <definedName name="_CUA44">[23]BASE!$D$253</definedName>
    <definedName name="_DMD1">#REF!</definedName>
    <definedName name="_e">#NAME?</definedName>
    <definedName name="_e_6">#NAME?</definedName>
    <definedName name="_e_7">#NAME?</definedName>
    <definedName name="_e_8">#NAME?</definedName>
    <definedName name="_ECIN">[22]Índice!$A$9:$Q$118</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[32]MEM!$E$53</definedName>
    <definedName name="_EXC1">#REF!</definedName>
    <definedName name="_EXC10">#REF!</definedName>
    <definedName name="_EXC11">#REF!</definedName>
    <definedName name="_EXC12">#REF!</definedName>
    <definedName name="_EXC2">#REF!</definedName>
    <definedName name="_EXC23">[32]MEM!$E$55</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EXT02">[32]MEM!$E$54</definedName>
    <definedName name="_EXT23">[32]MEM!$E$56</definedName>
    <definedName name="_F">[10]!ERR</definedName>
    <definedName name="_F_1">#NAME?</definedName>
    <definedName name="_F_2">#NAME?</definedName>
    <definedName name="_F_4">#NAME?</definedName>
    <definedName name="_F_6">#NAME?</definedName>
    <definedName name="_F_7">#NAME?</definedName>
    <definedName name="_F_8">#NAME?</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localSheetId="0" hidden="1">PRESUPUESTO!$B$2:$B$87</definedName>
    <definedName name="_FS01">[3]!ERR</definedName>
    <definedName name="_FS01_1">#NAME?</definedName>
    <definedName name="_FS01_2">#NAME?</definedName>
    <definedName name="_FS01_4">#NAME?</definedName>
    <definedName name="_FS01_6">#NAME?</definedName>
    <definedName name="_FS01_7">#NAME?</definedName>
    <definedName name="_FS01_8">#NAME?</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124">[23]BASE!$D$64</definedName>
    <definedName name="_LAC18">[33]BASE!$D$252</definedName>
    <definedName name="_lar03">#REF!</definedName>
    <definedName name="_LMO1">[18]MO!$A$2:$A$188</definedName>
    <definedName name="_LP">'[22]SUMINISTRO + INSTALACIÓN'!$B$9:$G$134</definedName>
    <definedName name="_M14">#REF!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AT1111">#REF!</definedName>
    <definedName name="_MAT112">[19]INSUMOS!$D$270</definedName>
    <definedName name="_MAT121">[19]INSUMOS!$D$91</definedName>
    <definedName name="_MAT170">#REF!</definedName>
    <definedName name="_MAT171">#REF!</definedName>
    <definedName name="_MAT177">[19]INSUMOS!$D$310</definedName>
    <definedName name="_MAT180">[19]INSUMOS!$D$76</definedName>
    <definedName name="_MAT832">#REF!</definedName>
    <definedName name="_MOR15">[31]CONS!$E$22</definedName>
    <definedName name="_MSC1">#REF!</definedName>
    <definedName name="_mun2">#REF!</definedName>
    <definedName name="_Mux1">[20]CALCULO!$B$19</definedName>
    <definedName name="_Mux2">[20]CALCULO!$E$19</definedName>
    <definedName name="_Mux3">[20]CALCULO!$H$19</definedName>
    <definedName name="_Muy1">[20]CALCULO!$B$20</definedName>
    <definedName name="_Muy2">[20]CALCULO!$E$20</definedName>
    <definedName name="_Muy3">[20]CALCULO!$H$20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PC1">'[30]BASE DATOS GENERALES'!$B$19</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'[34]Paral. 1'!$E$1:$E$65536</definedName>
    <definedName name="_Pa2">'[34]Paral. 2'!$E$1:$E$65536</definedName>
    <definedName name="_Pa3">'[34]Paral. 3'!$E$1:$E$65536</definedName>
    <definedName name="_Pa4">[34]Paral.4!$E$1:$E$65536</definedName>
    <definedName name="_PJ50">#REF!</definedName>
    <definedName name="_pj51">#REF!</definedName>
    <definedName name="_PL02">'[29]ACTA 01'!#REF!</definedName>
    <definedName name="_PMT5671">[35]MEMORIAS!#REF!</definedName>
    <definedName name="_PMT5805">[35]MEMORIAS!#REF!</definedName>
    <definedName name="_PMT5806">[35]MEMORIAS!#REF!</definedName>
    <definedName name="_PMT5815">[35]MEMORIAS!#REF!</definedName>
    <definedName name="_PMT5820">[35]MEMORIAS!#REF!</definedName>
    <definedName name="_Po2">[36]REAJUSTESACTA1PROVI!#REF!</definedName>
    <definedName name="_PRE1">#REF!</definedName>
    <definedName name="_PRE12">#REF!</definedName>
    <definedName name="_Pu1">[20]CALCULO!$B$18</definedName>
    <definedName name="_Pu2">[20]CALCULO!$E$18</definedName>
    <definedName name="_Pu3">[20]CALCULO!$H$18</definedName>
    <definedName name="_r">[0]!ERR</definedName>
    <definedName name="_r4r" hidden="1">{"via1",#N/A,TRUE,"general";"via2",#N/A,TRUE,"general";"via3",#N/A,TRUE,"general"}</definedName>
    <definedName name="_R84JH">[33]BASE!$D$172</definedName>
    <definedName name="_RC">'[22]SUMINISTRO + INSTALACIÓN (2)'!$B$10:$L$133</definedName>
    <definedName name="_ref4">#REF!</definedName>
    <definedName name="_Regression_Out" hidden="1">#REF!</definedName>
    <definedName name="_Regression_X" hidden="1">#REF!</definedName>
    <definedName name="_Regression_Y" hidden="1">#REF!</definedName>
    <definedName name="_REWQ">#REF!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D02">[32]MEM!$E$59</definedName>
    <definedName name="_SD23">[32]MEM!$E$60</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12">[32]MEM!$M$79</definedName>
    <definedName name="_TC15">[32]MEM!$M$80</definedName>
    <definedName name="_TD02">[5]!ERR</definedName>
    <definedName name="_TD02_1">#NAME?</definedName>
    <definedName name="_TD02_2">#NAME?</definedName>
    <definedName name="_TD02_4">#NAME?</definedName>
    <definedName name="_TD02_6">#NAME?</definedName>
    <definedName name="_TD02_7">#NAME?</definedName>
    <definedName name="_TD02_8">#NAME?</definedName>
    <definedName name="_TEE10">[17]Hoja3!$F$786</definedName>
    <definedName name="_TEE6">[17]Hoja3!$F$746</definedName>
    <definedName name="_TEP44">[23]BASE!$D$103</definedName>
    <definedName name="_tf3813">#REF!</definedName>
    <definedName name="_TOT1">#REF!</definedName>
    <definedName name="_TOT10">#REF!</definedName>
    <definedName name="_TOT11">#REF!</definedName>
    <definedName name="_TOT7">#REF!</definedName>
    <definedName name="_TPF12">[23]BASE!$D$217</definedName>
    <definedName name="_TRM2">#REF!</definedName>
    <definedName name="_TUB10">[17]Hoja3!$F$163</definedName>
    <definedName name="_TUB12">[17]Hoja3!$F$202</definedName>
    <definedName name="_TUB3">[17]Hoja3!$F$47</definedName>
    <definedName name="_TUB6">[17]Hoja3!$F$85</definedName>
    <definedName name="_TUB8">[17]Hoja3!$F$124</definedName>
    <definedName name="_TUZ22">[23]BASE!#REF!</definedName>
    <definedName name="_TUZ36">[23]BASE!#REF!</definedName>
    <definedName name="_TZ2110">[23]BASE!$D$79</definedName>
    <definedName name="_TZ214">[23]BASE!$D$76</definedName>
    <definedName name="_TZ216">[23]BASE!$D$77</definedName>
    <definedName name="_TZ268">[33]BASE!$D$85</definedName>
    <definedName name="_TZ323">[23]BASE!#REF!</definedName>
    <definedName name="_TZ324">[23]BASE!#REF!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PD1">[9]TARIFAS!$C$582</definedName>
    <definedName name="_VPI1">[9]TARIFAS!$C$580</definedName>
    <definedName name="_VRA1">[9]TARIFAS!$C$579</definedName>
    <definedName name="_Vu1">[20]CALCULO!$B$23</definedName>
    <definedName name="_Vu2">[20]CALCULO!$E$23</definedName>
    <definedName name="_Vu3">[20]CALCULO!$H$23</definedName>
    <definedName name="_WEL124">[17]Hoja3!$F$1026</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[37]!ERR</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6">#NAME?</definedName>
    <definedName name="a_7">#NAME?</definedName>
    <definedName name="a_8">#NAME?</definedName>
    <definedName name="A_impresión_IM">#REF!</definedName>
    <definedName name="A_impresion_IM1">#REF!</definedName>
    <definedName name="A0">#REF!</definedName>
    <definedName name="A12.5">[3]!ERR</definedName>
    <definedName name="a2a" hidden="1">{"TAB1",#N/A,TRUE,"GENERAL";"TAB2",#N/A,TRUE,"GENERAL";"TAB3",#N/A,TRUE,"GENERAL";"TAB4",#N/A,TRUE,"GENERAL";"TAB5",#N/A,TRUE,"GENERAL"}</definedName>
    <definedName name="A40LI">[23]BASE!$D$22</definedName>
    <definedName name="A60FI">[23]BASE!$D$21</definedName>
    <definedName name="aa">[3]!ERR</definedName>
    <definedName name="aaa">#REF!</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'[38]PU (2)'!$F$10</definedName>
    <definedName name="AAAAA">[1]PJ!#REF!</definedName>
    <definedName name="aaaaaaa">'[39]L.S.'!$A$3:$B$7</definedName>
    <definedName name="aaaaaaaa">#REF!</definedName>
    <definedName name="aaaaaaaaaaaaaaaaaa">#REF!</definedName>
    <definedName name="aaaaas" hidden="1">{"TAB1",#N/A,TRUE,"GENERAL";"TAB2",#N/A,TRUE,"GENERAL";"TAB3",#N/A,TRUE,"GENERAL";"TAB4",#N/A,TRUE,"GENERAL";"TAB5",#N/A,TRUE,"GENERAL"}</definedName>
    <definedName name="aaaadddd">#REF!</definedName>
    <definedName name="AAC">[6]AASHTO!$A$14:$F$17</definedName>
    <definedName name="AADOQUINVEH">#REF!</definedName>
    <definedName name="AANDENES">#REF!</definedName>
    <definedName name="Ab">#REF!</definedName>
    <definedName name="abc">#REF!</definedName>
    <definedName name="ABG">[6]AASHTO!$A$2:$F$5</definedName>
    <definedName name="abr00">[16]Dólar!#REF!</definedName>
    <definedName name="absc">[40]!absc</definedName>
    <definedName name="absc_">#N/A</definedName>
    <definedName name="absc_1">#N/A</definedName>
    <definedName name="absc1">[41]!absc</definedName>
    <definedName name="Ac">#REF!</definedName>
    <definedName name="ACADE">[37]!ERR</definedName>
    <definedName name="ACALZADA">#REF!</definedName>
    <definedName name="ACCE2">#REF!</definedName>
    <definedName name="ACCE4">#REF!</definedName>
    <definedName name="ACCE6">#REF!</definedName>
    <definedName name="AccessButton">"INSUMOS"</definedName>
    <definedName name="AccessDatabase" hidden="1">"C:\C-314\VOLUMENES\volfin4.mdb"</definedName>
    <definedName name="acero">[0]!ERR</definedName>
    <definedName name="ACERO60">#REF!</definedName>
    <definedName name="ACOM">#N/A</definedName>
    <definedName name="ACOND">[23]BASE!$D$215</definedName>
    <definedName name="acondicionamientopozo">#REF!</definedName>
    <definedName name="ACPM">'[42]Datos Generales'!$B$12</definedName>
    <definedName name="ACTA">[0]!ERR</definedName>
    <definedName name="ACTA1">#REF!</definedName>
    <definedName name="ACTA2">#REF!</definedName>
    <definedName name="ACTIVIDAD">'[43]CONSEJO MCPAL'!$A:$IV</definedName>
    <definedName name="ACTIVIDADES">#REF!</definedName>
    <definedName name="AD">[10]TARIFAS!$A$1:$F$52</definedName>
    <definedName name="Ad_Un">#REF!</definedName>
    <definedName name="ADAPTADOR_HEMBRA_P.V.C_1_2">#REF!</definedName>
    <definedName name="ADAPTADOR_MACHO_P.V.C_1_2">#REF!</definedName>
    <definedName name="adasd">#REF!</definedName>
    <definedName name="ADC">[44]ANALISIS!$J$5</definedName>
    <definedName name="AdditionalCosts_Lumpsum">#REF!</definedName>
    <definedName name="AdditionalCosts_Percent">#REF!</definedName>
    <definedName name="ADFE">[3]!ERR</definedName>
    <definedName name="ADFGSDB" hidden="1">{"via1",#N/A,TRUE,"general";"via2",#N/A,TRUE,"general";"via3",#N/A,TRUE,"general"}</definedName>
    <definedName name="ADI">#REF!</definedName>
    <definedName name="administrador">#REF!</definedName>
    <definedName name="Admon">#REF!</definedName>
    <definedName name="adoc1">[41]!absc</definedName>
    <definedName name="adoq">[45]!absc</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[3]!ERR</definedName>
    <definedName name="Af">#REF!</definedName>
    <definedName name="afdsw" hidden="1">{"TAB1",#N/A,TRUE,"GENERAL";"TAB2",#N/A,TRUE,"GENERAL";"TAB3",#N/A,TRUE,"GENERAL";"TAB4",#N/A,TRUE,"GENERAL";"TAB5",#N/A,TRUE,"GENERAL"}</definedName>
    <definedName name="Afe">'[46]2009 Jagua'!$C$2:$C$27</definedName>
    <definedName name="afecompletions">#REF!</definedName>
    <definedName name="Ag">#REF!</definedName>
    <definedName name="agdsgg" hidden="1">{"via1",#N/A,TRUE,"general";"via2",#N/A,TRUE,"general";"via3",#N/A,TRUE,"general"}</definedName>
    <definedName name="ago00">[16]Dólar!#REF!</definedName>
    <definedName name="AGRICOLA">[47]PRES.AGRI!$B$1:$N$35</definedName>
    <definedName name="AGUA">[23]BASE!$D$340</definedName>
    <definedName name="AGUAS">[48]!ERR</definedName>
    <definedName name="Ah">#REF!</definedName>
    <definedName name="ahe">#REF!</definedName>
    <definedName name="AHI">'[42]Datos Generales'!$B$16</definedName>
    <definedName name="Ai">#REF!</definedName>
    <definedName name="AIU">[23]BASE!$C$3</definedName>
    <definedName name="aj">#REF!</definedName>
    <definedName name="Ajizal">'[49]AJIZAL 3335'!$A$7:$J$142</definedName>
    <definedName name="AjustDelAIU">#REF!</definedName>
    <definedName name="Ajuste">[50]Datos!$B$11</definedName>
    <definedName name="Ak">#REF!</definedName>
    <definedName name="AL">'[51]Cant Obra'!#REF!</definedName>
    <definedName name="ALAMBRE">#REF!</definedName>
    <definedName name="ALAMBRE_">#REF!</definedName>
    <definedName name="Alambre_Recocido">[52]MATERIALES!$B$20</definedName>
    <definedName name="ALANR">[23]BASE!$D$20</definedName>
    <definedName name="alc">[53]!absc</definedName>
    <definedName name="ALCANT24">[54]ANALISIS!#REF!</definedName>
    <definedName name="ALPUA">[23]BASE!$D$244</definedName>
    <definedName name="ALUMTE">#REF!</definedName>
    <definedName name="Am">#REF!</definedName>
    <definedName name="AMBIENTAL">#REF!</definedName>
    <definedName name="AMO">'[42]Datos Generales'!$B$14</definedName>
    <definedName name="An">#REF!</definedName>
    <definedName name="ANA">#REF!</definedName>
    <definedName name="ANALBSW">'[17]MANO DE OBRA'!$F$86</definedName>
    <definedName name="Analyst" hidden="1">#REF!</definedName>
    <definedName name="ANDAM">[23]BASE!$D$320</definedName>
    <definedName name="andenes">#REF!</definedName>
    <definedName name="ANOMarch02">#REF!</definedName>
    <definedName name="ANOPLMarch02">#REF!</definedName>
    <definedName name="ANORev2">#REF!</definedName>
    <definedName name="ANOTB_JUN01">#REF!</definedName>
    <definedName name="anscount" hidden="1">10</definedName>
    <definedName name="ant">[55]!ERR</definedName>
    <definedName name="ANTI">#REF!</definedName>
    <definedName name="ANTIC">'[56]1'!#REF!</definedName>
    <definedName name="ANTICIPO">[3]!ERR</definedName>
    <definedName name="ANTICORROSIVO">#REF!</definedName>
    <definedName name="Antisol_Rojo">[52]MATERIALES!$B$6</definedName>
    <definedName name="Añ">#REF!</definedName>
    <definedName name="AÑOWUIE">'[57]Res-Accide-10'!$R$2:$R$7</definedName>
    <definedName name="Ao">#REF!</definedName>
    <definedName name="Ap">#REF!</definedName>
    <definedName name="apag">[58]APU_Ag!$B$4:$H$4011</definedName>
    <definedName name="APIJA">#REF!</definedName>
    <definedName name="aprdata">#REF!</definedName>
    <definedName name="apu">[5]!ERR</definedName>
    <definedName name="APU_1.1.1">'[59]ANALISIS DE PRECIOS UNITARIOS'!$I$47</definedName>
    <definedName name="APU_1.1.2">'[59]ANALISIS DE PRECIOS UNITARIOS'!$I$50</definedName>
    <definedName name="APU_1.1.3">'[59]ANALISIS DE PRECIOS UNITARIOS'!$I$53</definedName>
    <definedName name="APU_1.1.4">'[59]ANALISIS DE PRECIOS UNITARIOS'!$I$56</definedName>
    <definedName name="APU_1.1.5">'[59]ANALISIS DE PRECIOS UNITARIOS'!$I$59</definedName>
    <definedName name="APU_1.2.1">'[59]ANALISIS DE PRECIOS UNITARIOS'!$I$63</definedName>
    <definedName name="APU_1.2.2">'[59]ANALISIS DE PRECIOS UNITARIOS'!$I$66</definedName>
    <definedName name="APU_1.2.3">'[59]ANALISIS DE PRECIOS UNITARIOS'!$I$69</definedName>
    <definedName name="APU_1.3.1">'[59]ANALISIS DE PRECIOS UNITARIOS'!$I$73</definedName>
    <definedName name="APU_1.3.2">'[59]ANALISIS DE PRECIOS UNITARIOS'!$I$76</definedName>
    <definedName name="APU_10.1.1">'[59]ANALISIS DE PRECIOS UNITARIOS'!$I$1189</definedName>
    <definedName name="APU_10.1.10">'[59]ANALISIS DE PRECIOS UNITARIOS'!$I$1213</definedName>
    <definedName name="APU_10.1.11">'[59]ANALISIS DE PRECIOS UNITARIOS'!$I$1216</definedName>
    <definedName name="APU_10.1.13">'[59]ANALISIS DE PRECIOS UNITARIOS'!$I$1219</definedName>
    <definedName name="APU_10.1.14">'[59]ANALISIS DE PRECIOS UNITARIOS'!$I$1222</definedName>
    <definedName name="APU_10.1.15">'[59]ANALISIS DE PRECIOS UNITARIOS'!#REF!</definedName>
    <definedName name="APU_10.1.16">'[59]ANALISIS DE PRECIOS UNITARIOS'!$I$1231</definedName>
    <definedName name="APU_10.1.17">'[59]ANALISIS DE PRECIOS UNITARIOS'!$I$1234</definedName>
    <definedName name="APU_10.1.18">'[59]ANALISIS DE PRECIOS UNITARIOS'!$I$1228</definedName>
    <definedName name="APU_10.1.19">'[59]ANALISIS DE PRECIOS UNITARIOS'!#REF!</definedName>
    <definedName name="APU_10.1.3">'[59]ANALISIS DE PRECIOS UNITARIOS'!$I$1195</definedName>
    <definedName name="APU_10.1.4">'[59]ANALISIS DE PRECIOS UNITARIOS'!$I$1198</definedName>
    <definedName name="APU_10.1.5">'[59]ANALISIS DE PRECIOS UNITARIOS'!$I$1201</definedName>
    <definedName name="APU_10.1.6">'[59]ANALISIS DE PRECIOS UNITARIOS'!$I$1204</definedName>
    <definedName name="APU_10.1.7">'[59]ANALISIS DE PRECIOS UNITARIOS'!#REF!</definedName>
    <definedName name="APU_10.1.8">'[59]ANALISIS DE PRECIOS UNITARIOS'!$I$1207</definedName>
    <definedName name="APU_10.1.9">'[59]ANALISIS DE PRECIOS UNITARIOS'!$I$1210</definedName>
    <definedName name="APU_11.1.1">'[59]ANALISIS DE PRECIOS UNITARIOS'!$I$1249</definedName>
    <definedName name="APU_11.1.2">'[59]ANALISIS DE PRECIOS UNITARIOS'!$I$1252</definedName>
    <definedName name="APU_11.1.3">'[59]ANALISIS DE PRECIOS UNITARIOS'!$I$1255</definedName>
    <definedName name="APU_11.1.4">'[59]ANALISIS DE PRECIOS UNITARIOS'!$I$1258</definedName>
    <definedName name="APU_11.2.2.1">'[59]ANALISIS DE PRECIOS UNITARIOS'!$I$1267</definedName>
    <definedName name="APU_11.2.2.2">'[59]ANALISIS DE PRECIOS UNITARIOS'!#REF!</definedName>
    <definedName name="APU_11.2.3.1">'[59]ANALISIS DE PRECIOS UNITARIOS'!$I$1274</definedName>
    <definedName name="APU_11.2.3.2">'[59]ANALISIS DE PRECIOS UNITARIOS'!$I$1277</definedName>
    <definedName name="APU_12.1.1">'[59]ANALISIS DE PRECIOS UNITARIOS'!$I$1282</definedName>
    <definedName name="APU_12.1.10">'[59]ANALISIS DE PRECIOS UNITARIOS'!$I$1309</definedName>
    <definedName name="APU_12.1.11">'[59]ANALISIS DE PRECIOS UNITARIOS'!$I$1312</definedName>
    <definedName name="APU_12.1.12">'[59]ANALISIS DE PRECIOS UNITARIOS'!$I$1315</definedName>
    <definedName name="APU_12.1.13">'[59]ANALISIS DE PRECIOS UNITARIOS'!$I$1318</definedName>
    <definedName name="APU_12.1.14">'[59]ANALISIS DE PRECIOS UNITARIOS'!$I$1321</definedName>
    <definedName name="APU_12.1.15">'[59]ANALISIS DE PRECIOS UNITARIOS'!$I$1324</definedName>
    <definedName name="APU_12.1.16">'[59]ANALISIS DE PRECIOS UNITARIOS'!$I$1327</definedName>
    <definedName name="APU_12.1.17">'[59]ANALISIS DE PRECIOS UNITARIOS'!$I$1330</definedName>
    <definedName name="APU_12.1.18">'[59]ANALISIS DE PRECIOS UNITARIOS'!$I$1333</definedName>
    <definedName name="APU_12.1.19">'[59]ANALISIS DE PRECIOS UNITARIOS'!$I$1336</definedName>
    <definedName name="APU_12.1.2">'[59]ANALISIS DE PRECIOS UNITARIOS'!$I$1285</definedName>
    <definedName name="APU_12.1.20">'[59]ANALISIS DE PRECIOS UNITARIOS'!$I$1339</definedName>
    <definedName name="APU_12.1.21">'[59]ANALISIS DE PRECIOS UNITARIOS'!$I$1342</definedName>
    <definedName name="APU_12.1.22">'[59]ANALISIS DE PRECIOS UNITARIOS'!$I$1345</definedName>
    <definedName name="APU_12.1.23">'[59]ANALISIS DE PRECIOS UNITARIOS'!$I$1348</definedName>
    <definedName name="APU_12.1.24">'[59]ANALISIS DE PRECIOS UNITARIOS'!$I$1351</definedName>
    <definedName name="APU_12.1.25">'[59]ANALISIS DE PRECIOS UNITARIOS'!$I$1354</definedName>
    <definedName name="APU_12.1.26">'[59]ANALISIS DE PRECIOS UNITARIOS'!$I$1357</definedName>
    <definedName name="APU_12.1.27">'[59]ANALISIS DE PRECIOS UNITARIOS'!$I$1360</definedName>
    <definedName name="APU_12.1.28">'[59]ANALISIS DE PRECIOS UNITARIOS'!$I$1363</definedName>
    <definedName name="APU_12.1.29">'[59]ANALISIS DE PRECIOS UNITARIOS'!$I$1366</definedName>
    <definedName name="APU_12.1.3">'[59]ANALISIS DE PRECIOS UNITARIOS'!$I$1288</definedName>
    <definedName name="APU_12.1.30">'[59]ANALISIS DE PRECIOS UNITARIOS'!$I$1369</definedName>
    <definedName name="APU_12.1.31">'[59]ANALISIS DE PRECIOS UNITARIOS'!$I$1372</definedName>
    <definedName name="APU_12.1.32">'[59]ANALISIS DE PRECIOS UNITARIOS'!$I$1375</definedName>
    <definedName name="APU_12.1.33">'[59]ANALISIS DE PRECIOS UNITARIOS'!$I$1378</definedName>
    <definedName name="APU_12.1.34">'[59]ANALISIS DE PRECIOS UNITARIOS'!$I$1381</definedName>
    <definedName name="APU_12.1.35">'[59]ANALISIS DE PRECIOS UNITARIOS'!$I$1384</definedName>
    <definedName name="APU_12.1.36">'[59]ANALISIS DE PRECIOS UNITARIOS'!$I$1387</definedName>
    <definedName name="APU_12.1.37">'[59]ANALISIS DE PRECIOS UNITARIOS'!$I$1390</definedName>
    <definedName name="APU_12.1.38">'[59]ANALISIS DE PRECIOS UNITARIOS'!$I$1393</definedName>
    <definedName name="APU_12.1.39">'[59]ANALISIS DE PRECIOS UNITARIOS'!$I$1396</definedName>
    <definedName name="APU_12.1.4">'[59]ANALISIS DE PRECIOS UNITARIOS'!$I$1291</definedName>
    <definedName name="APU_12.1.40">'[59]ANALISIS DE PRECIOS UNITARIOS'!$I$1399</definedName>
    <definedName name="APU_12.1.41">'[59]ANALISIS DE PRECIOS UNITARIOS'!$I$1402</definedName>
    <definedName name="APU_12.1.42">'[59]ANALISIS DE PRECIOS UNITARIOS'!$I$1405</definedName>
    <definedName name="APU_12.1.43">'[59]ANALISIS DE PRECIOS UNITARIOS'!$I$1408</definedName>
    <definedName name="APU_12.1.44">'[59]ANALISIS DE PRECIOS UNITARIOS'!$I$1411</definedName>
    <definedName name="APU_12.1.45">'[59]ANALISIS DE PRECIOS UNITARIOS'!$I$1414</definedName>
    <definedName name="APU_12.1.46">'[59]ANALISIS DE PRECIOS UNITARIOS'!$I$1417</definedName>
    <definedName name="APU_12.1.47">'[59]ANALISIS DE PRECIOS UNITARIOS'!$I$1420</definedName>
    <definedName name="APU_12.1.48">'[59]ANALISIS DE PRECIOS UNITARIOS'!$I$1423</definedName>
    <definedName name="APU_12.1.49">'[59]ANALISIS DE PRECIOS UNITARIOS'!#REF!</definedName>
    <definedName name="APU_12.1.5">'[59]ANALISIS DE PRECIOS UNITARIOS'!$I$1294</definedName>
    <definedName name="APU_12.1.50">'[59]ANALISIS DE PRECIOS UNITARIOS'!#REF!</definedName>
    <definedName name="APU_12.1.51">'[59]ANALISIS DE PRECIOS UNITARIOS'!#REF!</definedName>
    <definedName name="APU_12.1.53">'[59]ANALISIS DE PRECIOS UNITARIOS'!$I$1429</definedName>
    <definedName name="APU_12.1.54">'[59]ANALISIS DE PRECIOS UNITARIOS'!$I$1432</definedName>
    <definedName name="APU_12.1.55">'[59]ANALISIS DE PRECIOS UNITARIOS'!$I$1435</definedName>
    <definedName name="APU_12.1.56">'[59]ANALISIS DE PRECIOS UNITARIOS'!$I$1438</definedName>
    <definedName name="APU_12.1.57">'[59]ANALISIS DE PRECIOS UNITARIOS'!$I$1441</definedName>
    <definedName name="APU_12.1.58">'[59]ANALISIS DE PRECIOS UNITARIOS'!$I$1444</definedName>
    <definedName name="APU_12.1.59">'[59]ANALISIS DE PRECIOS UNITARIOS'!$I$1447</definedName>
    <definedName name="APU_12.1.6">'[59]ANALISIS DE PRECIOS UNITARIOS'!$I$1297</definedName>
    <definedName name="APU_12.1.60">'[59]ANALISIS DE PRECIOS UNITARIOS'!$I$1450</definedName>
    <definedName name="APU_12.1.61">'[59]ANALISIS DE PRECIOS UNITARIOS'!$I$1453</definedName>
    <definedName name="APU_12.1.62">'[59]ANALISIS DE PRECIOS UNITARIOS'!$I$1456</definedName>
    <definedName name="APU_12.1.63">'[59]ANALISIS DE PRECIOS UNITARIOS'!$I$1459</definedName>
    <definedName name="APU_12.1.64">'[59]ANALISIS DE PRECIOS UNITARIOS'!$I$1462</definedName>
    <definedName name="APU_12.1.65">'[59]ANALISIS DE PRECIOS UNITARIOS'!$I$1465</definedName>
    <definedName name="APU_12.1.66">'[59]ANALISIS DE PRECIOS UNITARIOS'!$I$1468</definedName>
    <definedName name="APU_12.1.67">'[59]ANALISIS DE PRECIOS UNITARIOS'!$I$1471</definedName>
    <definedName name="APU_12.1.68">'[59]ANALISIS DE PRECIOS UNITARIOS'!$I$1474</definedName>
    <definedName name="APU_12.1.69">'[59]ANALISIS DE PRECIOS UNITARIOS'!$I$1477</definedName>
    <definedName name="APU_12.1.7">'[59]ANALISIS DE PRECIOS UNITARIOS'!$I$1300</definedName>
    <definedName name="APU_12.1.70">'[59]ANALISIS DE PRECIOS UNITARIOS'!$I$1480</definedName>
    <definedName name="APU_12.1.71">'[59]ANALISIS DE PRECIOS UNITARIOS'!$I$1483</definedName>
    <definedName name="APU_12.1.8">'[59]ANALISIS DE PRECIOS UNITARIOS'!$I$1303</definedName>
    <definedName name="APU_12.1.9">'[59]ANALISIS DE PRECIOS UNITARIOS'!$I$1306</definedName>
    <definedName name="APU_13.1.1">'[59]ANALISIS DE PRECIOS UNITARIOS'!$I$1488</definedName>
    <definedName name="APU_13.1.2">'[59]ANALISIS DE PRECIOS UNITARIOS'!$I$1491</definedName>
    <definedName name="APU_13.1.3">'[59]ANALISIS DE PRECIOS UNITARIOS'!$I$1494</definedName>
    <definedName name="APU_13.1.4">'[59]ANALISIS DE PRECIOS UNITARIOS'!$I$1498</definedName>
    <definedName name="APU_13.1.5">'[59]ANALISIS DE PRECIOS UNITARIOS'!$I$1501</definedName>
    <definedName name="APU_13.1.6">'[59]ANALISIS DE PRECIOS UNITARIOS'!$I$1504</definedName>
    <definedName name="APU_14.1.1">'[59]ANALISIS DE PRECIOS UNITARIOS'!$I$1509</definedName>
    <definedName name="APU_14.1.2">'[59]ANALISIS DE PRECIOS UNITARIOS'!$I$1512</definedName>
    <definedName name="APU_14.1.3">'[59]ANALISIS DE PRECIOS UNITARIOS'!$I$1515</definedName>
    <definedName name="APU_14.1.4">'[59]ANALISIS DE PRECIOS UNITARIOS'!$I$1518</definedName>
    <definedName name="APU_14.1.5">'[59]ANALISIS DE PRECIOS UNITARIOS'!$I$1521</definedName>
    <definedName name="APU_15.1.1">'[59]ANALISIS DE PRECIOS UNITARIOS'!#REF!</definedName>
    <definedName name="APU_15.2.1">'[59]ANALISIS DE PRECIOS UNITARIOS'!$I$1526</definedName>
    <definedName name="APU_15.2.10">'[59]ANALISIS DE PRECIOS UNITARIOS'!$I$1553</definedName>
    <definedName name="APU_15.2.11">'[59]ANALISIS DE PRECIOS UNITARIOS'!$I$1556</definedName>
    <definedName name="APU_15.2.12">'[59]ANALISIS DE PRECIOS UNITARIOS'!$I$1559</definedName>
    <definedName name="APU_15.2.13">'[59]ANALISIS DE PRECIOS UNITARIOS'!$I$1562</definedName>
    <definedName name="APU_15.2.14">'[59]ANALISIS DE PRECIOS UNITARIOS'!$I$1565</definedName>
    <definedName name="APU_15.2.15">'[59]ANALISIS DE PRECIOS UNITARIOS'!$I$1568</definedName>
    <definedName name="APU_15.2.2">'[59]ANALISIS DE PRECIOS UNITARIOS'!$I$1529</definedName>
    <definedName name="APU_15.2.3">'[59]ANALISIS DE PRECIOS UNITARIOS'!$I$1532</definedName>
    <definedName name="APU_15.2.4">'[59]ANALISIS DE PRECIOS UNITARIOS'!$I$1535</definedName>
    <definedName name="APU_15.2.5">'[59]ANALISIS DE PRECIOS UNITARIOS'!$I$1538</definedName>
    <definedName name="APU_15.2.6">'[59]ANALISIS DE PRECIOS UNITARIOS'!$I$1541</definedName>
    <definedName name="APU_15.2.7">'[59]ANALISIS DE PRECIOS UNITARIOS'!$I$1544</definedName>
    <definedName name="APU_15.2.8">'[59]ANALISIS DE PRECIOS UNITARIOS'!$I$1547</definedName>
    <definedName name="APU_15.2.9">'[59]ANALISIS DE PRECIOS UNITARIOS'!$I$1550</definedName>
    <definedName name="APU_16.1.1">'[59]ANALISIS DE PRECIOS UNITARIOS'!$I$1573</definedName>
    <definedName name="APU_16.1.10">'[59]ANALISIS DE PRECIOS UNITARIOS'!#REF!</definedName>
    <definedName name="APU_16.1.11">'[59]ANALISIS DE PRECIOS UNITARIOS'!#REF!</definedName>
    <definedName name="APU_16.1.12">'[59]ANALISIS DE PRECIOS UNITARIOS'!#REF!</definedName>
    <definedName name="APU_16.1.13">'[59]ANALISIS DE PRECIOS UNITARIOS'!$I$1603</definedName>
    <definedName name="APU_16.1.14">'[59]ANALISIS DE PRECIOS UNITARIOS'!$I$1606</definedName>
    <definedName name="APU_16.1.15">'[59]ANALISIS DE PRECIOS UNITARIOS'!$I$1615</definedName>
    <definedName name="APU_16.1.16">'[59]ANALISIS DE PRECIOS UNITARIOS'!$I$1618</definedName>
    <definedName name="APU_16.1.17">'[59]ANALISIS DE PRECIOS UNITARIOS'!$I$1621</definedName>
    <definedName name="APU_16.1.19">'[59]ANALISIS DE PRECIOS UNITARIOS'!$I$1627</definedName>
    <definedName name="APU_16.1.2">'[59]ANALISIS DE PRECIOS UNITARIOS'!$I$1576</definedName>
    <definedName name="APU_16.1.3">'[59]ANALISIS DE PRECIOS UNITARIOS'!$I$1579</definedName>
    <definedName name="APU_16.1.4">'[59]ANALISIS DE PRECIOS UNITARIOS'!$I$1585</definedName>
    <definedName name="APU_16.1.5">'[59]ANALISIS DE PRECIOS UNITARIOS'!$I$1588</definedName>
    <definedName name="APU_16.1.6">'[59]ANALISIS DE PRECIOS UNITARIOS'!#REF!</definedName>
    <definedName name="APU_16.1.8">'[59]ANALISIS DE PRECIOS UNITARIOS'!$I$1594</definedName>
    <definedName name="APU_16.1.9">'[59]ANALISIS DE PRECIOS UNITARIOS'!$I$1597</definedName>
    <definedName name="APU_17.1.1">'[59]ANALISIS DE PRECIOS UNITARIOS'!$I$1632</definedName>
    <definedName name="APU_17.1.2">'[59]ANALISIS DE PRECIOS UNITARIOS'!$I$1635</definedName>
    <definedName name="APU_18.1.1">'[59]ANALISIS DE PRECIOS UNITARIOS'!$I$1640</definedName>
    <definedName name="APU_18.2.1">'[59]ANALISIS DE PRECIOS UNITARIOS'!$I$1644</definedName>
    <definedName name="APU_18.2.2">'[59]ANALISIS DE PRECIOS UNITARIOS'!$I$1647</definedName>
    <definedName name="APU_18.2.3">'[59]ANALISIS DE PRECIOS UNITARIOS'!$I$1650</definedName>
    <definedName name="APU_18.2.4">'[59]ANALISIS DE PRECIOS UNITARIOS'!$I$1653</definedName>
    <definedName name="APU_18.3.1">'[59]ANALISIS DE PRECIOS UNITARIOS'!$I$1657</definedName>
    <definedName name="APU_18.3.2">'[59]ANALISIS DE PRECIOS UNITARIOS'!$I$1660</definedName>
    <definedName name="APU_18.4.1">'[59]ANALISIS DE PRECIOS UNITARIOS'!$I$1664</definedName>
    <definedName name="APU_18.4.2">'[59]ANALISIS DE PRECIOS UNITARIOS'!$I$1667</definedName>
    <definedName name="APU_19.1.1">'[59]ANALISIS DE PRECIOS UNITARIOS'!$I$1672</definedName>
    <definedName name="APU_19.1.2">'[59]ANALISIS DE PRECIOS UNITARIOS'!$I$1675</definedName>
    <definedName name="APU_19.1.3">'[59]ANALISIS DE PRECIOS UNITARIOS'!$I$1678</definedName>
    <definedName name="APU_19.1.4">'[59]ANALISIS DE PRECIOS UNITARIOS'!$I$1681</definedName>
    <definedName name="APU_19.1.5">'[59]ANALISIS DE PRECIOS UNITARIOS'!$I$1684</definedName>
    <definedName name="APU_19.2.1">'[59]ANALISIS DE PRECIOS UNITARIOS'!$I$1688</definedName>
    <definedName name="APU_19.3.1">'[59]ANALISIS DE PRECIOS UNITARIOS'!$I$1692</definedName>
    <definedName name="APU_2.1.2">'[59]ANALISIS DE PRECIOS UNITARIOS'!$I$84</definedName>
    <definedName name="APU_2.1.4">'[59]ANALISIS DE PRECIOS UNITARIOS'!$I$90</definedName>
    <definedName name="APU_2.2.1">'[59]ANALISIS DE PRECIOS UNITARIOS'!$I$94</definedName>
    <definedName name="APU_2.2.2">'[59]ANALISIS DE PRECIOS UNITARIOS'!$I$97</definedName>
    <definedName name="APU_2.2.3">'[59]ANALISIS DE PRECIOS UNITARIOS'!$I$100</definedName>
    <definedName name="APU_2.3.1">'[59]ANALISIS DE PRECIOS UNITARIOS'!$I$104</definedName>
    <definedName name="APU_20.1.1">'[59]ANALISIS DE PRECIOS UNITARIOS'!$I$1697</definedName>
    <definedName name="APU_20.1.2">'[59]ANALISIS DE PRECIOS UNITARIOS'!$I$1700</definedName>
    <definedName name="APU_20.1.3">'[59]ANALISIS DE PRECIOS UNITARIOS'!$I$1703</definedName>
    <definedName name="APU_20.1.4">'[59]ANALISIS DE PRECIOS UNITARIOS'!$I$1706</definedName>
    <definedName name="APU_20.2.1">'[59]ANALISIS DE PRECIOS UNITARIOS'!$I$1710</definedName>
    <definedName name="APU_20.2.2">'[59]ANALISIS DE PRECIOS UNITARIOS'!$I$1713</definedName>
    <definedName name="APU_20.2.3">'[59]ANALISIS DE PRECIOS UNITARIOS'!$I$1716</definedName>
    <definedName name="APU_20.2.4">'[59]ANALISIS DE PRECIOS UNITARIOS'!$I$1719</definedName>
    <definedName name="APU_20.2.5">'[59]ANALISIS DE PRECIOS UNITARIOS'!$I$1722</definedName>
    <definedName name="APU_20.2.6">'[59]ANALISIS DE PRECIOS UNITARIOS'!$I$1725</definedName>
    <definedName name="APU_21.2.1">'[59]ANALISIS DE PRECIOS UNITARIOS'!#REF!</definedName>
    <definedName name="APU_21.2.2">'[59]ANALISIS DE PRECIOS UNITARIOS'!$I$1770</definedName>
    <definedName name="APU_21.2.3">'[59]ANALISIS DE PRECIOS UNITARIOS'!$I$1773</definedName>
    <definedName name="APU_21.2.4">'[59]ANALISIS DE PRECIOS UNITARIOS'!$I$1776</definedName>
    <definedName name="APU_3.1.1">'[59]ANALISIS DE PRECIOS UNITARIOS'!$I$112</definedName>
    <definedName name="APU_3.1.10">'[59]ANALISIS DE PRECIOS UNITARIOS'!$I$139</definedName>
    <definedName name="APU_3.1.11">'[59]ANALISIS DE PRECIOS UNITARIOS'!$I$142</definedName>
    <definedName name="APU_3.1.12">'[59]ANALISIS DE PRECIOS UNITARIOS'!$I$145</definedName>
    <definedName name="APU_3.1.13">'[59]ANALISIS DE PRECIOS UNITARIOS'!$I$148</definedName>
    <definedName name="APU_3.1.2">'[59]ANALISIS DE PRECIOS UNITARIOS'!$I$115</definedName>
    <definedName name="APU_3.1.3">'[59]ANALISIS DE PRECIOS UNITARIOS'!$I$118</definedName>
    <definedName name="APU_3.1.4">'[59]ANALISIS DE PRECIOS UNITARIOS'!$I$121</definedName>
    <definedName name="APU_3.1.5">'[59]ANALISIS DE PRECIOS UNITARIOS'!$I$124</definedName>
    <definedName name="APU_3.1.6">'[59]ANALISIS DE PRECIOS UNITARIOS'!$I$127</definedName>
    <definedName name="APU_3.1.7">'[59]ANALISIS DE PRECIOS UNITARIOS'!$I$130</definedName>
    <definedName name="APU_3.1.8">'[59]ANALISIS DE PRECIOS UNITARIOS'!$I$133</definedName>
    <definedName name="APU_3.1.9">'[59]ANALISIS DE PRECIOS UNITARIOS'!$I$136</definedName>
    <definedName name="APU_3.2.1">'[59]ANALISIS DE PRECIOS UNITARIOS'!$I$152</definedName>
    <definedName name="APU_3.2.10">'[59]ANALISIS DE PRECIOS UNITARIOS'!$I$179</definedName>
    <definedName name="APU_3.2.2">'[59]ANALISIS DE PRECIOS UNITARIOS'!$I$155</definedName>
    <definedName name="APU_3.2.3">'[59]ANALISIS DE PRECIOS UNITARIOS'!$I$158</definedName>
    <definedName name="APU_3.2.4">'[59]ANALISIS DE PRECIOS UNITARIOS'!$I$161</definedName>
    <definedName name="APU_3.2.5">'[59]ANALISIS DE PRECIOS UNITARIOS'!$I$164</definedName>
    <definedName name="APU_3.2.6">'[59]ANALISIS DE PRECIOS UNITARIOS'!$I$167</definedName>
    <definedName name="APU_3.2.7">'[59]ANALISIS DE PRECIOS UNITARIOS'!$I$170</definedName>
    <definedName name="APU_3.2.8">'[59]ANALISIS DE PRECIOS UNITARIOS'!$I$173</definedName>
    <definedName name="APU_3.2.9">'[59]ANALISIS DE PRECIOS UNITARIOS'!$I$176</definedName>
    <definedName name="APU_3.3.1">'[59]ANALISIS DE PRECIOS UNITARIOS'!$I$183</definedName>
    <definedName name="APU_3.3.2">'[59]ANALISIS DE PRECIOS UNITARIOS'!$I$186</definedName>
    <definedName name="APU_3.3.3">'[59]ANALISIS DE PRECIOS UNITARIOS'!$I$189</definedName>
    <definedName name="APU_3.3.4">'[59]ANALISIS DE PRECIOS UNITARIOS'!$I$192</definedName>
    <definedName name="APU_3.4.1.1">'[59]ANALISIS DE PRECIOS UNITARIOS'!$I$197</definedName>
    <definedName name="APU_3.4.2.1">'[59]ANALISIS DE PRECIOS UNITARIOS'!$I$210</definedName>
    <definedName name="APU_3.4.2.2">'[59]ANALISIS DE PRECIOS UNITARIOS'!$I$213</definedName>
    <definedName name="APU_3.4.2.3">'[59]ANALISIS DE PRECIOS UNITARIOS'!$I$216</definedName>
    <definedName name="APU_3.4.3.1">'[59]ANALISIS DE PRECIOS UNITARIOS'!$I$223</definedName>
    <definedName name="APU_3.4.3.2">'[59]ANALISIS DE PRECIOS UNITARIOS'!$I$226</definedName>
    <definedName name="APU_3.4.4.1">'[59]ANALISIS DE PRECIOS UNITARIOS'!$I$230</definedName>
    <definedName name="APU_3.4.4.2">'[59]ANALISIS DE PRECIOS UNITARIOS'!$I$233</definedName>
    <definedName name="APU_3.4.4.3">'[59]ANALISIS DE PRECIOS UNITARIOS'!$I$236</definedName>
    <definedName name="APU_3.4.5.1">'[59]ANALISIS DE PRECIOS UNITARIOS'!$I$240</definedName>
    <definedName name="APU_4.1.1">'[59]ANALISIS DE PRECIOS UNITARIOS'!$I$245</definedName>
    <definedName name="APU_4.1.2">'[59]ANALISIS DE PRECIOS UNITARIOS'!$I$248</definedName>
    <definedName name="APU_4.1.3">'[59]ANALISIS DE PRECIOS UNITARIOS'!$I$251</definedName>
    <definedName name="APU_4.1.4">'[59]ANALISIS DE PRECIOS UNITARIOS'!$I$254</definedName>
    <definedName name="APU_4.1.5">'[59]ANALISIS DE PRECIOS UNITARIOS'!$I$257</definedName>
    <definedName name="APU_4.1.6">'[59]ANALISIS DE PRECIOS UNITARIOS'!$I$260</definedName>
    <definedName name="APU_4.1.7">'[59]ANALISIS DE PRECIOS UNITARIOS'!$I$263</definedName>
    <definedName name="APU_4.1.8">'[59]ANALISIS DE PRECIOS UNITARIOS'!$I$266</definedName>
    <definedName name="APU_4.5.1">'[59]ANALISIS DE PRECIOS UNITARIOS'!$I$270</definedName>
    <definedName name="APU_4.5.2">'[59]ANALISIS DE PRECIOS UNITARIOS'!#REF!</definedName>
    <definedName name="APU_5.1.1">'[59]ANALISIS DE PRECIOS UNITARIOS'!$I$275</definedName>
    <definedName name="APU_5.1.10">'[59]ANALISIS DE PRECIOS UNITARIOS'!$I$305</definedName>
    <definedName name="APU_5.1.11">'[59]ANALISIS DE PRECIOS UNITARIOS'!$I$308</definedName>
    <definedName name="APU_5.1.12">'[59]ANALISIS DE PRECIOS UNITARIOS'!$I$311</definedName>
    <definedName name="APU_5.1.13">'[59]ANALISIS DE PRECIOS UNITARIOS'!$I$314</definedName>
    <definedName name="APU_5.1.2">'[59]ANALISIS DE PRECIOS UNITARIOS'!$I$278</definedName>
    <definedName name="APU_5.1.4">'[59]ANALISIS DE PRECIOS UNITARIOS'!$I$284</definedName>
    <definedName name="APU_5.1.5">'[59]ANALISIS DE PRECIOS UNITARIOS'!$I$289</definedName>
    <definedName name="APU_5.1.6">'[59]ANALISIS DE PRECIOS UNITARIOS'!$I$292</definedName>
    <definedName name="APU_5.1.7">'[59]ANALISIS DE PRECIOS UNITARIOS'!$I$295</definedName>
    <definedName name="APU_5.1.8">'[59]ANALISIS DE PRECIOS UNITARIOS'!$I$298</definedName>
    <definedName name="APU_5.1.9">'[59]ANALISIS DE PRECIOS UNITARIOS'!$I$301</definedName>
    <definedName name="APU_5.3.1">'[59]ANALISIS DE PRECIOS UNITARIOS'!$I$322</definedName>
    <definedName name="APU_6.1.1">'[59]ANALISIS DE PRECIOS UNITARIOS'!$I$327</definedName>
    <definedName name="APU_6.1.10">'[59]ANALISIS DE PRECIOS UNITARIOS'!$I$351</definedName>
    <definedName name="APU_6.1.2">'[59]ANALISIS DE PRECIOS UNITARIOS'!$I$330</definedName>
    <definedName name="APU_6.1.3">'[59]ANALISIS DE PRECIOS UNITARIOS'!$I$333</definedName>
    <definedName name="APU_6.1.5">'[59]ANALISIS DE PRECIOS UNITARIOS'!$I$339</definedName>
    <definedName name="APU_6.1.6">'[59]ANALISIS DE PRECIOS UNITARIOS'!$I$342</definedName>
    <definedName name="APU_6.1.7">'[59]ANALISIS DE PRECIOS UNITARIOS'!#REF!</definedName>
    <definedName name="APU_6.1.8">'[59]ANALISIS DE PRECIOS UNITARIOS'!$I$345</definedName>
    <definedName name="APU_6.1.9">'[59]ANALISIS DE PRECIOS UNITARIOS'!$I$348</definedName>
    <definedName name="APU_6_1_11">'[59]ANALISIS DE PRECIOS UNITARIOS'!$I$357</definedName>
    <definedName name="APU_7.1.1">'[59]ANALISIS DE PRECIOS UNITARIOS'!$I$365</definedName>
    <definedName name="APU_7.1.10">'[59]ANALISIS DE PRECIOS UNITARIOS'!$I$392</definedName>
    <definedName name="APU_7.1.2">'[59]ANALISIS DE PRECIOS UNITARIOS'!$I$368</definedName>
    <definedName name="APU_7.1.3">'[59]ANALISIS DE PRECIOS UNITARIOS'!$I$371</definedName>
    <definedName name="APU_7.1.4">'[59]ANALISIS DE PRECIOS UNITARIOS'!$I$374</definedName>
    <definedName name="APU_7.1.5">'[59]ANALISIS DE PRECIOS UNITARIOS'!$I$377</definedName>
    <definedName name="APU_7.1.6">'[59]ANALISIS DE PRECIOS UNITARIOS'!$I$380</definedName>
    <definedName name="APU_7.1.7">'[59]ANALISIS DE PRECIOS UNITARIOS'!$I$383</definedName>
    <definedName name="APU_7.1.8">'[59]ANALISIS DE PRECIOS UNITARIOS'!$I$386</definedName>
    <definedName name="APU_7.1.9">'[59]ANALISIS DE PRECIOS UNITARIOS'!$I$389</definedName>
    <definedName name="APU_7.2.1">'[59]ANALISIS DE PRECIOS UNITARIOS'!$I$396</definedName>
    <definedName name="APU_7.2.2">'[59]ANALISIS DE PRECIOS UNITARIOS'!$I$399</definedName>
    <definedName name="APU_7.3.1">'[59]ANALISIS DE PRECIOS UNITARIOS'!$I$403</definedName>
    <definedName name="APU_7.3.10">'[59]ANALISIS DE PRECIOS UNITARIOS'!$I$430</definedName>
    <definedName name="APU_7.3.11">'[59]ANALISIS DE PRECIOS UNITARIOS'!$I$433</definedName>
    <definedName name="APU_7.3.12">'[59]ANALISIS DE PRECIOS UNITARIOS'!$I$436</definedName>
    <definedName name="APU_7.3.13">'[59]ANALISIS DE PRECIOS UNITARIOS'!$I$439</definedName>
    <definedName name="APU_7.3.14">'[59]ANALISIS DE PRECIOS UNITARIOS'!$I$442</definedName>
    <definedName name="APU_7.3.15">'[59]ANALISIS DE PRECIOS UNITARIOS'!$I$445</definedName>
    <definedName name="APU_7.3.16">'[59]ANALISIS DE PRECIOS UNITARIOS'!$I$448</definedName>
    <definedName name="APU_7.3.2">'[59]ANALISIS DE PRECIOS UNITARIOS'!$I$406</definedName>
    <definedName name="APU_7.3.3">'[59]ANALISIS DE PRECIOS UNITARIOS'!$I$409</definedName>
    <definedName name="APU_7.3.4">'[59]ANALISIS DE PRECIOS UNITARIOS'!$I$412</definedName>
    <definedName name="APU_7.3.5">'[59]ANALISIS DE PRECIOS UNITARIOS'!$I$415</definedName>
    <definedName name="APU_7.3.6">'[59]ANALISIS DE PRECIOS UNITARIOS'!$I$418</definedName>
    <definedName name="APU_7.3.7">'[59]ANALISIS DE PRECIOS UNITARIOS'!$I$421</definedName>
    <definedName name="APU_7.3.8">'[59]ANALISIS DE PRECIOS UNITARIOS'!$I$424</definedName>
    <definedName name="APU_7.3.9">'[59]ANALISIS DE PRECIOS UNITARIOS'!$I$427</definedName>
    <definedName name="APU_7.4.1">'[59]ANALISIS DE PRECIOS UNITARIOS'!$I$452</definedName>
    <definedName name="APU_7.4.2">'[59]ANALISIS DE PRECIOS UNITARIOS'!$I$455</definedName>
    <definedName name="APU_7.5.1">'[59]ANALISIS DE PRECIOS UNITARIOS'!$I$459</definedName>
    <definedName name="APU_7.5.2">'[59]ANALISIS DE PRECIOS UNITARIOS'!$I$462</definedName>
    <definedName name="APU_7.5.3">'[59]ANALISIS DE PRECIOS UNITARIOS'!$I$465</definedName>
    <definedName name="APU_7.5.4">'[59]ANALISIS DE PRECIOS UNITARIOS'!$I$468</definedName>
    <definedName name="APU_7.5.5">'[59]ANALISIS DE PRECIOS UNITARIOS'!$I$471</definedName>
    <definedName name="APU_7.5.6">'[59]ANALISIS DE PRECIOS UNITARIOS'!$I$474</definedName>
    <definedName name="APU_7.5.7">'[59]ANALISIS DE PRECIOS UNITARIOS'!$I$479</definedName>
    <definedName name="APU_7.5.8">'[59]ANALISIS DE PRECIOS UNITARIOS'!$I$482</definedName>
    <definedName name="APU_7.6.1">'[59]ANALISIS DE PRECIOS UNITARIOS'!$I$486</definedName>
    <definedName name="APU_7.6.2">'[59]ANALISIS DE PRECIOS UNITARIOS'!$I$489</definedName>
    <definedName name="APU_7.6.3">'[59]ANALISIS DE PRECIOS UNITARIOS'!$I$492</definedName>
    <definedName name="APU_7.7.1.1">'[59]ANALISIS DE PRECIOS UNITARIOS'!$I$497</definedName>
    <definedName name="APU_7.7.1.2">'[59]ANALISIS DE PRECIOS UNITARIOS'!$I$500</definedName>
    <definedName name="APU_7.7.1.3">'[59]ANALISIS DE PRECIOS UNITARIOS'!$I$503</definedName>
    <definedName name="APU_7.7.1.4">'[59]ANALISIS DE PRECIOS UNITARIOS'!$I$506</definedName>
    <definedName name="APU_7.7.1.5">'[59]ANALISIS DE PRECIOS UNITARIOS'!$I$509</definedName>
    <definedName name="APU_7.7.1.6">'[59]ANALISIS DE PRECIOS UNITARIOS'!$I$512</definedName>
    <definedName name="APU_7.7.1.7">'[59]ANALISIS DE PRECIOS UNITARIOS'!$I$515</definedName>
    <definedName name="APU_7.7.1.8">'[59]ANALISIS DE PRECIOS UNITARIOS'!$I$518</definedName>
    <definedName name="APU_7.7.2.1">'[59]ANALISIS DE PRECIOS UNITARIOS'!$I$522</definedName>
    <definedName name="APU_7.7.2.2">'[59]ANALISIS DE PRECIOS UNITARIOS'!$I$525</definedName>
    <definedName name="APU_7.7.2.3">'[59]ANALISIS DE PRECIOS UNITARIOS'!$I$528</definedName>
    <definedName name="APU_7.7.2.4">'[59]ANALISIS DE PRECIOS UNITARIOS'!$I$531</definedName>
    <definedName name="APU_7.7.3.1">'[59]ANALISIS DE PRECIOS UNITARIOS'!$I$535</definedName>
    <definedName name="APU_7.7.3.2">'[59]ANALISIS DE PRECIOS UNITARIOS'!$I$538</definedName>
    <definedName name="APU_7.7.4.1">'[59]ANALISIS DE PRECIOS UNITARIOS'!$I$542</definedName>
    <definedName name="APU_7.7.4.2">'[59]ANALISIS DE PRECIOS UNITARIOS'!$I$545</definedName>
    <definedName name="APU_7.7.4.3">'[59]ANALISIS DE PRECIOS UNITARIOS'!$I$548</definedName>
    <definedName name="APU_7.7.5.1">'[59]ANALISIS DE PRECIOS UNITARIOS'!$I$552</definedName>
    <definedName name="APU_7.7.5.2">'[59]ANALISIS DE PRECIOS UNITARIOS'!$I$555</definedName>
    <definedName name="APU_7.7.6.1">'[59]ANALISIS DE PRECIOS UNITARIOS'!$I$559</definedName>
    <definedName name="APU_7.7.6.2">'[59]ANALISIS DE PRECIOS UNITARIOS'!$I$562</definedName>
    <definedName name="APU_7.7.6.3">'[59]ANALISIS DE PRECIOS UNITARIOS'!$I$565</definedName>
    <definedName name="APU_7.7.6.4">'[59]ANALISIS DE PRECIOS UNITARIOS'!$I$568</definedName>
    <definedName name="APU_7.7.6.5">'[59]ANALISIS DE PRECIOS UNITARIOS'!$I$571</definedName>
    <definedName name="APU_7.7.6.6">'[59]ANALISIS DE PRECIOS UNITARIOS'!$I$574</definedName>
    <definedName name="APU_7.7.7.1">'[59]ANALISIS DE PRECIOS UNITARIOS'!$I$578</definedName>
    <definedName name="APU_7.7.7.2">'[59]ANALISIS DE PRECIOS UNITARIOS'!$I$581</definedName>
    <definedName name="APU_7.7.8.1.1">'[59]ANALISIS DE PRECIOS UNITARIOS'!$I$586</definedName>
    <definedName name="APU_7.7.8.1.10">'[59]ANALISIS DE PRECIOS UNITARIOS'!$I$613</definedName>
    <definedName name="APU_7.7.8.1.11">'[59]ANALISIS DE PRECIOS UNITARIOS'!$I$616</definedName>
    <definedName name="APU_7.7.8.1.2">'[59]ANALISIS DE PRECIOS UNITARIOS'!$I$589</definedName>
    <definedName name="APU_7.7.8.1.3">'[59]ANALISIS DE PRECIOS UNITARIOS'!$I$592</definedName>
    <definedName name="APU_7.7.8.1.4">'[59]ANALISIS DE PRECIOS UNITARIOS'!$I$595</definedName>
    <definedName name="APU_7.7.8.1.5">'[59]ANALISIS DE PRECIOS UNITARIOS'!$I$598</definedName>
    <definedName name="APU_7.7.8.1.6">'[59]ANALISIS DE PRECIOS UNITARIOS'!$I$601</definedName>
    <definedName name="APU_7.7.8.1.7">'[59]ANALISIS DE PRECIOS UNITARIOS'!$I$604</definedName>
    <definedName name="APU_7.7.8.1.8">'[59]ANALISIS DE PRECIOS UNITARIOS'!$I$607</definedName>
    <definedName name="APU_7.7.8.1.9">'[59]ANALISIS DE PRECIOS UNITARIOS'!$I$610</definedName>
    <definedName name="APU_7.7.8.2.1">'[59]ANALISIS DE PRECIOS UNITARIOS'!$I$620</definedName>
    <definedName name="APU_7.7.8.2.2">'[59]ANALISIS DE PRECIOS UNITARIOS'!$I$623</definedName>
    <definedName name="APU_7.7.8.3.1">'[59]ANALISIS DE PRECIOS UNITARIOS'!$I$627</definedName>
    <definedName name="APU_7.7.8.3.2">'[59]ANALISIS DE PRECIOS UNITARIOS'!$I$630</definedName>
    <definedName name="APU_7.7.8.3.3">'[59]ANALISIS DE PRECIOS UNITARIOS'!$I$633</definedName>
    <definedName name="APU_7.7.8.3.4">'[59]ANALISIS DE PRECIOS UNITARIOS'!$I$636</definedName>
    <definedName name="APU_7.7.8.3.5">'[59]ANALISIS DE PRECIOS UNITARIOS'!$I$639</definedName>
    <definedName name="APU_7.7.8.3.6">'[59]ANALISIS DE PRECIOS UNITARIOS'!$I$642</definedName>
    <definedName name="APU_7.7.8.4.1">'[59]ANALISIS DE PRECIOS UNITARIOS'!$I$646</definedName>
    <definedName name="APU_7.7.8.4.2">'[59]ANALISIS DE PRECIOS UNITARIOS'!$I$649</definedName>
    <definedName name="APU_7.7.8.4.3">'[59]ANALISIS DE PRECIOS UNITARIOS'!$I$652</definedName>
    <definedName name="APU_7.7.8.4.4">'[59]ANALISIS DE PRECIOS UNITARIOS'!$I$655</definedName>
    <definedName name="APU_7.7.8.4.5">'[59]ANALISIS DE PRECIOS UNITARIOS'!$I$658</definedName>
    <definedName name="APU_7.7.8.4.6">'[59]ANALISIS DE PRECIOS UNITARIOS'!$I$661</definedName>
    <definedName name="APU_7.7.8.4.7">'[59]ANALISIS DE PRECIOS UNITARIOS'!$I$664</definedName>
    <definedName name="APU_7.7.8.4.8">'[59]ANALISIS DE PRECIOS UNITARIOS'!$I$667</definedName>
    <definedName name="APU_7.8.1.1">'[59]ANALISIS DE PRECIOS UNITARIOS'!$I$672</definedName>
    <definedName name="APU_7.8.1.2">'[59]ANALISIS DE PRECIOS UNITARIOS'!$I$675</definedName>
    <definedName name="APU_7.8.1.3">'[59]ANALISIS DE PRECIOS UNITARIOS'!$I$678</definedName>
    <definedName name="APU_7.8.1.4">'[59]ANALISIS DE PRECIOS UNITARIOS'!$I$681</definedName>
    <definedName name="APU_7.8.2.1">'[59]ANALISIS DE PRECIOS UNITARIOS'!$I$685</definedName>
    <definedName name="APU_7.8.2.2">'[59]ANALISIS DE PRECIOS UNITARIOS'!$I$688</definedName>
    <definedName name="APU_7.8.2.3">'[59]ANALISIS DE PRECIOS UNITARIOS'!$I$691</definedName>
    <definedName name="APU_7.8.3.1">'[59]ANALISIS DE PRECIOS UNITARIOS'!$I$695</definedName>
    <definedName name="APU_7.8.3.2">'[59]ANALISIS DE PRECIOS UNITARIOS'!$I$698</definedName>
    <definedName name="APU_7.9.1.1">'[59]ANALISIS DE PRECIOS UNITARIOS'!$I$703</definedName>
    <definedName name="APU_7.9.1.2">'[59]ANALISIS DE PRECIOS UNITARIOS'!$I$706</definedName>
    <definedName name="APU_7.9.1.3">'[59]ANALISIS DE PRECIOS UNITARIOS'!$I$709</definedName>
    <definedName name="APU_7.9.1.4">'[59]ANALISIS DE PRECIOS UNITARIOS'!$I$712</definedName>
    <definedName name="APU_7.9.1.5">'[59]ANALISIS DE PRECIOS UNITARIOS'!$I$715</definedName>
    <definedName name="APU_7.9.2.1">'[59]ANALISIS DE PRECIOS UNITARIOS'!$I$719</definedName>
    <definedName name="APU_7.9.2.2">'[59]ANALISIS DE PRECIOS UNITARIOS'!$I$722</definedName>
    <definedName name="APU_7.9.2.3">'[59]ANALISIS DE PRECIOS UNITARIOS'!$I$725</definedName>
    <definedName name="APU_7.9.3.1">'[59]ANALISIS DE PRECIOS UNITARIOS'!$I$729</definedName>
    <definedName name="APU_7.9.3.2">'[59]ANALISIS DE PRECIOS UNITARIOS'!$I$732</definedName>
    <definedName name="APU_7.9.3.3">'[59]ANALISIS DE PRECIOS UNITARIOS'!$I$735</definedName>
    <definedName name="APU_7.9.4.1">'[59]ANALISIS DE PRECIOS UNITARIOS'!$I$739</definedName>
    <definedName name="APU_7.9.4.2">'[59]ANALISIS DE PRECIOS UNITARIOS'!$I$742</definedName>
    <definedName name="APU_7.9.4.3">'[59]ANALISIS DE PRECIOS UNITARIOS'!$I$745</definedName>
    <definedName name="APU_9.1.1">'[59]ANALISIS DE PRECIOS UNITARIOS'!$I$1184</definedName>
    <definedName name="APU_Alcaparros">'[59]ANALISIS DE PRECIOS UNITARIOS'!$I$1742</definedName>
    <definedName name="APU_Aseo_General">'[59]ANALISIS DE PRECIOS UNITARIOS'!$I$1763</definedName>
    <definedName name="APU_Cauchos_Sabaneros">'[59]ANALISIS DE PRECIOS UNITARIOS'!$I$1745</definedName>
    <definedName name="APU_directos">#REF!</definedName>
    <definedName name="APU_Duchas_Antivandalicas">'[59]ANALISIS DE PRECIOS UNITARIOS'!#REF!</definedName>
    <definedName name="APU_Gabinete_Incendio">'[59]ANALISIS DE PRECIOS UNITARIOS'!#REF!</definedName>
    <definedName name="APU_Gescobas_Granito_BH">'[59]ANALISIS DE PRECIOS UNITARIOS'!#REF!</definedName>
    <definedName name="APU_Limpieza_Fachadas">'[59]ANALISIS DE PRECIOS UNITARIOS'!$I$1757</definedName>
    <definedName name="APU_Limpieza_Muros_Interiores">'[59]ANALISIS DE PRECIOS UNITARIOS'!$I$1760</definedName>
    <definedName name="APU_Magnolios">'[59]ANALISIS DE PRECIOS UNITARIOS'!$I$1748</definedName>
    <definedName name="APU_Mano_de_Oso">'[59]ANALISIS DE PRECIOS UNITARIOS'!$I$1736</definedName>
    <definedName name="APU_Pradizacion">'[59]ANALISIS DE PRECIOS UNITARIOS'!$I$1729</definedName>
    <definedName name="APU_Sangegado">'[59]ANALISIS DE PRECIOS UNITARIOS'!$I$1739</definedName>
    <definedName name="APU221.1">#REF!</definedName>
    <definedName name="APU221.2">#REF!</definedName>
    <definedName name="APUPTARD">#REF!</definedName>
    <definedName name="APUs">'[60]Hoja1 (2)'!$C$1:$G$4365</definedName>
    <definedName name="aq">[3]!ERR</definedName>
    <definedName name="aqaq" hidden="1">{"TAB1",#N/A,TRUE,"GENERAL";"TAB2",#N/A,TRUE,"GENERAL";"TAB3",#N/A,TRUE,"GENERAL";"TAB4",#N/A,TRUE,"GENERAL";"TAB5",#N/A,TRUE,"GENERAL"}</definedName>
    <definedName name="Ar">#REF!</definedName>
    <definedName name="ARBOL">'[17]MANO DE OBRA'!$F$97</definedName>
    <definedName name="AREA">#REF!</definedName>
    <definedName name="Área_de_Cantidades">#REF!</definedName>
    <definedName name="_xlnm.Extract">#REF!</definedName>
    <definedName name="_xlnm.Print_Area">#N/A</definedName>
    <definedName name="AREAPRIVADA">#REF!</definedName>
    <definedName name="ARELAL">[27]APU!$G$1096</definedName>
    <definedName name="ARELC">[33]BASE!$D$62</definedName>
    <definedName name="ARENA">#REF!</definedName>
    <definedName name="ARENA_SANTO_TOMAS_M3">'[61]INSUMOS-EQUIPOS'!$B$16</definedName>
    <definedName name="ARENA_SANTOTOMAS">'[61]INSUMOS-EQUIPOS'!#REF!</definedName>
    <definedName name="ARENC">[23]BASE!$D$53</definedName>
    <definedName name="ARENP">[23]BASE!$D$51</definedName>
    <definedName name="arg" hidden="1">[62]MI!#REF!</definedName>
    <definedName name="armuve">[10]!ERR</definedName>
    <definedName name="Arrendamiento">#REF!</definedName>
    <definedName name="ArrendamientoCostos">#REF!</definedName>
    <definedName name="ARTICULO">#REF!</definedName>
    <definedName name="as">[10]!ERR</definedName>
    <definedName name="AS_1">#NAME?</definedName>
    <definedName name="AS_2">#NAME?</definedName>
    <definedName name="AS_4">#NAME?</definedName>
    <definedName name="AS_6">#NAME?</definedName>
    <definedName name="AS_7">#NAME?</definedName>
    <definedName name="AS_8">#NAME?</definedName>
    <definedName name="asas">#REF!</definedName>
    <definedName name="asaSASASAS">#REF!</definedName>
    <definedName name="asass">#REF!</definedName>
    <definedName name="ASB">[6]AASHTO!$A$8:$F$11</definedName>
    <definedName name="asd">[10]!ERR</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f" hidden="1">{"via1",#N/A,TRUE,"general";"via2",#N/A,TRUE,"general";"via3",#N/A,TRUE,"general"}</definedName>
    <definedName name="asdfa" hidden="1">{"via1",#N/A,TRUE,"general";"via2",#N/A,TRUE,"general";"via3",#N/A,TRUE,"general"}</definedName>
    <definedName name="ASDFGHJKLÑ">#N/A</definedName>
    <definedName name="asdfñk">[40]!absc</definedName>
    <definedName name="asdsfdedf">[63]!ERR</definedName>
    <definedName name="asfafasdf">[0]!ERR</definedName>
    <definedName name="ASFALTO_JUNTA">[64]MATERIALES!$D$24</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GCAPITULOS">#REF!</definedName>
    <definedName name="AsistenciaCarretera">#REF!</definedName>
    <definedName name="AsistenciaCostos">#REF!</definedName>
    <definedName name="asojkdr" hidden="1">{"TAB1",#N/A,TRUE,"GENERAL";"TAB2",#N/A,TRUE,"GENERAL";"TAB3",#N/A,TRUE,"GENERAL";"TAB4",#N/A,TRUE,"GENERAL";"TAB5",#N/A,TRUE,"GENERAL"}</definedName>
    <definedName name="ass">#REF!</definedName>
    <definedName name="assdf">#REF!</definedName>
    <definedName name="assetclass">#REF!</definedName>
    <definedName name="assetclass2">#REF!</definedName>
    <definedName name="assetclass3">#REF!</definedName>
    <definedName name="astrid">#REF!</definedName>
    <definedName name="At">#REF!</definedName>
    <definedName name="ATenerEnCuenta">#REF!</definedName>
    <definedName name="ATR">'[42]Datos Generales'!$B$15</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#REF!</definedName>
    <definedName name="AY">'[42]Datos Generales'!$B$4</definedName>
    <definedName name="AYU">'[30]BASE DATOS GENERALES'!$B$15</definedName>
    <definedName name="AYUDA">[23]BASE!$D$10</definedName>
    <definedName name="Ayudante_Salario_Jornal">'[52]SALARIOS OBRA'!$E$14</definedName>
    <definedName name="AYUDR">[23]BASE!$D$11</definedName>
    <definedName name="azaz" hidden="1">{"TAB1",#N/A,TRUE,"GENERAL";"TAB2",#N/A,TRUE,"GENERAL";"TAB3",#N/A,TRUE,"GENERAL";"TAB4",#N/A,TRUE,"GENERAL";"TAB5",#N/A,TRUE,"GENERAL"}</definedName>
    <definedName name="B">[3]!ERR</definedName>
    <definedName name="B.DATOS">[9]BS.DATOS!$B$5:$N$30</definedName>
    <definedName name="B_impresión_IM">#REF!</definedName>
    <definedName name="Ba">#REF!</definedName>
    <definedName name="baez">#REF!</definedName>
    <definedName name="BAJA">#REF!</definedName>
    <definedName name="balance">[0]!ERR</definedName>
    <definedName name="BALANCE01">[0]!ERR</definedName>
    <definedName name="BALASTO">#REF!</definedName>
    <definedName name="BALDOSIN">#REF!</definedName>
    <definedName name="ballamce">[0]!ERR</definedName>
    <definedName name="Ballincourt">'[65]REF - Listas'!$B$13:$B$23</definedName>
    <definedName name="Banda2">#REF!</definedName>
    <definedName name="Banda2a">#REF!</definedName>
    <definedName name="BARANDAS">[48]!ERR</definedName>
    <definedName name="BARRA_PMR">'[61]INSUMOS-EQUIPOS'!#REF!</definedName>
    <definedName name="base">[66]BaseDatos!$A$2:$F$505</definedName>
    <definedName name="Base_datos_IM">#REF!</definedName>
    <definedName name="base_datos_t45">[67]CALIDAD!#REF!</definedName>
    <definedName name="BASE_DE_DATOS">#REF!</definedName>
    <definedName name="Base_Mat">#REF!</definedName>
    <definedName name="Base_MO">#REF!</definedName>
    <definedName name="base_VaR">#REF!</definedName>
    <definedName name="BASE1">[0]!ERR</definedName>
    <definedName name="BASE11">[0]!ERR</definedName>
    <definedName name="BASE12">[0]!ERR</definedName>
    <definedName name="BASE13">[0]!ERR</definedName>
    <definedName name="BASE15">[0]!ERR</definedName>
    <definedName name="BASE16">[0]!ERR</definedName>
    <definedName name="BASE17">[0]!ERR</definedName>
    <definedName name="BASE18">[0]!ERR</definedName>
    <definedName name="BASE2">[68]MATERIALES!$B$2:$E$68</definedName>
    <definedName name="BASE20">[0]!ERR</definedName>
    <definedName name="BASE22">[0]!ERR</definedName>
    <definedName name="BASE23">[0]!ERR</definedName>
    <definedName name="BASE24">[0]!ERR</definedName>
    <definedName name="BASE25">[0]!ERR</definedName>
    <definedName name="BASE26">[0]!ERR</definedName>
    <definedName name="BASE27">[0]!ERR</definedName>
    <definedName name="BASE28">[0]!ERR</definedName>
    <definedName name="BASE29">[0]!ERR</definedName>
    <definedName name="BASE3">[0]!ERR</definedName>
    <definedName name="BASE30">[0]!ERR</definedName>
    <definedName name="BASE6">[0]!ERR</definedName>
    <definedName name="BASE7">[0]!ERR</definedName>
    <definedName name="BASE8">[0]!ERR</definedName>
    <definedName name="BASE9">[0]!ERR</definedName>
    <definedName name="BaseDate">[69]Parameters!$D$17</definedName>
    <definedName name="BaseDatos_Ore1">'[70]BD100-45'!#REF!</definedName>
    <definedName name="BaseDatos_T831">'[71]BD100-45-P1'!#REF!</definedName>
    <definedName name="_xlnm.Database">#REF!</definedName>
    <definedName name="BasePeriod">#REF!</definedName>
    <definedName name="BB">[10]!ERR</definedName>
    <definedName name="BB_1">#NAME?</definedName>
    <definedName name="BB_2">#NAME?</definedName>
    <definedName name="BB_4">#NAME?</definedName>
    <definedName name="BB_6">#NAME?</definedName>
    <definedName name="BB_7">#NAME?</definedName>
    <definedName name="BB_8">#NAME?</definedName>
    <definedName name="BBA">#REF!</definedName>
    <definedName name="bbb">#REF!</definedName>
    <definedName name="bbbabbba">[0]!ERR</definedName>
    <definedName name="bbbb">#REF!,#REF!,#REF!,#REF!,#REF!,#REF!,#REF!,#REF!,#REF!</definedName>
    <definedName name="bbbbb">[55]!ERR</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BEDERO_BOTELLAS">'[61]INSUMOS-EQUIPOS'!#REF!</definedName>
    <definedName name="Bf">#REF!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'[72]ESTADO RED'!$E$8</definedName>
    <definedName name="BISCO">[33]BASE!$D$253</definedName>
    <definedName name="BISEL">[17]EQUIPO!$F$81</definedName>
    <definedName name="BJK">#REF!</definedName>
    <definedName name="Bk">#REF!</definedName>
    <definedName name="bl">#REF!</definedName>
    <definedName name="BLOQUE">#REF!</definedName>
    <definedName name="Bm">#REF!</definedName>
    <definedName name="BMBTU">[69]Parameters!$K$18</definedName>
    <definedName name="BMCoalPrice">#REF!</definedName>
    <definedName name="Bn">#REF!</definedName>
    <definedName name="bnm">#REF!</definedName>
    <definedName name="boh">'[73]ELECT BOHÓRQUEZ'!$A$5:$J$54</definedName>
    <definedName name="BOMB2">#N/A</definedName>
    <definedName name="Bomba_Antisol">[52]MATERIALES!$B$208</definedName>
    <definedName name="BOMBAS">#N/A</definedName>
    <definedName name="BOMBASTABLA2.2">#REF!</definedName>
    <definedName name="BOMBEOALCANTARILLADOTABLA1.9">'[9]INFORMACIÓN REFERENCIA'!$B$415:$N$426</definedName>
    <definedName name="bonny">[27]APU!$G$1181</definedName>
    <definedName name="bonny2">[27]APU!$G$3251</definedName>
    <definedName name="bordillo">#REF!</definedName>
    <definedName name="BORDILLO_A80">'[74]INSUMOS-EQUIPOS'!$B$12</definedName>
    <definedName name="BorraR">#REF!</definedName>
    <definedName name="BOSSA_TRAVERTINE_60X120_IVORY">'[61]INSUMOS-EQUIPOS'!#REF!</definedName>
    <definedName name="BOTAD">[23]BASE!$D$331</definedName>
    <definedName name="BOTES">[23]BASE!$D$335</definedName>
    <definedName name="BOX">[3]!ERR</definedName>
    <definedName name="Bp">[20]CALCULO!$E$66</definedName>
    <definedName name="BPSRate_Month">#REF!</definedName>
    <definedName name="br" hidden="1">{"TAB1",#N/A,TRUE,"GENERAL";"TAB2",#N/A,TRUE,"GENERAL";"TAB3",#N/A,TRUE,"GENERAL";"TAB4",#N/A,TRUE,"GENERAL";"TAB5",#N/A,TRUE,"GENERAL"}</definedName>
    <definedName name="BRIC12">[17]Hoja3!$F$1405</definedName>
    <definedName name="BS_Data_Col" hidden="1">#REF!</definedName>
    <definedName name="bsb" hidden="1">{"via1",#N/A,TRUE,"general";"via2",#N/A,TRUE,"general";"via3",#N/A,TRUE,"general"}</definedName>
    <definedName name="BSOL64">[23]BASE!$D$122</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ER_D5G">'[75]INSUMOS-EQUIPOS'!$B$13</definedName>
    <definedName name="burr">[76]EQUIPO!$D$21</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H">[17]Hoja3!$F$1100</definedName>
    <definedName name="bv">#REF!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'[42]Datos Generales'!$B$7</definedName>
    <definedName name="caa">#REF!</definedName>
    <definedName name="CAB">#N/A</definedName>
    <definedName name="CABAL">[23]BASE!$D$257</definedName>
    <definedName name="CABALLETE">#REF!</definedName>
    <definedName name="CABLECU">[17]Hoja3!$F$1560</definedName>
    <definedName name="caja">#REF!</definedName>
    <definedName name="CAJAV">[23]BASE!$D$296</definedName>
    <definedName name="CALCULO">#REF!</definedName>
    <definedName name="calculopozo1">'[9]CALCULO POI'!#REF!</definedName>
    <definedName name="CALCULOPOZOS">'[9]CALCULO POI'!#REF!</definedName>
    <definedName name="calculopozos1">'[9]CALCULO POI'!$B$120:$C$154</definedName>
    <definedName name="CALCULOS">'[9]CALCULO POI'!$B$118:$CV$154</definedName>
    <definedName name="CALCULOSALCANTARILLADO">'[9]CALCULO POI'!$B$324:$BP$360</definedName>
    <definedName name="CALE">'[77]Datos del 2005 CONTRATO'!#REF!</definedName>
    <definedName name="CALEND">'[77]Datos del 2005 CONTRATO'!#REF!</definedName>
    <definedName name="CALENDA">'[77]Datos del 2005 CONTRATO'!#REF!</definedName>
    <definedName name="Calendar">'[77]Datos del 2005 CONTRATO'!#REF!</definedName>
    <definedName name="CALENDARIO">'[77]Datos del 2005 CONTRATO'!#REF!</definedName>
    <definedName name="Caliche">#REF!</definedName>
    <definedName name="CalP">'[9]CALCULO POI'!#REF!</definedName>
    <definedName name="CAM0A15">[32]MEM!$I$46</definedName>
    <definedName name="CAM15A20">[32]MEM!$I$47</definedName>
    <definedName name="CAM20A25">[32]MEM!$I$48</definedName>
    <definedName name="CAM25A30">[32]MEM!$I$49</definedName>
    <definedName name="cambio">'[78]PSM05-055'!$C$289</definedName>
    <definedName name="CANAL6">[23]BASE!$D$264</definedName>
    <definedName name="CANECA_5L">'[61]INSUMOS-EQUIPOS'!#REF!</definedName>
    <definedName name="CANECA_AUTOSERVICIO">'[61]INSUMOS-EQUIPOS'!#REF!</definedName>
    <definedName name="CANGU">[23]BASE!$D$308</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'[9]CALCULO POI'!$B$161:$R$196</definedName>
    <definedName name="CAOLIN">#REF!</definedName>
    <definedName name="CAP">#REF!</definedName>
    <definedName name="CapActividad">#REF!</definedName>
    <definedName name="CAPATAZ_I">"TABLA1"</definedName>
    <definedName name="CapCom">#REF!</definedName>
    <definedName name="CapComponent">#REF!</definedName>
    <definedName name="Capex">#REF!</definedName>
    <definedName name="CapexFac">[69]Sensitivities!$I$13</definedName>
    <definedName name="CapitalCongelado">#REF!</definedName>
    <definedName name="Capitalpb" hidden="1">#REF!</definedName>
    <definedName name="CapitalStructure" hidden="1">#REF!</definedName>
    <definedName name="CAPITULOS">#REF!</definedName>
    <definedName name="CapResumen">#REF!</definedName>
    <definedName name="Captafaros">#REF!</definedName>
    <definedName name="Captafaros2">#REF!</definedName>
    <definedName name="CapTarget">#REF!</definedName>
    <definedName name="CapTotalCol">#REF!</definedName>
    <definedName name="car">[76]EQUIPO!$D$17</definedName>
    <definedName name="CARBON">'[79]BASE DE DATOS ORIG'!#REF!</definedName>
    <definedName name="CARGA">#N/A</definedName>
    <definedName name="CARGADOR">[64]EQUIPO!$D$17</definedName>
    <definedName name="CARGO">#REF!</definedName>
    <definedName name="Carlitos">#REF!</definedName>
    <definedName name="carlos">#REF!</definedName>
    <definedName name="carr">[76]EQUIPO!$D$16</definedName>
    <definedName name="CARROTANQUE">[64]EQUIPO!$D$16</definedName>
    <definedName name="carrrer">#REF!</definedName>
    <definedName name="Casa">[80]Hoja1!$A$4:$F$211</definedName>
    <definedName name="casanare">[4]Listado!$F$1038:$F$1056</definedName>
    <definedName name="Cashpb" hidden="1">#REF!</definedName>
    <definedName name="cat">[81]Parameters!$I$31</definedName>
    <definedName name="Cat1Life">[82]Parameters!$I$31</definedName>
    <definedName name="Cat1Rate">[82]Parameters!$J$31</definedName>
    <definedName name="Cat1Salvage">[69]Deprec!$H$58</definedName>
    <definedName name="Cat2Life">[83]Index!$T$66</definedName>
    <definedName name="Cat2Rate">[83]Index!$U$66</definedName>
    <definedName name="Cat2Salvage">#REF!</definedName>
    <definedName name="Cat3Life">[82]Parameters!$I$33</definedName>
    <definedName name="Cat3Rate">[82]Parameters!$J$33</definedName>
    <definedName name="Cat3Salvage">[69]Deprec!$H$132</definedName>
    <definedName name="Cat4Life">[82]Parameters!$I$34</definedName>
    <definedName name="Cat4Rate">[82]Parameters!$J$34</definedName>
    <definedName name="Cat4Salvage">[69]Deprec!$H$132</definedName>
    <definedName name="causa">#REF!</definedName>
    <definedName name="CB">'[42]Datos Generales'!$B$8</definedName>
    <definedName name="CC">'[42]Datos Generales'!$B$9</definedName>
    <definedName name="CC5094_EE2210">'[84]5094-2003'!$G$13</definedName>
    <definedName name="CC5094_EE3270">'[84]5094-2003'!$G$17</definedName>
    <definedName name="CC5094_EE3890">'[84]5094-2003'!$G$28</definedName>
    <definedName name="cccc">#REF!</definedName>
    <definedName name="ccccc" hidden="1">{"TAB1",#N/A,TRUE,"GENERAL";"TAB2",#N/A,TRUE,"GENERAL";"TAB3",#N/A,TRUE,"GENERAL";"TAB4",#N/A,TRUE,"GENERAL";"TAB5",#N/A,TRUE,"GENERAL"}</definedName>
    <definedName name="CCCCCC">'[85]A. P. U.'!#REF!</definedName>
    <definedName name="CContLab">#REF!</definedName>
    <definedName name="CContParts">#REF!</definedName>
    <definedName name="ccto210">#REF!</definedName>
    <definedName name="CD">'[42]Datos Generales'!$B$10</definedName>
    <definedName name="CD454JH">[23]BASE!$D$201</definedName>
    <definedName name="cdcdc" hidden="1">{"via1",#N/A,TRUE,"general";"via2",#N/A,TRUE,"general";"via3",#N/A,TRUE,"general"}</definedName>
    <definedName name="CDIRECTO">#REF!</definedName>
    <definedName name="Ce">#REF!</definedName>
    <definedName name="CEBLANCO">#REF!</definedName>
    <definedName name="ceerf" hidden="1">{"TAB1",#N/A,TRUE,"GENERAL";"TAB2",#N/A,TRUE,"GENERAL";"TAB3",#N/A,TRUE,"GENERAL";"TAB4",#N/A,TRUE,"GENERAL";"TAB5",#N/A,TRUE,"GENERAL"}</definedName>
    <definedName name="CEMEG">[23]BASE!$D$55</definedName>
    <definedName name="CEMENTO">#REF!</definedName>
    <definedName name="CERO">[0]!ERR</definedName>
    <definedName name="ceroletra">#REF!</definedName>
    <definedName name="cerounid">#REF!</definedName>
    <definedName name="cerovr">#REF!</definedName>
    <definedName name="CERRAMIENTO_TUBERIA_ML">'[61]INSUMOS-EQUIPOS'!#REF!</definedName>
    <definedName name="CERT">[5]!ERR</definedName>
    <definedName name="CERT_1">#NAME?</definedName>
    <definedName name="CERT_2">#NAME?</definedName>
    <definedName name="CERT_4">#NAME?</definedName>
    <definedName name="CERT_6">#NAME?</definedName>
    <definedName name="CERT_7">#NAME?</definedName>
    <definedName name="CERT_8">#NAME?</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g">#REF!</definedName>
    <definedName name="CGET">#REF!</definedName>
    <definedName name="Ch">#REF!</definedName>
    <definedName name="CH_Infra_Capex">[86]Workings!$H$299:$BR$299</definedName>
    <definedName name="Change_in_Cash" hidden="1">#REF!</definedName>
    <definedName name="CHAPA">[23]BASE!$D$249</definedName>
    <definedName name="Check_to_Cash" hidden="1">#REF!</definedName>
    <definedName name="CHEQUE_CORTINA_1_2__GRIVAL">'[87]INSUMOS-EQUIPOS'!$B$198</definedName>
    <definedName name="CHINA">#REF!</definedName>
    <definedName name="chofer">#REF!</definedName>
    <definedName name="Ci">#REF!</definedName>
    <definedName name="CILINDRO_GAS">75120</definedName>
    <definedName name="CINTA_V_15">#REF!</definedName>
    <definedName name="CIRCUITOS">[88]Circuitos!$C$2:$C$891</definedName>
    <definedName name="CIRCUNVALAR">#REF!</definedName>
    <definedName name="Cj">#REF!</definedName>
    <definedName name="Ck">#REF!</definedName>
    <definedName name="clase">#REF!</definedName>
    <definedName name="class2">'[65]REF - Listas'!$D$27:$D$28</definedName>
    <definedName name="class3">'[65]REF - Listas'!$F$4:$F$7</definedName>
    <definedName name="classification">'[65]REF - Listas'!$D$15:$D$24</definedName>
    <definedName name="CLAVO">[23]BASE!$D$69</definedName>
    <definedName name="Client">#REF!</definedName>
    <definedName name="Client_name">#REF!</definedName>
    <definedName name="Client_ref_number">#REF!</definedName>
    <definedName name="Cll">#REF!</definedName>
    <definedName name="CLube">#REF!</definedName>
    <definedName name="Cm">#REF!</definedName>
    <definedName name="CMina">[89]Cuentas!$P$11:$P$111</definedName>
    <definedName name="cmuooo5">#REF!</definedName>
    <definedName name="Cn">#REF!</definedName>
    <definedName name="Cñ">#REF!</definedName>
    <definedName name="CO">'[42]Datos Generales'!$B$3</definedName>
    <definedName name="CO456JH">[23]BASE!$D$203</definedName>
    <definedName name="CO458JH">[33]BASE!$D$191</definedName>
    <definedName name="CO904JH">[23]BASE!$D$196</definedName>
    <definedName name="CO906JH">[23]BASE!$D$197</definedName>
    <definedName name="CO908JH">[33]BASE!$D$190</definedName>
    <definedName name="CO90S4">[23]BASE!$D$130</definedName>
    <definedName name="Coal">#REF!</definedName>
    <definedName name="Coal_Closing_Stock">[90]INPUT_TEMP!#REF!</definedName>
    <definedName name="Coal_DB">#REF!</definedName>
    <definedName name="Coal1">#REF!</definedName>
    <definedName name="Coal2">'[83]NPV Summary'!#REF!</definedName>
    <definedName name="Coal3">'[83]NPV Summary'!#REF!</definedName>
    <definedName name="Coal4">#REF!</definedName>
    <definedName name="CoalFleet">#REF!</definedName>
    <definedName name="CoalLoad">#REF!</definedName>
    <definedName name="CoalOpCost">#REF!</definedName>
    <definedName name="CoalOverCap">#REF!</definedName>
    <definedName name="CoalPriceFac">[69]Sensitivities!$I$10</definedName>
    <definedName name="CoalRepl">#REF!</definedName>
    <definedName name="CoalUtil">#REF!</definedName>
    <definedName name="Cod">#REF!</definedName>
    <definedName name="Codigo">#REF!</definedName>
    <definedName name="codigo_cuadrilla">'[91]LISTADO DE CUADRILLA'!$A$5:$A$65</definedName>
    <definedName name="Codigo_M.Obra">#REF!</definedName>
    <definedName name="codigos">[92]Banderas!$A:$A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10">[17]Hoja3!$F$666</definedName>
    <definedName name="CODO12">[17]Hoja3!$F$706</definedName>
    <definedName name="CODO6">[17]Hoja3!$F$586</definedName>
    <definedName name="CODO8">[17]Hoja3!$F$626</definedName>
    <definedName name="CODOS">#REF!</definedName>
    <definedName name="coeficienterugosidad">'[9]INFORMACIÓN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Tap">'[34]Coloc. e Interc. Tapones'!$E$1:$E$65536</definedName>
    <definedName name="com">[76]EQUIPO!$D$19</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[93]PRESUP!$A:$IV</definedName>
    <definedName name="compactacion">#REF!</definedName>
    <definedName name="COMPenalty">#REF!</definedName>
    <definedName name="Compilado">#REF!</definedName>
    <definedName name="componentes">#N/A</definedName>
    <definedName name="COMProject_Currency">#REF!</definedName>
    <definedName name="COMProject_name">#REF!</definedName>
    <definedName name="COMPUERTA">[17]Hoja3!$F$549</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'[94]APU''s'!#REF!</definedName>
    <definedName name="concreto_2000psi">'[95]CONCRETOS Y MORTEROS'!$H$34</definedName>
    <definedName name="concreto_3000psi">'[95]CONCRETOS Y MORTEROS'!$H$33</definedName>
    <definedName name="concreto_4000psi">'[95]CONCRETOS Y MORTEROS'!$H$31</definedName>
    <definedName name="concreto_4000psi_BOM">'[95]CONCRETOS Y MORTEROS'!$H$38</definedName>
    <definedName name="Concreto_de_4000_PSI__OBRA">[52]MATERIALES!$B$114</definedName>
    <definedName name="CONCRETO123">#REF!</definedName>
    <definedName name="concreto14">#REF!</definedName>
    <definedName name="CONCRETO20">#REF!</definedName>
    <definedName name="concreto25">#REF!</definedName>
    <definedName name="concreto3000">'[94]APU''s'!#REF!</definedName>
    <definedName name="concreto35">#REF!</definedName>
    <definedName name="concretoplaca">#REF!</definedName>
    <definedName name="CONCT">#REF!</definedName>
    <definedName name="CONDUCCION331">'[9]INFORMACIÓN REFERENCIA'!$B$122:$E$133</definedName>
    <definedName name="CONDUCCIONTABLA3.3.1">'[9]INFORMACIÓN REFERENCIA'!$B$122:$D$133</definedName>
    <definedName name="Conductores">#REF!</definedName>
    <definedName name="ConductoresCostos">#REF!</definedName>
    <definedName name="conexiondomiciliaria">#REF!</definedName>
    <definedName name="Congelar_Capital_Vencido">#REF!</definedName>
    <definedName name="CONM1">[23]BASE!$D$309</definedName>
    <definedName name="CONM2">[23]BASE!$D$310</definedName>
    <definedName name="cons">#REF!</definedName>
    <definedName name="CONSECUTIVOMEMORIAS">#REF!</definedName>
    <definedName name="CONSOLIDADO">#REF!</definedName>
    <definedName name="CONSORCIO">[21]UNIT081!#REF!</definedName>
    <definedName name="Consulta_PRECIOS_BASICOS">#REF!</definedName>
    <definedName name="Consultor">[96]Datos!$B$3</definedName>
    <definedName name="consum">#REF!</definedName>
    <definedName name="consumo">[97]consumo1!$A$1:$IV$65536</definedName>
    <definedName name="CONTADO">#REF!</definedName>
    <definedName name="CONTENIDOMEMORIAS">#REF!</definedName>
    <definedName name="ContLabCostOutput">#REF!</definedName>
    <definedName name="ContPartsCostOutput">#REF!</definedName>
    <definedName name="contrato">#REF!</definedName>
    <definedName name="Coordinador">[96]Datos!$B$6</definedName>
    <definedName name="COPIA">[10]!ERR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[10]!ERR</definedName>
    <definedName name="Coraza">#REF!</definedName>
    <definedName name="corri">[10]!ERR</definedName>
    <definedName name="CORTA">[23]BASE!$D$319</definedName>
    <definedName name="corte">#REF!</definedName>
    <definedName name="corterocoso">#REF!</definedName>
    <definedName name="cost_analysis">#REF!</definedName>
    <definedName name="COST_CENTRES">'[98]C - CENTROS DE COSTO Y GASTOS'!$A$5:$B$248</definedName>
    <definedName name="CostCode">'[99]cost codes'!$B$2:$F$54</definedName>
    <definedName name="COSTO12">[0]!ERR</definedName>
    <definedName name="COSTODIRECTO">#REF!</definedName>
    <definedName name="COSTOPERSONALTABLA1.5.3">'[9]INFORMACIÓN REFERENCIA'!$B$542:$F$545</definedName>
    <definedName name="COSTOPERSONALTABLA1.5.4">'[9]INFORMACIÓN REFERENCIA'!$B$549:$G$560</definedName>
    <definedName name="COSTOPERSONALTABLA1.5.5">'[9]INFORMACIÓN REFERENCIA'!$B$564:$G$621</definedName>
    <definedName name="COSTOREDESALCTABLA7.4">#REF!</definedName>
    <definedName name="COSTOREDESTABLA7.3">#REF!</definedName>
    <definedName name="COSTOS">[10]TARIFAS!$A$1:$F$52</definedName>
    <definedName name="COSTOSCONDUCCIONACU">'[9]BD COSTOS UNIDAD CONSTRUCTIVA'!$B$34:$J$49</definedName>
    <definedName name="cota">'[100]Base de Diseño'!$A$1:$D$290</definedName>
    <definedName name="COTAS">[101]Hoja3!$A$5:$B$154</definedName>
    <definedName name="count">'[86]Inputs-SUMMARY'!$H$3:$BR$3</definedName>
    <definedName name="counter">[90]ASSUMPTIONS!$H$6:$AP$6</definedName>
    <definedName name="COUNTRY_OF_ORIGIN">#REF!</definedName>
    <definedName name="COYLL">[23]BASE!#REF!</definedName>
    <definedName name="cp">#REF!</definedName>
    <definedName name="CPlanta">[89]Cuentas!$S$11:$S$56</definedName>
    <definedName name="Cq">#REF!</definedName>
    <definedName name="Cr">#REF!</definedName>
    <definedName name="CR66JH">[23]BASE!$D$178</definedName>
    <definedName name="CRandM">#REF!</definedName>
    <definedName name="CREDITO">#REF!</definedName>
    <definedName name="CRIT1">#REF!</definedName>
    <definedName name="_xlnm.Criteria">#REF!</definedName>
    <definedName name="Criterios_IM">#REF!</definedName>
    <definedName name="cronoinversion">[48]!ERR</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IKA">[23]BASE!$D$231</definedName>
    <definedName name="Ct">#REF!</definedName>
    <definedName name="CT110K">[102]PRELIM!$B$311</definedName>
    <definedName name="CT110KG">[23]BASE!$D$36</definedName>
    <definedName name="CT140K">[102]PRELIM!$B$329</definedName>
    <definedName name="CT140KG">[23]BASE!$D$35</definedName>
    <definedName name="CT180K">[102]PRELIM!$B$346</definedName>
    <definedName name="CT210K">[102]PRELIM!$B$363</definedName>
    <definedName name="CT210KG">[23]BASE!$D$33</definedName>
    <definedName name="CT245K">[102]PRELIM!$B$380</definedName>
    <definedName name="CT245KG">[23]BASE!$D$32</definedName>
    <definedName name="CTA">#REF!</definedName>
    <definedName name="CTC140KG">[23]BASE!$D$37</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'[75]SALARIOS OBRA'!$E$10</definedName>
    <definedName name="Cuadrilla_2">'[95]SALARIOS OBRA'!$E$11</definedName>
    <definedName name="Cuadrilla_3">'[95]SALARIOS OBRA'!$E$12</definedName>
    <definedName name="Cuadrilla_4">'[95]SALARIOS OBRA'!$E$13</definedName>
    <definedName name="Cuadrilla_bb">'[95]SALARIOS OBRA'!$E$17</definedName>
    <definedName name="CUADRILLA_FORMALETERIA">'[95]SALARIOS OBRA'!$E$20</definedName>
    <definedName name="cuadrillas">#REF!</definedName>
    <definedName name="CUADRO">'[103]balance actual'!$A$8:$Z$354</definedName>
    <definedName name="CUADRO1">#REF!</definedName>
    <definedName name="cuadroequipointerv">[63]!ERR</definedName>
    <definedName name="CUAL">[3]!ERR</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APLO">#REF!</definedName>
    <definedName name="CUATOP">#REF!</definedName>
    <definedName name="cube">#REF!</definedName>
    <definedName name="CUBE_UNIT">#REF!</definedName>
    <definedName name="CUBS">[104]Hoja1!$A:$IV</definedName>
    <definedName name="cUCA">#REF!</definedName>
    <definedName name="CUCON">#REF!</definedName>
    <definedName name="CUEXC">#REF!</definedName>
    <definedName name="Cumm_Us_inf">[86]Workings!$H$8:$BR$8</definedName>
    <definedName name="CUMPL">'[29]ACTA 01'!#REF!</definedName>
    <definedName name="CUNET" hidden="1">{"via1",#N/A,TRUE,"general";"via2",#N/A,TRUE,"general";"via3",#N/A,TRUE,"general"}</definedName>
    <definedName name="cuneta">#REF!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a">'[34]Cambio de Valv.'!$E$1:$E$65536</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xcxcxc">#REF!</definedName>
    <definedName name="cxz">#REF!</definedName>
    <definedName name="Cy">#REF!</definedName>
    <definedName name="CYLL2">[23]BASE!$D$220</definedName>
    <definedName name="CZN_north_perc">50</definedName>
    <definedName name="CZN_south_perc">0</definedName>
    <definedName name="d">[55]!ERR</definedName>
    <definedName name="DADADAD" hidden="1">{#N/A,#N/A,TRUE,"CODIGO DEPENDENCIA"}</definedName>
    <definedName name="DANIEL">[105]!ERR</definedName>
    <definedName name="DASD" hidden="1">{"TAB1",#N/A,TRUE,"GENERAL";"TAB2",#N/A,TRUE,"GENERAL";"TAB3",#N/A,TRUE,"GENERAL";"TAB4",#N/A,TRUE,"GENERAL";"TAB5",#N/A,TRUE,"GENERAL"}</definedName>
    <definedName name="DAT">'[106]DATOS GRAFICOS'!$A$3:$M$8</definedName>
    <definedName name="Data">[107]Sheet1!$F$18:$H$977</definedName>
    <definedName name="Data_Base">#REF!</definedName>
    <definedName name="Date">[108]Constants!$B$9</definedName>
    <definedName name="DATOS">'[109]DATOS EPANET'!$A$5:$B$189</definedName>
    <definedName name="DATOS_CONTRATO">#REF!</definedName>
    <definedName name="Datos_G1">#REF!</definedName>
    <definedName name="Datos_G2">#REF!</definedName>
    <definedName name="Datos_SW_G1">#REF!</definedName>
    <definedName name="Datos_SW_G2">#REF!</definedName>
    <definedName name="datos1">'[110]Base de Diseño'!$A$1:$D$204</definedName>
    <definedName name="datos2">#REF!</definedName>
    <definedName name="datos3">#REF!</definedName>
    <definedName name="Days_in_Month">#REF!</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SDCTV" hidden="1">{"via1",#N/A,TRUE,"general";"via2",#N/A,TRUE,"general";"via3",#N/A,TRUE,"general"}</definedName>
    <definedName name="dd">[3]!ERR</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 hidden="1">{"via1",#N/A,TRUE,"general";"via2",#N/A,TRUE,"general";"via3",#N/A,TRUE,"general"}</definedName>
    <definedName name="ddddd">#REF!</definedName>
    <definedName name="ddddddddd">#REF!</definedName>
    <definedName name="ddddddddddddddd">#REF!</definedName>
    <definedName name="DDDDDDDDDDDDDD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w">[0]!ERR</definedName>
    <definedName name="de">#REF!</definedName>
    <definedName name="Dealpb" hidden="1">#REF!</definedName>
    <definedName name="Debt_Purchase_Price_Funding">[111]CONTROL!$G$45</definedName>
    <definedName name="Debt_S5_EA_Sch">[90]INPUT_TEMP!#REF!</definedName>
    <definedName name="Debt_S6_EA_Sch">[90]INPUT_TEMP!#REF!</definedName>
    <definedName name="DEC">#REF!</definedName>
    <definedName name="decbs">#REF!</definedName>
    <definedName name="DECIMALES">#REF!</definedName>
    <definedName name="decision">[112]Viabilidad!$I$2:$I$3</definedName>
    <definedName name="Decjv">#REF!</definedName>
    <definedName name="Decjv2">#REF!</definedName>
    <definedName name="deded" hidden="1">{"TAB1",#N/A,TRUE,"GENERAL";"TAB2",#N/A,TRUE,"GENERAL";"TAB3",#N/A,TRUE,"GENERAL";"TAB4",#N/A,TRUE,"GENERAL";"TAB5",#N/A,TRUE,"GENERAL"}</definedName>
    <definedName name="default_leadtime">#REF!</definedName>
    <definedName name="defd" hidden="1">{"via1",#N/A,TRUE,"general";"via2",#N/A,TRUE,"general";"via3",#N/A,TRUE,"general"}</definedName>
    <definedName name="DEMANDA">#REF!</definedName>
    <definedName name="demanto">#REF!</definedName>
    <definedName name="demolicion">#REF!</definedName>
    <definedName name="demolicioncuneta">#REF!</definedName>
    <definedName name="DENS">#REF!</definedName>
    <definedName name="densi">#REF!</definedName>
    <definedName name="densidad">#REF!</definedName>
    <definedName name="Dep_IAS_tot">[86]Tax!#REF!</definedName>
    <definedName name="Department">'[113]REF - Listas'!$D$4:$D$12</definedName>
    <definedName name="Depreciation">#REF!</definedName>
    <definedName name="DepreciationPB" hidden="1">#REF!</definedName>
    <definedName name="dert">[55]!ERR</definedName>
    <definedName name="DES">#REF!</definedName>
    <definedName name="DESC1">[114]ITEMS!$B$2</definedName>
    <definedName name="DESC521">[115]ITEMS!$B$522</definedName>
    <definedName name="Descripcion">#REF!</definedName>
    <definedName name="descripciones">[116]!tabla_precios[[#All],[DESCRIPCION ]]</definedName>
    <definedName name="description">#REF!</definedName>
    <definedName name="desider4io">[0]!ERR</definedName>
    <definedName name="design">'[117]Design (3)'!$A$12:$CM$71</definedName>
    <definedName name="design2">[117]Design!$A$24:$CM$66</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[97]deuda!$A$1:$IV$65536</definedName>
    <definedName name="deuda2">[118]deuda!$A$1:$IV$65536</definedName>
    <definedName name="DEX">#REF!</definedName>
    <definedName name="df">[2]!ERR</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cvc">#REF!</definedName>
    <definedName name="dfdaa">#REF!</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[37]!ERR</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FSDSF">[2]!ERR</definedName>
    <definedName name="DFVUI" hidden="1">{"via1",#N/A,TRUE,"general";"via2",#N/A,TRUE,"general";"via3",#N/A,TRUE,"general"}</definedName>
    <definedName name="dg" hidden="1">{"via1",#N/A,TRUE,"general";"via2",#N/A,TRUE,"general";"via3",#N/A,TRUE,"general"}</definedName>
    <definedName name="dgd">[119]PAJ825!#REF!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4hr">#REF!</definedName>
    <definedName name="DIAME">#REF!</definedName>
    <definedName name="diametros">#REF!</definedName>
    <definedName name="DiametrosCodos">'[120]L codos'!$B$2:$V$2</definedName>
    <definedName name="DIANA">'[109]DATOS EPANET'!$A$5:$B$189</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[16]Dólar!#REF!</definedName>
    <definedName name="diego">[55]!ERR</definedName>
    <definedName name="diego1">#REF!</definedName>
    <definedName name="DIRECCION">[43]ITEMS!$B$4</definedName>
    <definedName name="DIRECTO1">[121]APU!$U$132</definedName>
    <definedName name="DIRECTO10">[121]APU!$U$681</definedName>
    <definedName name="DIRECTO100">[121]APU!$U$6171</definedName>
    <definedName name="DIRECTO101">[121]APU!$U$6232</definedName>
    <definedName name="DIRECTO102">[121]APU!$U$6293</definedName>
    <definedName name="DIRECTO103">[121]APU!$U$6354</definedName>
    <definedName name="DIRECTO104">[121]APU!$U$6415</definedName>
    <definedName name="DIRECTO105">[121]APU!$U$6476</definedName>
    <definedName name="DIRECTO11">[121]APU!$U$742</definedName>
    <definedName name="DIRECTO12">[121]APU!$U$803</definedName>
    <definedName name="DIRECTO124">[121]APU!$U$7635</definedName>
    <definedName name="DIRECTO125">[121]APU!$U$7696</definedName>
    <definedName name="DIRECTO126">[121]APU!$U$7757</definedName>
    <definedName name="DIRECTO127">[121]APU!$U$7818</definedName>
    <definedName name="DIRECTO128">[121]APU!$U$7879</definedName>
    <definedName name="DIRECTO129">[121]APU!$U$7940</definedName>
    <definedName name="DIRECTO13">[121]APU!$U$864</definedName>
    <definedName name="DIRECTO130">[121]APU!$U$8001</definedName>
    <definedName name="DIRECTO131">[121]APU!$U$8062</definedName>
    <definedName name="DIRECTO132">[121]APU!$U$8123</definedName>
    <definedName name="DIRECTO133">[121]APU!$U$8184</definedName>
    <definedName name="DIRECTO134">[121]APU!$U$8245</definedName>
    <definedName name="DIRECTO14">[121]APU!$U$925</definedName>
    <definedName name="DIRECTO15">[121]APU!$U$986</definedName>
    <definedName name="DIRECTO16">[121]APU!$U$1047</definedName>
    <definedName name="DIRECTO17">[121]APU!$U$1108</definedName>
    <definedName name="DIRECTO18">[121]APU!$U$1169</definedName>
    <definedName name="DIRECTO2">[121]APU!$U$193</definedName>
    <definedName name="DIRECTO2.10">[121]APU!$U$14889</definedName>
    <definedName name="DIRECTO2.11">[121]APU!$U$14950</definedName>
    <definedName name="DIRECTO2.12">[121]APU!$U$15011</definedName>
    <definedName name="DIRECTO2.9">[121]APU!$U$11839</definedName>
    <definedName name="DIRECTO21">[121]APU!$U$1352</definedName>
    <definedName name="DIRECTO22">[121]APU!$U$1413</definedName>
    <definedName name="DIRECTO23">[121]APU!$U$1474</definedName>
    <definedName name="DIRECTO24">[121]APU!$U$1535</definedName>
    <definedName name="DIRECTO25">[121]APU!$U$1596</definedName>
    <definedName name="DIRECTO26">[121]APU!$U$1657</definedName>
    <definedName name="DIRECTO27">[121]APU!$U$1718</definedName>
    <definedName name="DIRECTO28">[121]APU!$U$1779</definedName>
    <definedName name="DIRECTO29">[121]APU!$U$1840</definedName>
    <definedName name="DIRECTO3">[121]APU!$U$254</definedName>
    <definedName name="DIRECTO3.15">[121]APU!$U$8667</definedName>
    <definedName name="DIRECTO3.16">[121]APU!$U$8728</definedName>
    <definedName name="DIRECTO3.17">[121]APU!$U$8789</definedName>
    <definedName name="DIRECTO3.18">[121]APU!$U$8850</definedName>
    <definedName name="DIRECTO3.19">[121]APU!$U$8911</definedName>
    <definedName name="DIRECTO3.20">[121]APU!$U$8972</definedName>
    <definedName name="DIRECTO3.21">[121]APU!$U$11961</definedName>
    <definedName name="DIRECTO3.22">[121]APU!$U$14523</definedName>
    <definedName name="DIRECTO3.23">[121]APU!$U$15133</definedName>
    <definedName name="DIRECTO3.24">[121]APU!$U$16292</definedName>
    <definedName name="DIRECTO3.25">[121]APU!$U$16353</definedName>
    <definedName name="DIRECTO3.26">[121]APU!$U$16414</definedName>
    <definedName name="DIRECTO3.27">[121]APU!$U$16475</definedName>
    <definedName name="DIRECTO3.28">[121]APU!$U$16536</definedName>
    <definedName name="DIRECTO30">[121]APU!$U$1901</definedName>
    <definedName name="DIRECTO31">[121]APU!$U$1962</definedName>
    <definedName name="DIRECTO32">[121]APU!$U$2023</definedName>
    <definedName name="DIRECTO33">[121]APU!$U$2084</definedName>
    <definedName name="DIRECTO34">[121]APU!$U$2145</definedName>
    <definedName name="DIRECTO35">[121]APU!$U$2206</definedName>
    <definedName name="DIRECTO36">[121]APU!$U$2267</definedName>
    <definedName name="DIRECTO37">[121]APU!$U$2328</definedName>
    <definedName name="DIRECTO38">[121]APU!$U$2389</definedName>
    <definedName name="DIRECTO39">[121]APU!$U$2450</definedName>
    <definedName name="DIRECTO4">[121]APU!$U$315</definedName>
    <definedName name="DIRECTO4.20">[121]APU!$U$9216</definedName>
    <definedName name="DIRECTO4.21">[121]APU!$U$9277</definedName>
    <definedName name="DIRECTO4.22">[121]APU!$U$9338</definedName>
    <definedName name="DIRECTO4.23">[121]APU!$U$9399</definedName>
    <definedName name="DIRECTO4.24">[121]APU!$U$9460</definedName>
    <definedName name="DIRECTO4.25">[121]APU!$U$9521</definedName>
    <definedName name="DIRECTO4.26">[121]APU!$U$9582</definedName>
    <definedName name="DIRECTO4.27">[121]APU!$U$9643</definedName>
    <definedName name="DIRECTO4.28">[121]APU!$U$9704</definedName>
    <definedName name="DIRECTO4.29">[121]APU!$U$9765</definedName>
    <definedName name="DIRECTO4.30">[121]APU!$U$9826</definedName>
    <definedName name="DIRECTO4.31">[121]APU!$U$9887</definedName>
    <definedName name="DIRECTO4.32">[121]APU!$U$9948</definedName>
    <definedName name="DIRECTO4.33">[121]APU!$U$10009</definedName>
    <definedName name="DIRECTO4.34">[121]APU!$U$10070</definedName>
    <definedName name="DIRECTO4.35">[121]APU!$U$11595</definedName>
    <definedName name="DIRECTO4.36">[121]APU!$U$11656</definedName>
    <definedName name="DIRECTO4.37">[121]APU!$U$15987</definedName>
    <definedName name="DIRECTO4.38">[121]APU!$U$15194</definedName>
    <definedName name="DIRECTO4.39">[121]APU!$U$14279</definedName>
    <definedName name="DIRECTO4.40">[121]APU!$U$14340</definedName>
    <definedName name="DIRECTO4.41">[121]APU!$U$14401</definedName>
    <definedName name="DIRECTO4.42">[121]APU!$U$14462</definedName>
    <definedName name="DIRECTO4.43">[121]APU!$U$14584</definedName>
    <definedName name="DIRECTO4.44">[121]APU!$U$16048</definedName>
    <definedName name="DIRECTO4.45">[121]APU!$U$16109</definedName>
    <definedName name="DIRECTO4.46">[121]APU!$U$14706</definedName>
    <definedName name="DIRECTO4.47">[121]APU!$U$15926</definedName>
    <definedName name="DIRECTO4.48">[121]APU!$U$16170</definedName>
    <definedName name="DIRECTO4.49">[121]APU!$U$16231</definedName>
    <definedName name="DIRECTO4.50">[121]APU!$U$16902</definedName>
    <definedName name="DIRECTO4.51">[121]APU!$U$17634</definedName>
    <definedName name="DIRECTO4.52">[121]APU!$U$17695</definedName>
    <definedName name="DIRECTO40">[121]APU!$U$2511</definedName>
    <definedName name="DIRECTO41">[121]APU!$U$2572</definedName>
    <definedName name="DIRECTO42">[121]APU!$U$2633</definedName>
    <definedName name="DIRECTO43">[121]APU!$U$2694</definedName>
    <definedName name="DIRECTO44">[121]APU!$U$2755</definedName>
    <definedName name="DIRECTO45">[121]APU!$U$2816</definedName>
    <definedName name="DIRECTO46">[121]APU!$U$2877</definedName>
    <definedName name="DIRECTO47">[121]APU!$U$2938</definedName>
    <definedName name="DIRECTO48">[121]APU!$U$2999</definedName>
    <definedName name="DIRECTO49">[121]APU!$U$3060</definedName>
    <definedName name="DIRECTO5">[121]APU!$U$376</definedName>
    <definedName name="DIRECTO5.100">[121]APU!$U$12449</definedName>
    <definedName name="DIRECTO5.101">[121]APU!$U$12510</definedName>
    <definedName name="DIRECTO5.104">[121]APU!$U$12571</definedName>
    <definedName name="DIRECTO5.105">[121]APU!$U$12632</definedName>
    <definedName name="DIRECTO5.106">[121]APU!$U$12693</definedName>
    <definedName name="DIRECTO5.107">[121]APU!$U$12754</definedName>
    <definedName name="DIRECTO5.108">[121]APU!$U$12815</definedName>
    <definedName name="DIRECTO5.109">[121]APU!$U$12876</definedName>
    <definedName name="DIRECTO5.111">[121]APU!$U$12937</definedName>
    <definedName name="DIRECTO5.112">[121]APU!$U$12998</definedName>
    <definedName name="DIRECTO5.113">[121]APU!$U$14767</definedName>
    <definedName name="DIRECTO5.114">[121]APU!$U$14828</definedName>
    <definedName name="DIRECTO5.115">[121]APU!$U$15072</definedName>
    <definedName name="DIRECTO5.53">[121]APU!$U$10131</definedName>
    <definedName name="DIRECTO5.54">[121]APU!$U$10192</definedName>
    <definedName name="DIRECTO5.55">[121]APU!$U$10253</definedName>
    <definedName name="DIRECTO5.56">[121]APU!$U$10314</definedName>
    <definedName name="DIRECTO5.57">[121]APU!$U$10375</definedName>
    <definedName name="DIRECTO5.58">[121]APU!$U$10436</definedName>
    <definedName name="DIRECTO5.59">[121]APU!$U$10497</definedName>
    <definedName name="DIRECTO5.60">[121]APU!$U$10558</definedName>
    <definedName name="DIRECTO5.61">[121]APU!$U$10619</definedName>
    <definedName name="DIRECTO5.62">[121]APU!$U$10680</definedName>
    <definedName name="DIRECTO5.63">[121]APU!$U$10741</definedName>
    <definedName name="DIRECTO5.64">[121]APU!$U$10802</definedName>
    <definedName name="DIRECTO5.65">[121]APU!$U$10863</definedName>
    <definedName name="DIRECTO5.66">[121]APU!$U$10924</definedName>
    <definedName name="DIRECTO5.67">[121]APU!$U$10985</definedName>
    <definedName name="DIRECTO5.68">[121]APU!$U$11046</definedName>
    <definedName name="DIRECTO5.69">[121]APU!$U$11107</definedName>
    <definedName name="DIRECTO5.70">[121]APU!$U$11168</definedName>
    <definedName name="DIRECTO5.71">[121]APU!$U$11229</definedName>
    <definedName name="DIRECTO5.72">[121]APU!$U$12022</definedName>
    <definedName name="DIRECTO5.73">[121]APU!$U$12083</definedName>
    <definedName name="DIRECTO5.74">[121]APU!$U$12144</definedName>
    <definedName name="DIRECTO5.77">[121]APU!$U$12205</definedName>
    <definedName name="DIRECTO5.78">[121]APU!$U$12327</definedName>
    <definedName name="DIRECTO5.79">[121]APU!$U$12388</definedName>
    <definedName name="DIRECTO5.80">[121]APU!$U$12266</definedName>
    <definedName name="DIRECTO5.82">[121]APU!$U$14035</definedName>
    <definedName name="DIRECTO5.83">[121]APU!$U$14096</definedName>
    <definedName name="DIRECTO5.84">[121]APU!$U$13364</definedName>
    <definedName name="DIRECTO5.85">[121]APU!$U$13425</definedName>
    <definedName name="DIRECTO5.86">[121]APU!$U$13486</definedName>
    <definedName name="DIRECTO5.87">[121]APU!$U$13547</definedName>
    <definedName name="DIRECTO5.88">[121]APU!$U$13608</definedName>
    <definedName name="DIRECTO5.89">[121]APU!$U$13669</definedName>
    <definedName name="DIRECTO5.90">[121]APU!$U$13730</definedName>
    <definedName name="DIRECTO5.91">[121]APU!$U$13791</definedName>
    <definedName name="DIRECTO5.92">[121]APU!$U$13852</definedName>
    <definedName name="DIRECTO5.93">[121]APU!$U$13913</definedName>
    <definedName name="DIRECTO5.94">[121]APU!$U$13974</definedName>
    <definedName name="DIRECTO5.95">[121]APU!$U$13059</definedName>
    <definedName name="DIRECTO5.96">[121]APU!$U$13120</definedName>
    <definedName name="DIRECTO5.97">[121]APU!$U$13181</definedName>
    <definedName name="DIRECTO5.98">[121]APU!$U$13242</definedName>
    <definedName name="DIRECTO5.99">[121]APU!$U$13303</definedName>
    <definedName name="DIRECTO50">[121]APU!$U$3121</definedName>
    <definedName name="DIRECTO51">[121]APU!$U$3182</definedName>
    <definedName name="DIRECTO52">[121]APU!$U$3243</definedName>
    <definedName name="DIRECTO53">[121]APU!$U$3304</definedName>
    <definedName name="DIRECTO54">[121]APU!$U$3365</definedName>
    <definedName name="DIRECTO55">[121]APU!$U$3426</definedName>
    <definedName name="DIRECTO56">[121]APU!$U$3487</definedName>
    <definedName name="DIRECTO57">[121]APU!$U$3548</definedName>
    <definedName name="DIRECTO58">[121]APU!$U$3609</definedName>
    <definedName name="DIRECTO59">[121]APU!$U$3670</definedName>
    <definedName name="DIRECTO6">[121]APU!$U$437</definedName>
    <definedName name="DIRECTO60">[121]APU!$U$3731</definedName>
    <definedName name="DIRECTO61">[121]APU!$U$3792</definedName>
    <definedName name="DIRECTO62">[121]APU!$U$3853</definedName>
    <definedName name="DIRECTO63">[121]APU!$U$3914</definedName>
    <definedName name="DIRECTO64">[121]APU!$U$3975</definedName>
    <definedName name="DIRECTO65">[121]APU!$U$4036</definedName>
    <definedName name="DIRECTO66">[121]APU!$U$4097</definedName>
    <definedName name="DIRECTO67">[121]APU!$U$4158</definedName>
    <definedName name="DIRECTO68">[121]APU!$U$4219</definedName>
    <definedName name="DIRECTO69">[121]APU!$U$4280</definedName>
    <definedName name="DIRECTO7">[121]APU!$U$498</definedName>
    <definedName name="DIRECTO7.12">[121]APU!$U$8305</definedName>
    <definedName name="DIRECTO7.13">[121]APU!$U$8366</definedName>
    <definedName name="DIRECTO7.14">[121]APU!$U$8427</definedName>
    <definedName name="DIRECTO7.15">[121]APU!$U$8488</definedName>
    <definedName name="DIRECTO7.16">[121]APU!$U$8606</definedName>
    <definedName name="DIRECTO7.17">[121]APU!$U$11290</definedName>
    <definedName name="DIRECTO7.18">[121]APU!$U$11351</definedName>
    <definedName name="DIRECTO7.19">[121]APU!$U$11412</definedName>
    <definedName name="DIRECTO7.20">[121]APU!$U$11473</definedName>
    <definedName name="DIRECTO7.21">[121]APU!$U$11534</definedName>
    <definedName name="DIRECTO7.22">[121]APU!$U$11717</definedName>
    <definedName name="DIRECTO7.23">[121]APU!$U$11778</definedName>
    <definedName name="DIRECTO7.24">[121]APU!$U$14645</definedName>
    <definedName name="DIRECTO7.25">[121]APU!$U$15255</definedName>
    <definedName name="DIRECTO7.26">[121]APU!$U$15316</definedName>
    <definedName name="DIRECTO7.27">[121]APU!$U$15377</definedName>
    <definedName name="DIRECTO7.28">[121]APU!$U$15438</definedName>
    <definedName name="DIRECTO7.29">[121]APU!$U$15499</definedName>
    <definedName name="DIRECTO7.30">[121]APU!$U$15560</definedName>
    <definedName name="DIRECTO7.31">[121]APU!$U$15621</definedName>
    <definedName name="DIRECTO7.32">[121]APU!$U$15682</definedName>
    <definedName name="DIRECTO7.33">[121]APU!$U$15743</definedName>
    <definedName name="DIRECTO7.34">[121]APU!$U$15804</definedName>
    <definedName name="DIRECTO7.35">[121]APU!$U$15865</definedName>
    <definedName name="DIRECTO7.36">[121]APU!$U$17085</definedName>
    <definedName name="DIRECTO7.37">[121]APU!$U$17268</definedName>
    <definedName name="DIRECTO7.38">[121]APU!$U$17207</definedName>
    <definedName name="DIRECTO7.39">[121]APU!$U$17390</definedName>
    <definedName name="DIRECTO7.40">[121]APU!$U$17451</definedName>
    <definedName name="DIRECTO7.41">[121]APU!$U$17512</definedName>
    <definedName name="DIRECTO7.42">[121]APU!$U$17146</definedName>
    <definedName name="DIRECTO7.43">[121]APU!$U$17573</definedName>
    <definedName name="DIRECTO7.44">[121]APU!$U$17329</definedName>
    <definedName name="DIRECTO70">[121]APU!$U$4341</definedName>
    <definedName name="DIRECTO71">[121]APU!$U$4402</definedName>
    <definedName name="DIRECTO72">[121]APU!$U$4463</definedName>
    <definedName name="DIRECTO73">[121]APU!$U$4524</definedName>
    <definedName name="DIRECTO74">[121]APU!$U$4585</definedName>
    <definedName name="DIRECTO75">[121]APU!$U$4646</definedName>
    <definedName name="DIRECTO76">[121]APU!$U$4707</definedName>
    <definedName name="DIRECTO77">[121]APU!$U$4768</definedName>
    <definedName name="DIRECTO78">[121]APU!$U$4829</definedName>
    <definedName name="DIRECTO79">[121]APU!$U$4890</definedName>
    <definedName name="DIRECTO8">[121]APU!$U$559</definedName>
    <definedName name="DIRECTO80">[121]APU!$U$4951</definedName>
    <definedName name="DIRECTO81">[121]APU!$U$5012</definedName>
    <definedName name="DIRECTO82">[121]APU!$U$5073</definedName>
    <definedName name="DIRECTO83">[121]APU!$U$5134</definedName>
    <definedName name="DIRECTO84">[121]APU!$U$5195</definedName>
    <definedName name="DIRECTO85">[121]APU!$U$5256</definedName>
    <definedName name="DIRECTO86">[121]APU!$U$5317</definedName>
    <definedName name="DIRECTO87">[121]APU!$U$5378</definedName>
    <definedName name="DIRECTO88">[121]APU!$U$5439</definedName>
    <definedName name="DIRECTO89">[121]APU!$U$5500</definedName>
    <definedName name="DIRECTO9">[121]APU!$U$620</definedName>
    <definedName name="DIRECTO9.1">[121]APU!$U$16597</definedName>
    <definedName name="DIRECTO9.2">[121]APU!$U$16658</definedName>
    <definedName name="DIRECTO9.3">[121]APU!$U$16719</definedName>
    <definedName name="DIRECTO9.4">[121]APU!$U$16780</definedName>
    <definedName name="DIRECTO9.5">[121]APU!$U$16841</definedName>
    <definedName name="DIRECTO90">[121]APU!$U$5561</definedName>
    <definedName name="DIRECTO91">[121]APU!$U$5622</definedName>
    <definedName name="DIRECTO92">[121]APU!$U$5683</definedName>
    <definedName name="DIRECTO93">[121]APU!$U$5744</definedName>
    <definedName name="DIRECTO94">[121]APU!$U$5805</definedName>
    <definedName name="DIRECTO95">[121]APU!$U$5866</definedName>
    <definedName name="DIRECTO96">[121]APU!$U$5927</definedName>
    <definedName name="DIRECTO97">[121]APU!$U$5988</definedName>
    <definedName name="DIRECTO98">[121]APU!$U$6049</definedName>
    <definedName name="DIRECTO99">[121]APU!$U$6110</definedName>
    <definedName name="Discount_Lumpsum">#REF!</definedName>
    <definedName name="discount_percent">#REF!</definedName>
    <definedName name="discount2">[122]Cover!#REF!</definedName>
    <definedName name="discount3">[122]Cover!#REF!</definedName>
    <definedName name="discount4">[122]Cover!#REF!</definedName>
    <definedName name="DiscRateHigh">#REF!</definedName>
    <definedName name="DiscRateMed">#REF!</definedName>
    <definedName name="DISPENSADOR_CILINDRICO_JABON">'[61]INSUMOS-EQUIPOS'!#REF!</definedName>
    <definedName name="DISPENSADOR_JABON_INSTI">'[61]INSUMOS-EQUIPOS'!#REF!</definedName>
    <definedName name="DISPENSADOR_TOALLA">'[61]INSUMOS-EQUIPOS'!#REF!</definedName>
    <definedName name="DISPENSADOR_TOALLA_INST">'[61]INSUMOS-EQUIPOS'!#REF!</definedName>
    <definedName name="DISPONIBILIDAD">#REF!</definedName>
    <definedName name="DISTANCIA">[32]MEM!$E$39</definedName>
    <definedName name="div_pay">[90]ASSUMPTIONS!#REF!</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NS">#REF!</definedName>
    <definedName name="do">#REF!</definedName>
    <definedName name="Documentstatus">#REF!</definedName>
    <definedName name="Documentstatus1">'[65]REF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AC">[32]MEM!$N$45</definedName>
    <definedName name="DOMALC">[32]MEM!$N$46</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NDEESTA">[116]!tabla_precios[[#All],[DESCRIPCION ]]</definedName>
    <definedName name="DOR">#REF!</definedName>
    <definedName name="DOS">[5]!ERR</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#REF!</definedName>
    <definedName name="DRAWING_LEAD_TIME">#REF!</definedName>
    <definedName name="drf">#REF!</definedName>
    <definedName name="DRTOS1">'[123]Cost Codes'!$B$4:$G$331</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DSD">[10]!ERR</definedName>
    <definedName name="dsdsdsds">[63]!ERR</definedName>
    <definedName name="dse">#REF!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XWXW">#REF!</definedName>
    <definedName name="dt">#REF!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CTO">[124]CONDUIT!#REF!</definedName>
    <definedName name="dutr">#REF!</definedName>
    <definedName name="dxd">[20]CALCULO!$E$75</definedName>
    <definedName name="dxfgg" hidden="1">{"via1",#N/A,TRUE,"general";"via2",#N/A,TRUE,"general";"via3",#N/A,TRUE,"general"}</definedName>
    <definedName name="DZ.Main" hidden="1">#REF!</definedName>
    <definedName name="E">[5]!ERR</definedName>
    <definedName name="E_03">#REF!</definedName>
    <definedName name="e3e33" hidden="1">{"via1",#N/A,TRUE,"general";"via2",#N/A,TRUE,"general";"via3",#N/A,TRUE,"general"}</definedName>
    <definedName name="ed">[5]!ERR</definedName>
    <definedName name="edc">#N/A</definedName>
    <definedName name="EDEDWSWQA" hidden="1">{"TAB1",#N/A,TRUE,"GENERAL";"TAB2",#N/A,TRUE,"GENERAL";"TAB3",#N/A,TRUE,"GENERAL";"TAB4",#N/A,TRUE,"GENERAL";"TAB5",#N/A,TRUE,"GENERAL"}</definedName>
    <definedName name="edfew">[125]!ERR</definedName>
    <definedName name="edgfhmn" hidden="1">{"via1",#N/A,TRUE,"general";"via2",#N/A,TRUE,"general";"via3",#N/A,TRUE,"general"}</definedName>
    <definedName name="EDWIN">#REF!</definedName>
    <definedName name="EE">[3]!ERR</definedName>
    <definedName name="EEE">[0]!ERR</definedName>
    <definedName name="eeedfr" hidden="1">{"TAB1",#N/A,TRUE,"GENERAL";"TAB2",#N/A,TRUE,"GENERAL";"TAB3",#N/A,TRUE,"GENERAL";"TAB4",#N/A,TRUE,"GENERAL";"TAB5",#N/A,TRUE,"GENERAL"}</definedName>
    <definedName name="eeeeeeeeee">#REF!</definedName>
    <definedName name="eeeeeeeeeee">#REF!</definedName>
    <definedName name="EEEEEEEEEEEEEEEEEEE">#REF!</definedName>
    <definedName name="EEEEEEEEEEEEEEEEEEEEEE" hidden="1">#REF!</definedName>
    <definedName name="eeeeer" hidden="1">{"TAB1",#N/A,TRUE,"GENERAL";"TAB2",#N/A,TRUE,"GENERAL";"TAB3",#N/A,TRUE,"GENERAL";"TAB4",#N/A,TRUE,"GENERAL";"TAB5",#N/A,TRUE,"GENERAL"}</definedName>
    <definedName name="EEEGR">#REF!</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iciencia">'[126]Indicadores de Eficiencia'!$B$2</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h">[127]Ins_EH!$B$2:$D$17</definedName>
    <definedName name="EINAR">#REF!</definedName>
    <definedName name="el">#REF!</definedName>
    <definedName name="ELEC">'[30]BASE DATOS GENERALES'!$B$20</definedName>
    <definedName name="ElectConsPrice">[69]Parameters!$R$15</definedName>
    <definedName name="ElectDemandPrice">#REF!</definedName>
    <definedName name="Electricosptap" hidden="1">{"Acueducto",#N/A,FALSE,"Base"}</definedName>
    <definedName name="ELECTROMAG">#REF!</definedName>
    <definedName name="ELTOTAL">#REF!</definedName>
    <definedName name="emanto">#REF!</definedName>
    <definedName name="eme">[10]!ERR</definedName>
    <definedName name="EMPAQUE">#REF!</definedName>
    <definedName name="EMTUB">[32]MEM!$M$66</definedName>
    <definedName name="Ene">[128]ENE!$A$12:$H$34</definedName>
    <definedName name="Ene_C">[128]ENE!$A$35:$H$52</definedName>
    <definedName name="ene00">[16]Dólar!#REF!</definedName>
    <definedName name="EneFeb">'[129]Ene-Feb'!$A$12:$H$34</definedName>
    <definedName name="ENERGIATABLA1.2.4">'[9]CALCULO COSTOS DE OPERACIÓN'!$B$127:$AF$163</definedName>
    <definedName name="Engine">#N/A</definedName>
    <definedName name="ENTRADASP">#REF!</definedName>
    <definedName name="EQU">[130]EQU!$A$2:$C$31</definedName>
    <definedName name="EQUI">[131]Equipo!$A:$IV</definedName>
    <definedName name="EQUI3">[132]Equipo!$A:$IV</definedName>
    <definedName name="EquipData">'[69]Equip Data'!$B$14:$AQ$75</definedName>
    <definedName name="EquipInput">#REF!</definedName>
    <definedName name="EquipLifeRank">#REF!</definedName>
    <definedName name="Equipo">#REF!</definedName>
    <definedName name="EQUIPO_2">[133]Equipo!$A$7:$A$65536</definedName>
    <definedName name="equipo_mayor">#REF!</definedName>
    <definedName name="equipomayor2">[134]desglose!#REF!</definedName>
    <definedName name="EquipOpCostOutput">#REF!</definedName>
    <definedName name="EquipOpFleet">#REF!</definedName>
    <definedName name="EQUIPOS">'[30]BASE DATOS EQUIPOS'!$A$5:$A$41</definedName>
    <definedName name="equiprecord">[107]Sheet1!$A$18:$A$1072</definedName>
    <definedName name="EquipReplOutput">#REF!</definedName>
    <definedName name="EquipRow">#REF!</definedName>
    <definedName name="eqw" hidden="1">{"via1",#N/A,TRUE,"general";"via2",#N/A,TRUE,"general";"via3",#N/A,TRUE,"general"}</definedName>
    <definedName name="ER">'[135]Constantes Generales'!$B$1</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[136]TARIF2002!#REF!</definedName>
    <definedName name="erra">#REF!</definedName>
    <definedName name="ERROR">#REF!</definedName>
    <definedName name="ERROR1">#REF!</definedName>
    <definedName name="ERROR2">#REF!</definedName>
    <definedName name="ERROR3">[136]TARIF2002!#REF!</definedName>
    <definedName name="ERROR5">[136]TARIF2002!#REF!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RT">#REF!</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[3]!ERR</definedName>
    <definedName name="ES_10">ERR</definedName>
    <definedName name="ES_3">ERR</definedName>
    <definedName name="ES_4">ERR</definedName>
    <definedName name="ES_5">ERR</definedName>
    <definedName name="ES_6">ERR</definedName>
    <definedName name="ES_7">ERR</definedName>
    <definedName name="ES_8">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10A">#REF!</definedName>
    <definedName name="EST10V1">#REF!</definedName>
    <definedName name="EST11A">#REF!</definedName>
    <definedName name="ESTAC">[23]BASE!$D$242</definedName>
    <definedName name="ESTACION">[137]TABLAS!$B$63:$B$78</definedName>
    <definedName name="estado">[112]Inicio!$V$3:$V$4</definedName>
    <definedName name="ESTADO_ACUEDUCTO">#REF!</definedName>
    <definedName name="ESTADO_ALCANTARILLADO">#REF!</definedName>
    <definedName name="ESTERIL">'[79]BASE DE DATOS ORIG'!#REF!</definedName>
    <definedName name="ESTOLON">'[17]MANO DE OBRA'!$F$53</definedName>
    <definedName name="ESTRUCT">[17]Hoja3!$F$1482</definedName>
    <definedName name="ESTRUCT06">'[138]Análisis Unit'!#REF!</definedName>
    <definedName name="ESTRUCT07">'[138]Análisis Unit'!#REF!</definedName>
    <definedName name="ESTRUCT08">'[138]Análisis Unit'!#REF!</definedName>
    <definedName name="ESTRUCT09">'[138]Análisis Unit'!#REF!</definedName>
    <definedName name="ESTRUCT10">'[138]Análisis Unit'!#REF!</definedName>
    <definedName name="ESTRUCT11">'[138]Análisis Unit'!#REF!</definedName>
    <definedName name="ESTRUCT12">'[138]Análisis Unit'!#REF!</definedName>
    <definedName name="ESTRUCT13">'[138]Análisis Unit'!#REF!</definedName>
    <definedName name="ESTRUCT14">'[138]Análisis Unit'!#REF!</definedName>
    <definedName name="ESTRUCT15">'[138]Análisis Unit'!#REF!</definedName>
    <definedName name="ESTRUCT16">'[138]Análisis Unit'!#REF!</definedName>
    <definedName name="ESTRUCT17">'[138]Análisis Unit'!#REF!</definedName>
    <definedName name="ESTRUCT18">'[138]Análisis Unit'!#REF!</definedName>
    <definedName name="ESTRUCT19">'[138]Análisis Unit'!#REF!</definedName>
    <definedName name="ESTRUCT20">'[138]Análisis Unit'!#REF!</definedName>
    <definedName name="ESTRUCT21">'[138]Análisis Unit'!#REF!</definedName>
    <definedName name="ESTRUCT22">'[138]Análisis Unit'!#REF!</definedName>
    <definedName name="ESTRUCT24">'[138]Análisis Unit'!#REF!</definedName>
    <definedName name="ESTRUCT25">'[138]Análisis Unit'!#REF!</definedName>
    <definedName name="ESTRUCT28">'[138]Análisis Unit'!#REF!</definedName>
    <definedName name="ESTRUCT29">'[138]Análisis Unit'!#REF!</definedName>
    <definedName name="ESTRUCT31">'[138]Análisis Unit'!#REF!</definedName>
    <definedName name="ESTRUCT33">'[138]Análisis Unit'!#REF!</definedName>
    <definedName name="ESTRUCT34">'[138]Análisis Unit'!#REF!</definedName>
    <definedName name="ESTRUCT43">'[138]Análisis Unit'!#REF!</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#REF!</definedName>
    <definedName name="EXCAVACIONCONGLOMERADO">#REF!</definedName>
    <definedName name="EXCAVACIONSIMPLE">#REF!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[119]SKJ452!#REF!</definedName>
    <definedName name="Excel_BuiltIn_Print_Titles_11">[119]ITA878!#REF!</definedName>
    <definedName name="Excel_BuiltIn_Print_Titles_12">'[119]AEA-944'!#REF!</definedName>
    <definedName name="Excel_BuiltIn_Print_Titles_13">'[119]DUB-823'!#REF!</definedName>
    <definedName name="Excel_BuiltIn_Print_Titles_14">'[119]GPI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[119]XXJ617!#REF!</definedName>
    <definedName name="Excel_BuiltIn_Print_Titles_2_1">#REF!</definedName>
    <definedName name="Excel_BuiltIn_Print_Titles_20">#REF!</definedName>
    <definedName name="Excel_BuiltIn_Print_Titles_21">[119]SNG_855!#REF!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'[119]VEA 374'!#REF!</definedName>
    <definedName name="Excel_BuiltIn_Print_Titles_6">#REF!</definedName>
    <definedName name="Excel_BuiltIn_Print_Titles_7">[119]HFB024!#REF!</definedName>
    <definedName name="Excel_BuiltIn_Print_Titles_8">#REF!</definedName>
    <definedName name="Excel_BuiltIn_Print_Titles_9">[119]PAJ825!#REF!</definedName>
    <definedName name="Exchange_Rate">#REF!</definedName>
    <definedName name="exchangerate">[139]Parameters!#REF!</definedName>
    <definedName name="EXCROC">'[140]Análisis de precios'!$H$52</definedName>
    <definedName name="Executivepb" hidden="1">#REF!</definedName>
    <definedName name="ExistAge">#REF!</definedName>
    <definedName name="ExistFleet">#REF!</definedName>
    <definedName name="expl1">[16]Gastos!#REF!</definedName>
    <definedName name="ExRateAus">[141]ProjectParameters!$G$18</definedName>
    <definedName name="ExRateCountry">[141]ProjectParameters!$B$18:$B$22</definedName>
    <definedName name="ExRates">[141]ProjectParameters!$G$18:$G$22</definedName>
    <definedName name="Extracción_IM">#REF!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TOR">#REF!</definedName>
    <definedName name="FACTORDIEGO">[5]!ERR</definedName>
    <definedName name="Factpb" hidden="1">#REF!</definedName>
    <definedName name="Factpb2" hidden="1">#REF!</definedName>
    <definedName name="FAPR">'[42]Datos Generales'!$B$1</definedName>
    <definedName name="fb">#REF!</definedName>
    <definedName name="fbc">#REF!</definedName>
    <definedName name="fcc">#REF!</definedName>
    <definedName name="fcv">#REF!</definedName>
    <definedName name="FD">[10]!ERR</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fedsa">[63]!ERR</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[128]FEB!$A$12:$H$33</definedName>
    <definedName name="Feb_C">[128]FEB!$A$35:$H$51</definedName>
    <definedName name="feb00">[16]Dólar!#REF!</definedName>
    <definedName name="fec">#REF!</definedName>
    <definedName name="FECHA">'[142]Enero 3'!$B$6</definedName>
    <definedName name="Fechas">#REF!</definedName>
    <definedName name="fei">#REF!</definedName>
    <definedName name="ferfer" hidden="1">{"via1",#N/A,TRUE,"general";"via2",#N/A,TRUE,"general";"via3",#N/A,TRUE,"general"}</definedName>
    <definedName name="fermel">#REF!</definedName>
    <definedName name="fesd">[55]!ERR</definedName>
    <definedName name="Fexx">[143]Cálculo!$B$39</definedName>
    <definedName name="ff">[3]!ERR</definedName>
    <definedName name="ff_10">ERR</definedName>
    <definedName name="ff_3">ERR</definedName>
    <definedName name="ff_4">ERR</definedName>
    <definedName name="ff_5">ERR</definedName>
    <definedName name="ff_6">ERR</definedName>
    <definedName name="ff_7">ERR</definedName>
    <definedName name="ff_8">ERR</definedName>
    <definedName name="ff_9">ERR</definedName>
    <definedName name="fff">[55]!ERR</definedName>
    <definedName name="ffff">#REF!</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[3]!ERR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tr">[55]!ERR</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CHA_FECHAS">'[142]Enero 3'!$O$13:$R$53</definedName>
    <definedName name="FIELT">[23]BASE!$D$256</definedName>
    <definedName name="FILB1">'[42]Datos Generales'!$B$18</definedName>
    <definedName name="FILB2">'[42]Datos Generales'!$B$19</definedName>
    <definedName name="FILB3">'[42]Datos Generales'!$B$20</definedName>
    <definedName name="FILC1">'[42]Datos Generales'!$B$23</definedName>
    <definedName name="FILC2">'[42]Datos Generales'!$B$24</definedName>
    <definedName name="FILCAR">'[42]Datos Generales'!$B$26</definedName>
    <definedName name="FILCO">'[42]Datos Generales'!$B$28</definedName>
    <definedName name="FILEX">'[42]Datos Generales'!$B$22</definedName>
    <definedName name="FILMO">'[42]Datos Generales'!$B$21</definedName>
    <definedName name="FILSOL">'[42]Datos Generales'!$B$29</definedName>
    <definedName name="FILTRANTES">'[144]Base de Diseño'!#REF!</definedName>
    <definedName name="FILV">'[42]Datos Generales'!$B$25</definedName>
    <definedName name="FILVOL">'[42]Datos Generales'!$B$27</definedName>
    <definedName name="FINAL">'[145]ACTA MODIFICACIÓN CIVIL'!$A$1:$N$65536</definedName>
    <definedName name="Finaliza">[146]Diseño!#REF!</definedName>
    <definedName name="FINANCIACION">[3]!ERR</definedName>
    <definedName name="FINANCIACION_10">ERR</definedName>
    <definedName name="FINANCIACION_3">ERR</definedName>
    <definedName name="FINANCIACION_4">ERR</definedName>
    <definedName name="FINANCIACION_5">ERR</definedName>
    <definedName name="FINANCIACION_6">ERR</definedName>
    <definedName name="FINANCIACION_7">ERR</definedName>
    <definedName name="FINANCIACION_8">ERR</definedName>
    <definedName name="FINANCIACION_9">ERR</definedName>
    <definedName name="Financialpb" hidden="1">#REF!</definedName>
    <definedName name="Financialpb2" hidden="1">#REF!</definedName>
    <definedName name="FixEquip_hrs">'[147]Fixed Plant'!$F$109:$AA$168</definedName>
    <definedName name="fk">#REF!</definedName>
    <definedName name="Fleet">#REF!</definedName>
    <definedName name="FleetC">#REF!</definedName>
    <definedName name="fleetRecNo">[148]Fleet!$B$12:$B$80</definedName>
    <definedName name="FleetS">#REF!</definedName>
    <definedName name="FleetW">#REF!</definedName>
    <definedName name="flq">#REF!</definedName>
    <definedName name="FLUIDO">'[95]CONCRETOS Y MORTEROS'!$B$41</definedName>
    <definedName name="FOB_POINT">#REF!</definedName>
    <definedName name="for">[76]EQUIPO!$D$10</definedName>
    <definedName name="forapproval">'[149]LISTS-FOR INTERNAL USE ONLY'!$B$16:$B$25</definedName>
    <definedName name="FORM">'[150]PTAP Sum'!$A$4:$J$250</definedName>
    <definedName name="form_calcmod">'[151]CALC-MOD'!$C$4:$C$11,'[151]CALC-MOD'!$G$4:$G$11,'[151]CALC-MOD'!$C$16:$C$23,'[151]CALC-MOD'!$G$16:$G$23,'[151]CALC-MOD'!$C$29:$C$36,'[151]CALC-MOD'!$B$43:$B$47</definedName>
    <definedName name="form_cons">[152]CONS!$F$14:$F$81,[152]CONS!$G$13:$G$81,[152]CONS!$G$87:$G$90,[152]CONS!$K$13:$K$22,[152]CONS!$M$13:$M$21</definedName>
    <definedName name="form_desglose">#REF!,#REF!</definedName>
    <definedName name="form_equi">[152]EQUI!$D$15:$E$45,[152]EQUI!$E$46,[152]EQUI!$D$52:$E$86,[152]EQUI!$E$87,[152]EQUI!$D$94:$E$109,[152]EQUI!$E$110,[152]EQUI!$D$116:$E$122,[152]EQUI!$E$123,[152]EQUI!$D$131:$E$136,[152]EQUI!$E$137,[152]EQUI!$E$140,[152]EQUI!$D$146:$E$159,[152]EQUI!$E$161,[152]EQUI!$I$2:$I$14,[152]EQUI!$K$2:$K$13</definedName>
    <definedName name="form_indir">[151]INDIR!$C$17:$M$22,[151]INDIR!$O$17:$P$22,[151]INDIR!$R$17:$R$23,[151]INDIR!$C$25:$M$26,[151]INDIR!$O$25:$P$26,[151]INDIR!$R$25:$R$27,[151]INDIR!$C$32:$M$33,[151]INDIR!$O$32:$P$33,[151]INDIR!$R$32:$R$34,[151]INDIR!$R$37,[151]INDIR!$P$43:$P$49,[151]INDIR!$R$43:$R$50,[151]INDIR!$P$54:$P$59,[151]INDIR!$R$54:$R$60,[151]INDIR!$P$65:$P$67,[151]INDIR!$R$65:$R$68,[151]INDIR!$R$71</definedName>
    <definedName name="form_otrosmod">'[152]OTROS MO'!$C$15:$D$19,'[152]OTROS MO'!$F$15:$G$19,'[152]OTROS MO'!$H$15:$H$20,'[152]OTROS MO'!$F$25:$F$26,'[152]OTROS MO'!$H$25:$H$27,'[152]OTROS MO'!$F$33:$F$34,'[152]OTROS MO'!$H$33:$H$35,'[152]OTROS MO'!$H$38</definedName>
    <definedName name="form_resumen">#REF!,#REF!,#REF!,#REF!,#REF!,#REF!,#REF!,#REF!,#REF!,#REF!,#REF!</definedName>
    <definedName name="form_subcon">#REF!,#REF!</definedName>
    <definedName name="form_superv">[151]SUPERV!$C$17:$L$23,[151]SUPERV!$N$17:$O$23,[151]SUPERV!$Q$17:$Q$24</definedName>
    <definedName name="FORM3">[23]BASE!$D$322</definedName>
    <definedName name="formadepago">#REF!</definedName>
    <definedName name="FORMALETAM2">#REF!</definedName>
    <definedName name="FORMATO">#REF!</definedName>
    <definedName name="FORMATO_5">#REF!</definedName>
    <definedName name="FORMATO1">#REF!</definedName>
    <definedName name="FORMH">[23]BASE!$D$321</definedName>
    <definedName name="formularioCantidades">#REF!</definedName>
    <definedName name="FOTOGRAFIA_16">#REF!</definedName>
    <definedName name="FOTOGRAFIA_17">#REF!</definedName>
    <definedName name="fp">1.59</definedName>
    <definedName name="frbgsd" hidden="1">{"TAB1",#N/A,TRUE,"GENERAL";"TAB2",#N/A,TRUE,"GENERAL";"TAB3",#N/A,TRUE,"GENERAL";"TAB4",#N/A,TRUE,"GENERAL";"TAB5",#N/A,TRUE,"GENERAL"}</definedName>
    <definedName name="Fre">#REF!</definedName>
    <definedName name="FrecInctoMmtoAnno">#REF!</definedName>
    <definedName name="FrecInctoMmtoAno">#REF!</definedName>
    <definedName name="frefr" hidden="1">{"via1",#N/A,TRUE,"general";"via2",#N/A,TRUE,"general";"via3",#N/A,TRUE,"general"}</definedName>
    <definedName name="FRENTES">#REF!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rgt">[55]!ERR</definedName>
    <definedName name="FS01_10">ERR</definedName>
    <definedName name="FS01_3">ERR</definedName>
    <definedName name="FS01_4">ERR</definedName>
    <definedName name="FS01_5">ERR</definedName>
    <definedName name="FS01_6">ERR</definedName>
    <definedName name="FS01_7">ERR</definedName>
    <definedName name="FS01_8">ERR</definedName>
    <definedName name="FS01_9">ERR</definedName>
    <definedName name="ft">#REF!</definedName>
    <definedName name="fu">[3]!ERR</definedName>
    <definedName name="Fub">[143]Cálculo!$B$36</definedName>
    <definedName name="Fuel">'[89]Budget Assumptions'!$J$3</definedName>
    <definedName name="FuelControl">#REF!</definedName>
    <definedName name="FuelCostos">#REF!</definedName>
    <definedName name="FuelFactorA">#REF!</definedName>
    <definedName name="FuelFactorB">#REF!</definedName>
    <definedName name="FuelMedian">#REF!</definedName>
    <definedName name="FuelPrice">[69]Parameters!$R$18</definedName>
    <definedName name="Fup">[143]Cálculo!$B$38</definedName>
    <definedName name="fv">#REF!</definedName>
    <definedName name="fwff" hidden="1">{"via1",#N/A,TRUE,"general";"via2",#N/A,TRUE,"general";"via3",#N/A,TRUE,"general"}</definedName>
    <definedName name="fwwe" hidden="1">{"via1",#N/A,TRUE,"general";"via2",#N/A,TRUE,"general";"via3",#N/A,TRUE,"general"}</definedName>
    <definedName name="FX">#REF!</definedName>
    <definedName name="fx_rate">[122]Cover!#REF!</definedName>
    <definedName name="fy">#REF!</definedName>
    <definedName name="Fyb">[143]Cálculo!$B$35</definedName>
    <definedName name="Fyp">[143]Cálculo!$B$37</definedName>
    <definedName name="fyy">#REF!</definedName>
    <definedName name="g">#REF!</definedName>
    <definedName name="Ga">#REF!</definedName>
    <definedName name="GABINETE_TOALLA">'[61]INSUMOS-EQUIPOS'!#REF!</definedName>
    <definedName name="GAJ">#REF!</definedName>
    <definedName name="GANCHO">#REF!</definedName>
    <definedName name="GarantiaExtendida">#REF!</definedName>
    <definedName name="GarantiaExtendidaCostos">#REF!</definedName>
    <definedName name="GAS">'[42]Datos Generales'!$B$13</definedName>
    <definedName name="Gb">#REF!</definedName>
    <definedName name="gbbfghghj" hidden="1">{"TAB1",#N/A,TRUE,"GENERAL";"TAB2",#N/A,TRUE,"GENERAL";"TAB3",#N/A,TRUE,"GENERAL";"TAB4",#N/A,TRUE,"GENERAL";"TAB5",#N/A,TRUE,"GENERAL"}</definedName>
    <definedName name="GBGB">[3]!ERR</definedName>
    <definedName name="Gc">#REF!</definedName>
    <definedName name="Gd">#REF!</definedName>
    <definedName name="gdj">#REF!</definedName>
    <definedName name="gdt" hidden="1">{"TAB1",#N/A,TRUE,"GENERAL";"TAB2",#N/A,TRUE,"GENERAL";"TAB3",#N/A,TRUE,"GENERAL";"TAB4",#N/A,TRUE,"GENERAL";"TAB5",#N/A,TRUE,"GENERAL"}</definedName>
    <definedName name="GE" hidden="1">'[153]OBRAS DE DRENAJE'!$A$16:$A$17,'[153]OBRAS DE DRENAJE'!$F$16:$F$17,'[153]OBRAS DE DRENAJE'!$A$19,'[153]OBRAS DE DRENAJE'!$F$19,'[153]OBRAS DE DRENAJE'!$A$21:$A$22,'[153]OBRAS DE DRENAJE'!$F$21:$F$22,'[153]OBRAS DE DRENAJE'!$A$24,'[153]OBRAS DE DRENAJE'!$F$24,'[153]OBRAS DE DRENAJE'!$A$26,'[153]OBRAS DE DRENAJE'!$A$28,'[153]OBRAS DE DRENAJE'!$F$28,'[153]OBRAS DE DRENAJE'!$A$30,'[153]OBRAS DE DRENAJE'!$F$30,'[153]OBRAS DE DRENAJE'!$A$32,'[153]OBRAS DE DRENAJE'!$F$32,'[153]OBRAS DE DRENAJE'!$A$34,'[153]OBRAS DE DRENAJE'!$F$34,'[153]OBRAS DE DRENAJE'!#REF!,'[153]OBRAS DE DRENAJE'!#REF!</definedName>
    <definedName name="gecolsa06">[16]Gastos!#REF!</definedName>
    <definedName name="geg" hidden="1">{"via1",#N/A,TRUE,"general";"via2",#N/A,TRUE,"general";"via3",#N/A,TRUE,"general"}</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tj">[55]!ERR</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[3]!ERR</definedName>
    <definedName name="GGG_10">ERR</definedName>
    <definedName name="GGG_3">ERR</definedName>
    <definedName name="GGG_4">ERR</definedName>
    <definedName name="GGG_5">ERR</definedName>
    <definedName name="GGG_6">ERR</definedName>
    <definedName name="GGG_7">ERR</definedName>
    <definedName name="GGG_8">ERR</definedName>
    <definedName name="GGG_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#REF!</definedName>
    <definedName name="GGGGGGGGGGGGG">[0]!ERR</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'[154]GENERALIDADES '!$E$9</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#REF!,#REF!,#REF!,#REF!,#REF!,#REF!,#REF!,#REF!,#REF!</definedName>
    <definedName name="Gi">#REF!</definedName>
    <definedName name="gj">#REF!</definedName>
    <definedName name="GJHVCB" hidden="1">{"TAB1",#N/A,TRUE,"GENERAL";"TAB2",#N/A,TRUE,"GENERAL";"TAB3",#N/A,TRUE,"GENERAL";"TAB4",#N/A,TRUE,"GENERAL";"TAB5",#N/A,TRUE,"GENERAL"}</definedName>
    <definedName name="Gk">#REF!</definedName>
    <definedName name="GKJDGDIJZ">"Imagen 3"</definedName>
    <definedName name="gl">#REF!</definedName>
    <definedName name="Gmax">#REF!</definedName>
    <definedName name="Gmin">#REF!</definedName>
    <definedName name="gmt">#REF!</definedName>
    <definedName name="gn">#REF!</definedName>
    <definedName name="gnm">#REF!</definedName>
    <definedName name="gñ">#REF!</definedName>
    <definedName name="gp">#REF!</definedName>
    <definedName name="GPS">#REF!</definedName>
    <definedName name="GPSCostos">#REF!</definedName>
    <definedName name="GRA">'[42]Datos Generales'!$B$17</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[23]BASE!$D$272</definedName>
    <definedName name="GRAMA_TAPETE">'[155]INSUMOS-EQUIPOS'!$B$221</definedName>
    <definedName name="GRANITO">#REF!</definedName>
    <definedName name="GRANO">#REF!</definedName>
    <definedName name="GRAP">[23]BASE!$D$243</definedName>
    <definedName name="GRAV3">[33]BASE!$D$58</definedName>
    <definedName name="GRAVILLA_M3">'[61]INSUMOS-EQUIPOS'!$B$17</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ELECTRONICA">'[61]INSUMOS-EQUIPOS'!#REF!</definedName>
    <definedName name="GRIFERIA_MONOCONTROL">'[61]INSUMOS-EQUIPOS'!#REF!</definedName>
    <definedName name="GRIFERIA_PUSH">'[61]INSUMOS-EQUIPOS'!#REF!</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[0]!ERR</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imar">#REF!</definedName>
    <definedName name="gus">#REF!</definedName>
    <definedName name="gustavo">#REF!</definedName>
    <definedName name="GUSTRA">#REF!</definedName>
    <definedName name="GUSTRA2">#REF!</definedName>
    <definedName name="Gv">#REF!</definedName>
    <definedName name="Gw">#REF!</definedName>
    <definedName name="gy">#REF!</definedName>
    <definedName name="h">[63]!ERR</definedName>
    <definedName name="H.L._INGENIEROS___API_LTDA">[21]UNIT081!#REF!</definedName>
    <definedName name="h9h" hidden="1">{"via1",#N/A,TRUE,"general";"via2",#N/A,TRUE,"general";"via3",#N/A,TRUE,"general"}</definedName>
    <definedName name="Ha">#REF!</definedName>
    <definedName name="HALFCUP">[17]Hoja3!$F$1062</definedName>
    <definedName name="hayud">#REF!</definedName>
    <definedName name="Hb">#REF!</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[23]BASE!$D$24</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#REF!</definedName>
    <definedName name="Herramientas_menores">[52]MATERIALES!$B$201</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[3]!ERR</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d">'[34]Interc de Hidr.'!$E$1:$E$65536</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'[94]APU''s'!#REF!</definedName>
    <definedName name="hierro4">'[94]APU''s'!#REF!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ghjg">[8]!ERR</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K">#N/A</definedName>
    <definedName name="hl">#REF!</definedName>
    <definedName name="HMHF3">[23]BASE!#REF!</definedName>
    <definedName name="hmont">#REF!</definedName>
    <definedName name="hn" hidden="1">{"TAB1",#N/A,TRUE,"GENERAL";"TAB2",#N/A,TRUE,"GENERAL";"TAB3",#N/A,TRUE,"GENERAL";"TAB4",#N/A,TRUE,"GENERAL";"TAB5",#N/A,TRUE,"GENERAL"}</definedName>
    <definedName name="hn.ConvertZero1" hidden="1">[156]LTM!$G$461:$J$461,[156]LTM!$G$463:$J$464,[156]LTM!$G$468:$J$469,[156]LTM!$G$473:$J$475,[156]LTM!$G$480:$J$480,[156]LTM!$G$484:$J$485,[156]LTM!$G$490:$J$490,[156]LTM!$G$514:$J$518,[156]LTM!$G$525:$J$526,[156]LTM!$G$532:$J$537</definedName>
    <definedName name="hn.ConvertZero2" hidden="1">[156]LTM!$G$560:$J$560,[156]LTM!$H$590:$J$591,[156]LTM!$H$614:$J$614,[156]LTM!$H$635:$J$636,[156]LTM!$G$676:$J$680,[156]LTM!$G$686:$J$686,[156]LTM!$G$688:$J$694,[156]LTM!$G$681:$J$682</definedName>
    <definedName name="hn.ConvertZero3" hidden="1">[156]LTM!$G$699:$J$706,[156]LTM!$G$710:$J$714,[156]LTM!$G$717:$J$734,[156]LTM!$G$738:$J$738,[156]LTM!$G$745:$J$751</definedName>
    <definedName name="hn.ConvertZero4" hidden="1">[156]LTM!$G$840:$J$840,[156]LTM!$H$1266:$J$1266,[156]LTM!$G$1267:$J$1267,[156]LTM!$G$1454:$J$1461,[156]LTM!$J$1462,[156]LTM!$J$1463,[156]LTM!$G$1468:$J$1469,[156]LTM!$L$1469:$N$1469</definedName>
    <definedName name="hn.ConvertZeroUnhide1" hidden="1">[156]LTM!$G$1469:$J$1469,[156]LTM!$L$1469:$N$1469,[156]LTM!$H$1266:$J$1266</definedName>
    <definedName name="hn.Delete015" hidden="1">'[156]CREDIT STATS'!$B$9:$K$11,'[156]CREDIT STATS'!$O$11:$X$14,'[156]CREDIT STATS'!$B$25:$K$30,'[156]CREDIT STATS'!$O$25:$X$26</definedName>
    <definedName name="hn.DZ_MultByFXRates" hidden="1">[156]DropZone!$B$2:$I$118,[156]DropZone!$B$120:$I$132,[156]DropZone!$B$134:$I$136,[156]DropZone!$B$138:$I$146</definedName>
    <definedName name="hn.ExtDb" hidden="1">FALSE</definedName>
    <definedName name="hn.LTM_MultByFXRates" hidden="1">[156]LTM!$G$461:$N$477,[156]LTM!$G$480:$N$539,[156]LTM!$G$548:$N$667,[156]LTM!$G$676:$N$1266,[156]LTM!$G$1454:$N$1461,[156]LTM!$G$1463:$N$1465,[156]LTM!$G$1468:$N$1469</definedName>
    <definedName name="hn.ModelType" hidden="1">"DEAL"</definedName>
    <definedName name="hn.ModelVersion" hidden="1">1</definedName>
    <definedName name="hn.MultbyFXRates" hidden="1">[156]LTM!$G$461:$N$477,[156]LTM!$G$480:$N$539,[156]LTM!$G$548:$N$667,[156]LTM!$G$676:$N$1266,[156]LTM!$G$1454:$N$1461,[156]LTM!$G$1463:$N$1465,[156]LTM!$G$1468:$N$1469</definedName>
    <definedName name="hn.MultByFXRates1" hidden="1">[156]LTM!$G$461:$G$477,[156]LTM!$G$480:$G$539,[156]LTM!$G$548:$G$562,[156]LTM!$G$676:$G$840,[156]LTM!$G$1454:$G$1469</definedName>
    <definedName name="hn.MultByFXRates2" hidden="1">[156]LTM!$H$461:$H$477,[156]LTM!$H$480:$H$539,[156]LTM!$H$548:$H$667,[156]LTM!$H$676:$H$1266,[156]LTM!$H$1454:$H$1469</definedName>
    <definedName name="hn.MultByFXRates3" hidden="1">[156]LTM!$I$461:$I$477,[156]LTM!$I$480:$I$539,[156]LTM!$I$548:$I$667,[156]LTM!$I$676:$I$1266,[156]LTM!$I$1454:$I$1469</definedName>
    <definedName name="hn.MultbyFxrates4" hidden="1">[156]LTM!$J$461:$J$477,[156]LTM!$J$480:$J$539,[156]LTM!$J$548:$J$668,[156]LTM!$J$676:$J$1266,[156]LTM!$J$1454:$J$1461,[156]LTM!$J$1463:$J$1465,[156]LTM!$J$1468</definedName>
    <definedName name="hn.multbyfxrates5" hidden="1">[156]LTM!$L$461:$L$477,[156]LTM!$L$480:$L$539,[156]LTM!$L$548:$L$562,[156]LTM!$L$676:$L$840,[156]LTM!$L$1454:$L$1469</definedName>
    <definedName name="hn.multbyfxrates6" hidden="1">[156]LTM!$M$461:$M$477,[156]LTM!$M$480:$M$539,[156]LTM!$M$548:$M$668,[156]LTM!$M$676:$M$1266,[156]LTM!$M$1454:$M$1469</definedName>
    <definedName name="hn.multbyfxrates7" hidden="1">[156]LTM!$N$461:$N$477,[156]LTM!$N$480:$N$539,[156]LTM!$N$548:$N$667,[156]LTM!$N$676:$N$1266,[156]LTM!$N$1454:$N$1469</definedName>
    <definedName name="hn.MultByFXRatesBot1" hidden="1">[156]LTM!$G$676:$G$682,[156]LTM!$G$686,[156]LTM!$G$688:$G$694,[156]LTM!$G$699:$G$706,[156]LTM!$G$710:$G$714,[156]LTM!$G$717:$G$734,[156]LTM!$G$738,[156]LTM!$G$738,[156]LTM!$G$745:$G$751,[156]LTM!$G$840,[156]LTM!$G$1454:$G$1461,[156]LTM!$G$1468:$G$1469</definedName>
    <definedName name="hn.MultByFXRatesBot2" hidden="1">[156]LTM!$H$676:$H$682,[156]LTM!$H$686,[156]LTM!$H$688:$H$694,[156]LTM!$H$699:$H$706,[156]LTM!$H$710:$H$714,[156]LTM!$H$717:$H$734,[156]LTM!$H$738,[156]LTM!$H$745:$H$751,[156]LTM!$H$840,[156]LTM!$H$1266,[156]LTM!$H$1454:$H$1461,[156]LTM!$H$1468:$H$1469</definedName>
    <definedName name="hn.MultByFXRatesBot3" hidden="1">[156]LTM!$I$676:$I$682,[156]LTM!$I$686,[156]LTM!$I$688:$I$694,[156]LTM!$I$699:$I$706,[156]LTM!$I$710:$I$714,[156]LTM!$I$717:$I$734,[156]LTM!$I$738,[156]LTM!$I$745:$I$751,[156]LTM!$I$840,[156]LTM!$I$1266,[156]LTM!$I$1454:$I$1461,[156]LTM!$I$1468:$I$1469</definedName>
    <definedName name="hn.MultByFXRatesBot4" hidden="1">[156]LTM!$J$676:$J$682,[156]LTM!$J$686,[156]LTM!$J$688:$J$694,[156]LTM!$J$699:$J$706,[156]LTM!$J$710:$J$714,[156]LTM!$J$717:$J$734,[156]LTM!$J$738,[156]LTM!$J$745:$J$751,[156]LTM!$J$840,[156]LTM!$J$1266,[156]LTM!$J$1454:$J$1461,[156]LTM!$J$1463:$J$1465,[156]LTM!$J$1468</definedName>
    <definedName name="hn.MultByFXRatesBot5" hidden="1">[156]LTM!$L$676:$L$682,[156]LTM!$L$686,[156]LTM!$L$688:$L$694,[156]LTM!$L$699:$L$706,[156]LTM!$L$710:$L$714,[156]LTM!$L$717:$L$734,[156]LTM!$L$738,[156]LTM!$L$745:$L$751,[156]LTM!$L$837:$L$838,[156]LTM!$L$1454:$L$1458,[156]LTM!$L$1468:$L$1469</definedName>
    <definedName name="hn.MultByFXRatesBot6" hidden="1">[156]LTM!$M$676:$M$682,[156]LTM!$M$686,[156]LTM!$M$688:$M$694,[156]LTM!$M$699:$M$706,[156]LTM!$M$710:$M$714,[156]LTM!$M$717:$M$734,[156]LTM!$M$738,[156]LTM!$M$745:$M$751,[156]LTM!$M$837:$M$838,[156]LTM!$M$1454:$M$1458,[156]LTM!$M$1468:$M$1469</definedName>
    <definedName name="hn.MultByFXRatesBot7" hidden="1">[156]LTM!$N$676:$N$682,[156]LTM!$N$686,[156]LTM!$N$688:$N$694,[156]LTM!$N$699:$N$706,[156]LTM!$N$710:$N$714,[156]LTM!$N$717:$N$734,[156]LTM!$N$738,[156]LTM!$N$745:$N$751,[156]LTM!$N$837:$N$838,[156]LTM!$N$1454:$N$1458,[156]LTM!$N$1468:$N$1469</definedName>
    <definedName name="hn.MultByFXRatesTop1" hidden="1">[156]LTM!$G$461,[156]LTM!$G$463:$G$464,[156]LTM!$G$468:$G$469,[156]LTM!$G$473:$G$475,[156]LTM!$G$480,[156]LTM!$G$484:$G$485,[156]LTM!$G$490:$G$509,[156]LTM!$G$512,[156]LTM!$G$514:$G$518,[156]LTM!$G$525:$G$526,[156]LTM!$G$532:$G$537,[156]LTM!$G$560</definedName>
    <definedName name="hn.MultByFXRatesTop2" hidden="1">[156]LTM!$H$461,[156]LTM!$H$463:$H$464,[156]LTM!$H$468:$H$469,[156]LTM!$H$473:$H$475,[156]LTM!$H$480,[156]LTM!$H$484:$H$485,[156]LTM!$H$490:$H$509,[156]LTM!$H$512,[156]LTM!$H$514:$H$518,[156]LTM!$H$525:$H$526,[156]LTM!$H$532:$H$537,[156]LTM!$H$560,[156]LTM!$H$590:$H$591,[156]LTM!$H$614:$H$631,[156]LTM!$H$635:$H$636</definedName>
    <definedName name="hn.MultByFXRatesTop3" hidden="1">[156]LTM!$I$461,[156]LTM!$I$463:$I$464,[156]LTM!$I$468:$I$469,[156]LTM!$I$473:$I$475,[156]LTM!$I$480,[156]LTM!$I$484:$I$485,[156]LTM!$I$490:$I$509,[156]LTM!$I$512,[156]LTM!$I$514:$I$518,[156]LTM!$I$525:$I$526,[156]LTM!$I$532:$I$537,[156]LTM!$I$560,[156]LTM!$I$590:$I$591,[156]LTM!$I$614:$I$631,[156]LTM!$I$635:$I$636</definedName>
    <definedName name="hn.MultByFXRatesTop4" hidden="1">[156]LTM!$J$461,[156]LTM!$J$463:$J$464,[156]LTM!$J$468:$J$469,[156]LTM!$J$473:$J$475,[156]LTM!$J$480,[156]LTM!$J$484:$J$485,[156]LTM!$J$490:$J$509,[156]LTM!$J$512,[156]LTM!$J$514:$J$518,[156]LTM!$J$525:$J$526,[156]LTM!$J$532:$J$537,[156]LTM!$J$560,[156]LTM!$J$590:$J$591,[156]LTM!$J$614:$J$631,[156]LTM!$J$635:$J$636</definedName>
    <definedName name="hn.MultByFXRatesTop5" hidden="1">[156]LTM!$L$461,[156]LTM!$L$463:$L$464,[156]LTM!$L$468:$L$469,[156]LTM!$L$473:$L$475,[156]LTM!$L$480,[156]LTM!$L$484:$L$485,[156]LTM!$L$490:$L$509,[156]LTM!$L$512,[156]LTM!$L$514:$L$518,[156]LTM!$L$525:$L$526,[156]LTM!$L$532:$L$537,[156]LTM!$L$560</definedName>
    <definedName name="hn.MultByFXRatesTop6" hidden="1">[156]LTM!$M$461,[156]LTM!$M$463:$M$464,[156]LTM!$M$468:$M$469,[156]LTM!$M$473:$M$475,[156]LTM!$M$480,[156]LTM!$M$484:$M$485,[156]LTM!$M$490:$M$509,[156]LTM!$M$512,[156]LTM!$M$514:$M$518,[156]LTM!$M$525:$M$526,[156]LTM!$M$532:$M$537,[156]LTM!$M$560,[156]LTM!$M$590:$M$591,[156]LTM!$M$614:$M$631,[156]LTM!$M$635:$M$636</definedName>
    <definedName name="hn.MultByFXRatesTop7" hidden="1">[156]LTM!$N$461,[156]LTM!$N$463:$N$464,[156]LTM!$N$468:$N$469,[156]LTM!$N$473:$N$475,[156]LTM!$N$480,[156]LTM!$N$484:$N$485,[156]LTM!$N$490:$N$509,[156]LTM!$N$512,[156]LTM!$N$514:$N$518,[156]LTM!$N$525:$N$526,[156]LTM!$N$532:$N$537,[156]LTM!$N$560,[156]LTM!$N$590:$N$591,[156]LTM!$N$614:$N$631,[156]LTM!$N$635:$N$636</definedName>
    <definedName name="hn.NoUpload" hidden="1">0</definedName>
    <definedName name="hn.YearLabel" hidden="1">#REF!</definedName>
    <definedName name="hnt">#REF!</definedName>
    <definedName name="Hoja__1__de__3">#REF!</definedName>
    <definedName name="HOJA1">#REF!</definedName>
    <definedName name="HOJA2">#REF!</definedName>
    <definedName name="hora_maestro_obra">'[157]MANO DE OBRA'!$E$6</definedName>
    <definedName name="hora_oficial">'[95]SALARIOS OBRA'!$E$8</definedName>
    <definedName name="HORAS">#REF!</definedName>
    <definedName name="HORAS_DIAS">#REF!</definedName>
    <definedName name="horas_lluvia">#REF!</definedName>
    <definedName name="HORAS_LLUVIAS">#REF!</definedName>
    <definedName name="HORASLLUVIA">#REF!</definedName>
    <definedName name="HoursTotCol">#REF!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'[83]Equip Data'!#REF!</definedName>
    <definedName name="hrthtrh" hidden="1">{"TAB1",#N/A,TRUE,"GENERAL";"TAB2",#N/A,TRUE,"GENERAL";"TAB3",#N/A,TRUE,"GENERAL";"TAB4",#N/A,TRUE,"GENERAL";"TAB5",#N/A,TRUE,"GENERAL"}</definedName>
    <definedName name="hsfg" hidden="1">{"via1",#N/A,TRUE,"general";"via2",#N/A,TRUE,"general";"via3",#N/A,TRUE,"general"}</definedName>
    <definedName name="hsup">#REF!</definedName>
    <definedName name="ht">#REF!</definedName>
    <definedName name="HT75MH">[23]BASE!$D$23</definedName>
    <definedName name="htecn">#REF!</definedName>
    <definedName name="hthdrf" hidden="1">{"TAB1",#N/A,TRUE,"GENERAL";"TAB2",#N/A,TRUE,"GENERAL";"TAB3",#N/A,TRUE,"GENERAL";"TAB4",#N/A,TRUE,"GENERAL";"TAB5",#N/A,TRUE,"GENERAL"}</definedName>
    <definedName name="hthrgere">[63]!ERR</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uygho" hidden="1">{"via1",#N/A,TRUE,"general";"via2",#N/A,TRUE,"general";"via3",#N/A,TRUE,"general"}</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'[135]Constantes Generales'!$B$3</definedName>
    <definedName name="i1277.">#REF!</definedName>
    <definedName name="i8i" hidden="1">{"TAB1",#N/A,TRUE,"GENERAL";"TAB2",#N/A,TRUE,"GENERAL";"TAB3",#N/A,TRUE,"GENERAL";"TAB4",#N/A,TRUE,"GENERAL";"TAB5",#N/A,TRUE,"GENERAL"}</definedName>
    <definedName name="IANC">[9]INPUTS!$D$20</definedName>
    <definedName name="id">#REF!</definedName>
    <definedName name="IF">'[158]A. P. U.'!#REF!</definedName>
    <definedName name="ig">#REF!</definedName>
    <definedName name="ii">#REF!</definedName>
    <definedName name="iii" hidden="1">{"via1",#N/A,TRUE,"general";"via2",#N/A,TRUE,"general";"via3",#N/A,TRUE,"general"}</definedName>
    <definedName name="iiii" hidden="1">{"via1",#N/A,TRUE,"general";"via2",#N/A,TRUE,"general";"via3",#N/A,TRUE,"general"}</definedName>
    <definedName name="IIIII">#REF!</definedName>
    <definedName name="IIIIIIII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_Un">#REF!</definedName>
    <definedName name="IMP">'[30]BASE DATOS GENERALES'!$B$8</definedName>
    <definedName name="ImpdosporMilCostos">#REF!</definedName>
    <definedName name="Impdosxmil">#REF!</definedName>
    <definedName name="IMPRE">2%</definedName>
    <definedName name="impresion">#REF!</definedName>
    <definedName name="IMPRESIÓN">#REF!</definedName>
    <definedName name="imprev">#REF!</definedName>
    <definedName name="Imprevistos_mmto_año1">#REF!</definedName>
    <definedName name="Imprima">#REF!</definedName>
    <definedName name="IMPRIMANTE_18KG">'[61]INSUMOS-EQUIPOS'!#REF!</definedName>
    <definedName name="ImpuestoCostos">#REF!</definedName>
    <definedName name="Impuestos">#REF!</definedName>
    <definedName name="IMPULSIONALCANTARILLADOTABLA1.10">'[9]INFORMACIÓN REFERENCIA'!$B$441:$F$452</definedName>
    <definedName name="IN">[159]RESUMEN!$D$51</definedName>
    <definedName name="Incomepb" hidden="1">#REF!</definedName>
    <definedName name="INCONTERMS">[160]LISTAS!#REF!</definedName>
    <definedName name="INCREMENTO1">'[161]CAT-D7H'!$R$3</definedName>
    <definedName name="INCREMENTO2">'[161]CAT-D7H'!$S$3</definedName>
    <definedName name="INCREMENTO3">'[161]CAT-D7H'!$T$3</definedName>
    <definedName name="IncrementoCanon">#REF!</definedName>
    <definedName name="indicador">'[126]PR-04'!$S$1:$S$2</definedName>
    <definedName name="INDICE">[104]INDICE!$A:$IV</definedName>
    <definedName name="INDICEPRECIOSCONSUMIDOR">[9]REFERENCIAS!$A$28:$E$112</definedName>
    <definedName name="INDIE">[162]INDICE!$A:$IV</definedName>
    <definedName name="INDIREC">#REF!</definedName>
    <definedName name="INDJA1">#REF!</definedName>
    <definedName name="INDS_ROCA_GRANITO_NEGRO">'[163]INSUMOS-EQUIPOS'!$B$56</definedName>
    <definedName name="induccion">#REF!</definedName>
    <definedName name="inf">#REF!</definedName>
    <definedName name="INFF">#REF!</definedName>
    <definedName name="INFG">#REF!</definedName>
    <definedName name="infi">#REF!</definedName>
    <definedName name="Inflacion">[164]Supuestos!$B$14</definedName>
    <definedName name="INFO">#REF!</definedName>
    <definedName name="INGE">'[30]BASE DATOS GENERALES'!$B$22</definedName>
    <definedName name="IniCeldaDtfRapida">#REF!</definedName>
    <definedName name="Inicia">[146]Diseño!#REF!</definedName>
    <definedName name="InitFleet">#REF!</definedName>
    <definedName name="InitPurch">#REF!</definedName>
    <definedName name="ins">[165]insumos!$A$8:$A$40</definedName>
    <definedName name="INSPECCION">#REF!</definedName>
    <definedName name="INSPECCION2">#REF!</definedName>
    <definedName name="INST">#REF!</definedName>
    <definedName name="instala">#REF!</definedName>
    <definedName name="INSTALACION">#REF!</definedName>
    <definedName name="instalaciontuberia3">#REF!</definedName>
    <definedName name="INSTALENTE">[17]EQUIPO!$F$127</definedName>
    <definedName name="INSTALH">[17]EQUIPO!$F$251</definedName>
    <definedName name="INSTALSUPE">[17]EQUIPO!$F$169</definedName>
    <definedName name="INSU">[166]INSUMOS!$A$1:$E$65536</definedName>
    <definedName name="INSUMO">'[167]Base Datos Insumos'!$A$4:$B$483</definedName>
    <definedName name="INSUMOS">[43]AULA!$A$8:$F$492</definedName>
    <definedName name="Insumos_basicos">#REF!</definedName>
    <definedName name="Insumos_D18">#REF!</definedName>
    <definedName name="InsuranceRate">[69]Parameters!$K$16</definedName>
    <definedName name="InTap">[34]Interc.tapones!$E$1:$E$65536</definedName>
    <definedName name="intCosteoMmto">#REF!</definedName>
    <definedName name="intDiasPagoFactura">#REF!</definedName>
    <definedName name="Interest_Rate">#REF!</definedName>
    <definedName name="InterestRate">[69]Parameters!$K$15</definedName>
    <definedName name="Interventor">[96]Datos!$B$5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'[34]Interc.válv.'!$E$1:$E$65536</definedName>
    <definedName name="INV_11">#REF!</definedName>
    <definedName name="Io">#REF!</definedName>
    <definedName name="iop">[55]!ERR</definedName>
    <definedName name="IOUHH">[10]!ERR</definedName>
    <definedName name="IPC">[9]REFERENCIAS!$A$27:$E$112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sColHidden" hidden="1">FALSE</definedName>
    <definedName name="IsLTMColHidden" hidden="1">FALSE</definedName>
    <definedName name="Israel">#REF!,#REF!,#REF!,#REF!,#REF!,#REF!,#REF!,#REF!,#REF!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#REF!</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[121]APU!$E$14843</definedName>
    <definedName name="ITEM2.11">[121]APU!$E$14904</definedName>
    <definedName name="ITEM2.12">[121]APU!$E$14965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'[56]1'!#REF!</definedName>
    <definedName name="ITEM23">#REF!</definedName>
    <definedName name="ITEM230">#REF!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[121]APU!$E$8621</definedName>
    <definedName name="ITEM3.16">[121]APU!$E$8682</definedName>
    <definedName name="ITEM3.17">[121]APU!$E$8743</definedName>
    <definedName name="ITEM3.18">[121]APU!$E$8804</definedName>
    <definedName name="ITEM3.19">[121]APU!$E$8865</definedName>
    <definedName name="ITEM3.2">#REF!</definedName>
    <definedName name="ITEM3.20">[121]APU!$E$8926</definedName>
    <definedName name="ITEM3.21">[121]APU!$E$11915</definedName>
    <definedName name="ITEM3.22">[121]APU!$E$14477</definedName>
    <definedName name="ITEM3.23">[121]APU!$E$15087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[121]APU!$E$9170</definedName>
    <definedName name="ITEM4.21">[121]APU!$E$9231</definedName>
    <definedName name="ITEM4.22">[121]APU!$E$9292</definedName>
    <definedName name="ITEM4.23">[121]APU!$E$9353</definedName>
    <definedName name="ITEM4.24">[121]APU!$E$9414</definedName>
    <definedName name="ITEM4.25">[121]APU!$E$9475</definedName>
    <definedName name="ITEM4.26">[121]APU!$E$9536</definedName>
    <definedName name="ITEM4.27">[121]APU!$E$9597</definedName>
    <definedName name="ITEM4.28">[121]APU!$E$9658</definedName>
    <definedName name="ITEM4.29">[121]APU!$E$9719</definedName>
    <definedName name="ITEM4.3">#REF!</definedName>
    <definedName name="ITEM4.30">[121]APU!$E$9780</definedName>
    <definedName name="ITEM4.31">[121]APU!$E$9841</definedName>
    <definedName name="ITEM4.32">[121]APU!$E$9902</definedName>
    <definedName name="ITEM4.33">[121]APU!$E$9963</definedName>
    <definedName name="ITEM4.34">[121]APU!$E$10024</definedName>
    <definedName name="ITEM4.35">[121]APU!$E$11549</definedName>
    <definedName name="ITEM4.36">[121]APU!$E$11610</definedName>
    <definedName name="ITEM4.37">[121]APU!$E$15941</definedName>
    <definedName name="ITEM4.38">[121]APU!$E$15148</definedName>
    <definedName name="ITEM4.39">[121]APU!$E$14233</definedName>
    <definedName name="ITEM4.4">#REF!</definedName>
    <definedName name="ITEM4.40">[121]APU!$E$14294</definedName>
    <definedName name="ITEM4.41">[121]APU!$E$14355</definedName>
    <definedName name="ITEM4.42">[121]APU!$E$14416</definedName>
    <definedName name="ITEM4.43">[121]APU!$E$14538</definedName>
    <definedName name="ITEM4.44">[121]APU!$E$16002</definedName>
    <definedName name="ITEM4.45">[121]APU!$E$16063</definedName>
    <definedName name="ITEM4.46">[121]APU!$E$14660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1">#REF!</definedName>
    <definedName name="ITEM5.100">[121]APU!$E$12403</definedName>
    <definedName name="ITEM5.101">[121]APU!$E$12464</definedName>
    <definedName name="ITEM5.104">[121]APU!$E$12525</definedName>
    <definedName name="ITEM5.105">[121]APU!$E$12586</definedName>
    <definedName name="ITEM5.106">[121]APU!$E$12647</definedName>
    <definedName name="ITEM5.107">[121]APU!$E$12708</definedName>
    <definedName name="ITEM5.108">[121]APU!$E$12769</definedName>
    <definedName name="ITEM5.109">[121]APU!$E$12830</definedName>
    <definedName name="ITEM5.111">[121]APU!$E$12891</definedName>
    <definedName name="ITEM5.112">[121]APU!$E$12952</definedName>
    <definedName name="ITEM5.113">[121]APU!$E$14721</definedName>
    <definedName name="ITEM5.114">[121]APU!$E$14782</definedName>
    <definedName name="ITEM5.115">[121]APU!$E$15026</definedName>
    <definedName name="ITEM5.2">#REF!</definedName>
    <definedName name="ITEM5.53">[121]APU!$E$10085</definedName>
    <definedName name="ITEM5.54">[121]APU!$E$10146</definedName>
    <definedName name="ITEM5.55">[121]APU!$E$10207</definedName>
    <definedName name="ITEM5.56">[121]APU!$E$10268</definedName>
    <definedName name="ITEM5.57">[121]APU!$E$10329</definedName>
    <definedName name="ITEM5.58">[121]APU!$E$10390</definedName>
    <definedName name="ITEM5.59">[121]APU!$E$10451</definedName>
    <definedName name="ITEM5.60">[121]APU!$E$10512</definedName>
    <definedName name="ITEM5.61">[121]APU!$E$10573</definedName>
    <definedName name="ITEM5.62">[121]APU!$E$10634</definedName>
    <definedName name="ITEM5.63">[121]APU!$E$10695</definedName>
    <definedName name="ITEM5.64">[121]APU!$E$10756</definedName>
    <definedName name="ITEM5.65">[121]APU!$E$10817</definedName>
    <definedName name="ITEM5.66">[121]APU!$E$10878</definedName>
    <definedName name="ITEM5.67">[121]APU!$E$10939</definedName>
    <definedName name="ITEM5.68">[121]APU!$E$11000</definedName>
    <definedName name="ITEM5.69">[121]APU!$E$11061</definedName>
    <definedName name="ITEM5.70">[121]APU!$E$11122</definedName>
    <definedName name="ITEM5.71">[121]APU!$E$11183</definedName>
    <definedName name="ITEM5.72">[121]APU!$E$11976</definedName>
    <definedName name="ITEM5.73">[121]APU!$E$12037</definedName>
    <definedName name="ITEM5.74">[121]APU!$E$12098</definedName>
    <definedName name="ITEM5.77">[121]APU!$E$12159</definedName>
    <definedName name="ITEM5.78">[121]APU!$E$12281</definedName>
    <definedName name="ITEM5.79">[121]APU!$E$12342</definedName>
    <definedName name="ITEM5.80">[121]APU!$E$12220</definedName>
    <definedName name="ITEM5.82">[121]APU!$E$13989</definedName>
    <definedName name="ITEM5.83">[121]APU!$E$14050</definedName>
    <definedName name="ITEM5.84">[121]APU!$E$13318</definedName>
    <definedName name="ITEM5.85">[121]APU!$E$13379</definedName>
    <definedName name="ITEM5.86">[121]APU!$E$13440</definedName>
    <definedName name="ITEM5.87">[121]APU!$E$13501</definedName>
    <definedName name="ITEM5.88">[121]APU!$E$13562</definedName>
    <definedName name="ITEM5.89">[121]APU!$E$13623</definedName>
    <definedName name="ITEM5.90">[121]APU!$E$13684</definedName>
    <definedName name="ITEM5.91">[121]APU!$E$13745</definedName>
    <definedName name="ITEM5.92">[121]APU!$E$13806</definedName>
    <definedName name="ITEM5.93">[121]APU!$E$13867</definedName>
    <definedName name="ITEM5.94">[121]APU!$E$13928</definedName>
    <definedName name="ITEM5.95">[121]APU!$E$13013</definedName>
    <definedName name="ITEM5.96">[121]APU!$E$13074</definedName>
    <definedName name="ITEM5.97">[121]APU!$E$13135</definedName>
    <definedName name="ITEM5.98">[121]APU!$E$13196</definedName>
    <definedName name="ITEM5.99">[121]APU!$E$13257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[115]ITEMS!$A$522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[121]APU!$E$7589</definedName>
    <definedName name="ITEM7.10">[121]APU!$E$8138</definedName>
    <definedName name="ITEM7.11">[121]APU!$E$8199</definedName>
    <definedName name="ITEM7.12">[121]APU!$E$8259</definedName>
    <definedName name="ITEM7.13">[121]APU!$E$8320</definedName>
    <definedName name="ITEM7.14">[121]APU!$E$8381</definedName>
    <definedName name="ITEM7.15">[121]APU!$E$8442</definedName>
    <definedName name="ITEM7.16">[121]APU!$E$8560</definedName>
    <definedName name="ITEM7.17">[121]APU!$E$11244</definedName>
    <definedName name="ITEM7.18">[121]APU!$E$11305</definedName>
    <definedName name="ITEM7.19">[121]APU!$E$11366</definedName>
    <definedName name="ITEM7.2">[121]APU!$E$7650</definedName>
    <definedName name="ITEM7.20">[121]APU!$E$11427</definedName>
    <definedName name="ITEM7.21">[121]APU!$E$11488</definedName>
    <definedName name="ITEM7.22">[121]APU!$E$11671</definedName>
    <definedName name="ITEM7.23">[121]APU!$E$11732</definedName>
    <definedName name="ITEM7.24">[121]APU!$E$14599</definedName>
    <definedName name="ITEM7.25">[121]APU!$E$15209</definedName>
    <definedName name="ITEM7.26">[121]APU!$E$15270</definedName>
    <definedName name="ITEM7.27">[121]APU!$E$15331</definedName>
    <definedName name="ITEM7.28">[121]APU!$E$15392</definedName>
    <definedName name="ITEM7.29">[121]APU!$E$15453</definedName>
    <definedName name="ITEM7.3">[121]APU!$E$7711</definedName>
    <definedName name="ITEM7.30">[121]APU!$E$15514</definedName>
    <definedName name="ITEM7.31">[121]APU!$E$15575</definedName>
    <definedName name="ITEM7.32">[121]APU!$E$15636</definedName>
    <definedName name="ITEM7.33">[121]APU!$E$15697</definedName>
    <definedName name="ITEM7.34">[121]APU!$E$15758</definedName>
    <definedName name="ITEM7.35">[121]APU!$E$15819</definedName>
    <definedName name="ITEM7.4">[121]APU!$E$7772</definedName>
    <definedName name="ITEM7.5">[121]APU!$E$7833</definedName>
    <definedName name="ITEM7.6">[121]APU!$E$7894</definedName>
    <definedName name="ITEM7.7">[121]APU!$E$7955</definedName>
    <definedName name="ITEM7.8">[121]APU!$E$8016</definedName>
    <definedName name="ITEM7.9">[121]APU!$E$8077</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320">#REF!</definedName>
    <definedName name="ITENM_DOMIC">#REF!</definedName>
    <definedName name="Iterar">#REF!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[55]!ERR</definedName>
    <definedName name="iuouio" hidden="1">{"via1",#N/A,TRUE,"general";"via2",#N/A,TRUE,"general";"via3",#N/A,TRUE,"general"}</definedName>
    <definedName name="iuyi9" hidden="1">{"TAB1",#N/A,TRUE,"GENERAL";"TAB2",#N/A,TRUE,"GENERAL";"TAB3",#N/A,TRUE,"GENERAL";"TAB4",#N/A,TRUE,"GENERAL";"TAB5",#N/A,TRUE,"GENERAL"}</definedName>
    <definedName name="IVA">[168]precios!$D$168</definedName>
    <definedName name="iyuiuyi" hidden="1">{"via1",#N/A,TRUE,"general";"via2",#N/A,TRUE,"general";"via3",#N/A,TRUE,"general"}</definedName>
    <definedName name="j">[0]!ERR</definedName>
    <definedName name="Ja">#REF!</definedName>
    <definedName name="JACK_RYAN">#REF!</definedName>
    <definedName name="jan02a">#REF!</definedName>
    <definedName name="Jb">#REF!</definedName>
    <definedName name="Jc">#REF!</definedName>
    <definedName name="Jd">#REF!</definedName>
    <definedName name="jdfjk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[3]!ERR</definedName>
    <definedName name="jjfq" hidden="1">{"via1",#N/A,TRUE,"general";"via2",#N/A,TRUE,"general";"via3",#N/A,TRUE,"general"}</definedName>
    <definedName name="jjj">#REF!</definedName>
    <definedName name="jjjhjddfg" hidden="1">{"via1",#N/A,TRUE,"general";"via2",#N/A,TRUE,"general";"via3",#N/A,TRUE,"general"}</definedName>
    <definedName name="jjjjgjgjgj">#REF!</definedName>
    <definedName name="JJJJJ">#REF!</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[0]!ERR</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o">#REF!</definedName>
    <definedName name="Job_number">#REF!</definedName>
    <definedName name="JobNo">#REF!</definedName>
    <definedName name="JOHNNY">[3]!ERR</definedName>
    <definedName name="JOHNNY_10">ERR</definedName>
    <definedName name="JOHNNY_3">ERR</definedName>
    <definedName name="JOHNNY_4">ERR</definedName>
    <definedName name="JOHNNY_5">ERR</definedName>
    <definedName name="JOHNNY_6">ERR</definedName>
    <definedName name="JOHNNY_7">ERR</definedName>
    <definedName name="JOHNNY_8">ERR</definedName>
    <definedName name="JOHNNY_9">ERR</definedName>
    <definedName name="Jornal">[50]Jornal!$A$12:$I$31</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ita">#REF!,#REF!,#REF!,#REF!,#REF!,#REF!,#REF!,#REF!,#REF!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00">[16]Dólar!#REF!</definedName>
    <definedName name="JulAgo">'[129]Jul-Ago'!$A$12:$H$29</definedName>
    <definedName name="JulAgo_C">'[169]Jul-Ago'!$A$30:$H$45</definedName>
    <definedName name="jun">#REF!</definedName>
    <definedName name="jun00">[16]Dólar!#REF!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'[113]2008 Capital Budget'!$E$2:$E$171,'[113]2008 Capital Budget'!$E$171:$E$172</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AIS">[17]Hoja3!$F$1521</definedName>
    <definedName name="KitCarretera">#REF!</definedName>
    <definedName name="KitCarreteraCostos">#REF!</definedName>
    <definedName name="Kiunga_Elec">[147]Inputs!$J$26</definedName>
    <definedName name="KJH">#REF!</definedName>
    <definedName name="kjhkd" hidden="1">{"via1",#N/A,TRUE,"general";"via2",#N/A,TRUE,"general";"via3",#N/A,TRUE,"general"}</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J">#REF!</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#REF!</definedName>
    <definedName name="kkkkkkkkkkk">#REF!</definedName>
    <definedName name="KKKKKKKKKKKK">#REF!</definedName>
    <definedName name="kl">[3]!ERR</definedName>
    <definedName name="klklk">#REF!</definedName>
    <definedName name="kñy">#REF!</definedName>
    <definedName name="KO" hidden="1">#REF!</definedName>
    <definedName name="KORAZA_BLANCO">66900</definedName>
    <definedName name="krtrk" hidden="1">{"via1",#N/A,TRUE,"general";"via2",#N/A,TRUE,"general";"via3",#N/A,TRUE,"general"}</definedName>
    <definedName name="KTES_AL">#REF!</definedName>
    <definedName name="KU">[137]TABLAS!$D$252:$D$256</definedName>
    <definedName name="kuh">#REF!</definedName>
    <definedName name="kuy">#REF!</definedName>
    <definedName name="kyr" hidden="1">{"TAB1",#N/A,TRUE,"GENERAL";"TAB2",#N/A,TRUE,"GENERAL";"TAB3",#N/A,TRUE,"GENERAL";"TAB4",#N/A,TRUE,"GENERAL";"TAB5",#N/A,TRUE,"GENERAL"}</definedName>
    <definedName name="L">[48]!ERR</definedName>
    <definedName name="La">#REF!</definedName>
    <definedName name="Labour">[108]Constants!$B$10</definedName>
    <definedName name="LAD">[31]CONS!$E$30</definedName>
    <definedName name="largovr">[170]letra!$AT$1:$AT$65536</definedName>
    <definedName name="LARGUILLO" hidden="1">'[171]OBRAS DE DRENAJE'!$A$16:$A$17,'[171]OBRAS DE DRENAJE'!$F$16:$F$17,'[171]OBRAS DE DRENAJE'!$A$19,'[171]OBRAS DE DRENAJE'!$F$19,'[171]OBRAS DE DRENAJE'!$A$21:$A$22,'[171]OBRAS DE DRENAJE'!$F$21:$F$22,'[171]OBRAS DE DRENAJE'!$A$24,'[171]OBRAS DE DRENAJE'!$F$24,'[171]OBRAS DE DRENAJE'!$A$26,'[171]OBRAS DE DRENAJE'!$A$28,'[171]OBRAS DE DRENAJE'!$F$28,'[171]OBRAS DE DRENAJE'!$A$30,'[171]OBRAS DE DRENAJE'!$F$30,'[171]OBRAS DE DRENAJE'!$A$32,'[171]OBRAS DE DRENAJE'!$F$32,'[171]OBRAS DE DRENAJE'!$A$34,'[171]OBRAS DE DRENAJE'!$F$34,'[171]OBRAS DE DRENAJE'!#REF!,'[171]OBRAS DE DRENAJE'!#REF!</definedName>
    <definedName name="LAVAMANOS_PMR">'[61]INSUMOS-EQUIPOS'!#REF!</definedName>
    <definedName name="Lb">#REF!</definedName>
    <definedName name="Ld">#REF!</definedName>
    <definedName name="Le">#REF!</definedName>
    <definedName name="LECHO">[32]MEM!$M$60</definedName>
    <definedName name="LECHOS">#REF!</definedName>
    <definedName name="lechosdos">#REF!</definedName>
    <definedName name="Left_Header" hidden="1">#REF!</definedName>
    <definedName name="Leh">[127]Ins_EH!$B$2:$B$17</definedName>
    <definedName name="LEONIDAS">[13]!ERR</definedName>
    <definedName name="letra">#REF!</definedName>
    <definedName name="lev0.1">#REF!</definedName>
    <definedName name="Lf">#REF!</definedName>
    <definedName name="Lh">#REF!</definedName>
    <definedName name="LI">[39]L.I!$C$13:$E$143</definedName>
    <definedName name="lia">#REF!</definedName>
    <definedName name="LICITACION">#REF!</definedName>
    <definedName name="lides">#REF!</definedName>
    <definedName name="LIGBOQ">#REF!</definedName>
    <definedName name="LIGGARDE">#REF!</definedName>
    <definedName name="LIGRECAP">#REF!</definedName>
    <definedName name="LIGTITRE">#REF!</definedName>
    <definedName name="LIJOIJOI">#REF!</definedName>
    <definedName name="LIMATESA">#REF!</definedName>
    <definedName name="limcount" hidden="1">1</definedName>
    <definedName name="LiMo">[127]Ins_MO!$B$2:$B$34</definedName>
    <definedName name="LIMP">[17]TUBERIA!$F$86</definedName>
    <definedName name="LIMPIADOR__ACONDICIONADOR___PARA_PVC_Y_CPVC__1_4_GAL.">'[87]INSUMOS-EQUIPOS'!$B$76</definedName>
    <definedName name="LINA">#REF!</definedName>
    <definedName name="Liner_Bolts">'[147]Fixed Plant Maintenance'!$C$12:$AA$32</definedName>
    <definedName name="liq">[0]!ERR</definedName>
    <definedName name="Liquor.SG">#REF!</definedName>
    <definedName name="LisaCodSAO">#REF!</definedName>
    <definedName name="LIST">#REF!</definedName>
    <definedName name="lista">#REF!</definedName>
    <definedName name="Lista_Mater">#REF!</definedName>
    <definedName name="Lista_MO">#REF!</definedName>
    <definedName name="lista1">[172]Hoja2!$A$2:$A$6</definedName>
    <definedName name="LISTA2">'[173]LISTA DE PRECIOS'!$A$4:$A$26</definedName>
    <definedName name="lista3">[172]Hoja2!$C$2:$C$5</definedName>
    <definedName name="Listacanti">#REF!</definedName>
    <definedName name="ListaCantidad">#REF!</definedName>
    <definedName name="LISTADISTRIBINTERV">[8]!ERR</definedName>
    <definedName name="LISTADO">#REF!</definedName>
    <definedName name="LISTADO_ACTIVIDADES">#REF!</definedName>
    <definedName name="ListaItem">#REF!</definedName>
    <definedName name="ListaUni">[174]TOTALES!$D$7:$D$654</definedName>
    <definedName name="LISTAUNITARIOS">#REF!</definedName>
    <definedName name="LISTDISTINTER">[8]!ERR</definedName>
    <definedName name="LISTON_DE_2X4X15">#REF!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[3]!ERR</definedName>
    <definedName name="LLAVE_DE_CHORRO_1_2">#REF!</definedName>
    <definedName name="LLAVE_DE_PASO_1_2">#REF!</definedName>
    <definedName name="LLC_north_perc">50</definedName>
    <definedName name="LLC_south_perc">100</definedName>
    <definedName name="LLDODOD">#REF!</definedName>
    <definedName name="Lll">#REF!</definedName>
    <definedName name="llll">#REF!</definedName>
    <definedName name="lllllh" hidden="1">{"via1",#N/A,TRUE,"general";"via2",#N/A,TRUE,"general";"via3",#N/A,TRUE,"general"}</definedName>
    <definedName name="LLLLLLL">#REF!</definedName>
    <definedName name="lllllllllll">#REF!</definedName>
    <definedName name="lllllllo" hidden="1">{"via1",#N/A,TRUE,"general";"via2",#N/A,TRUE,"general";"via3",#N/A,TRUE,"general"}</definedName>
    <definedName name="LLUVIA">#REF!</definedName>
    <definedName name="Lm">#REF!</definedName>
    <definedName name="Lmat">[127]Ins_Mat!$B$2:$B$124</definedName>
    <definedName name="lmf">'[175]BASE DE DATOS ORIG'!#REF!</definedName>
    <definedName name="LMO">[176]MO!$A$2:$A$188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[177]!absc</definedName>
    <definedName name="LOCA1">[177]!absc</definedName>
    <definedName name="LOCAL">'[17]1.1'!$F$46</definedName>
    <definedName name="LOCALIZACION">#REF!</definedName>
    <definedName name="LOCALIZACION_Y_REPLANTEO">#REF!</definedName>
    <definedName name="LOCALIZACIÓN_Y_REPLANTEO._ESTRUCTURAS">[131]INDICE!#REF!</definedName>
    <definedName name="location">'[113]REF - Listas'!$B$41:$B$47</definedName>
    <definedName name="location1">#REF!</definedName>
    <definedName name="log">[55]!ERR</definedName>
    <definedName name="logLiquida">#REF!</definedName>
    <definedName name="LOGO">[3]!ERR</definedName>
    <definedName name="LOGO_10">ERR</definedName>
    <definedName name="LOGO_3">ERR</definedName>
    <definedName name="LOGO_4">ERR</definedName>
    <definedName name="LOGO_5">ERR</definedName>
    <definedName name="LOGO_6">ERR</definedName>
    <definedName name="LOGO_7">ERR</definedName>
    <definedName name="LOGO_8">ERR</definedName>
    <definedName name="LOGO_9">ERR</definedName>
    <definedName name="LOGO1">[0]!ERR</definedName>
    <definedName name="LOI">#REF!</definedName>
    <definedName name="LOLA">#REF!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PE">#REF!</definedName>
    <definedName name="Lp">#REF!</definedName>
    <definedName name="lplpl" hidden="1">{"via1",#N/A,TRUE,"general";"via2",#N/A,TRUE,"general";"via3",#N/A,TRUE,"general"}</definedName>
    <definedName name="Lq">#REF!</definedName>
    <definedName name="Lr">#REF!</definedName>
    <definedName name="LS">'[39]L.S.'!$A$3:$B$7</definedName>
    <definedName name="Lt">#REF!</definedName>
    <definedName name="Ltr">[127]Ins_TR!$B$2:$B$12</definedName>
    <definedName name="Lu">#REF!</definedName>
    <definedName name="LubeCostOutput">#REF!</definedName>
    <definedName name="LUBRI">[23]BASE!$D$213</definedName>
    <definedName name="LUPVC">[23]BASE!$D$70</definedName>
    <definedName name="Lw">[143]Cálculo!$B$130</definedName>
    <definedName name="Lz">#REF!</definedName>
    <definedName name="M">[137]TABLAS!$E$63:$E$78</definedName>
    <definedName name="M.O_D18C">#REF!</definedName>
    <definedName name="M240K">[23]BASE!$D$39</definedName>
    <definedName name="M280K">[23]BASE!$D$38</definedName>
    <definedName name="Ma">#REF!</definedName>
    <definedName name="MAA">[10]!ERR</definedName>
    <definedName name="MACO">#REF!</definedName>
    <definedName name="MACROMEDIDOR__3__B_x_B">#REF!</definedName>
    <definedName name="MACROMEDIDOR_4__B_x_B">#REF!</definedName>
    <definedName name="MACROMEDIDORES">#REF!</definedName>
    <definedName name="MADCJ">[23]BASE!$D$269</definedName>
    <definedName name="mafdsf" hidden="1">{"via1",#N/A,TRUE,"general";"via2",#N/A,TRUE,"general";"via3",#N/A,TRUE,"general"}</definedName>
    <definedName name="Maint_Labour_Factor">[178]Index!$U$62</definedName>
    <definedName name="MaintManHours">[69]Parameters!$R$19</definedName>
    <definedName name="MAL">'[179]Estado Resumen'!#REF!&lt;2.5</definedName>
    <definedName name="MALLA">#REF!</definedName>
    <definedName name="MALO">'[180]ESTADO VÍA-CRIT.TECNICO'!#REF!&lt;2.5</definedName>
    <definedName name="mammma">[0]!ERR</definedName>
    <definedName name="MANB1">'[42]Datos Generales'!$B$30</definedName>
    <definedName name="MANB2">'[42]Datos Generales'!$B$31</definedName>
    <definedName name="MANB3">'[42]Datos Generales'!$B$32</definedName>
    <definedName name="MANC1">'[42]Datos Generales'!$B$35</definedName>
    <definedName name="MANC2">'[42]Datos Generales'!$B$36</definedName>
    <definedName name="MANCAR">'[42]Datos Generales'!$B$38</definedName>
    <definedName name="MANCO">'[42]Datos Generales'!$B$40</definedName>
    <definedName name="MANEX">'[42]Datos Generales'!$B$34</definedName>
    <definedName name="MANGLE">#REF!</definedName>
    <definedName name="MANMO">'[42]Datos Generales'!$B$33</definedName>
    <definedName name="MANO">'[17]MANO DE OBRA'!$F$164</definedName>
    <definedName name="MANOAA">'[181]factor prestacional '!$E$79</definedName>
    <definedName name="ManObrac16">#REF!</definedName>
    <definedName name="MANSOL">'[42]Datos Generales'!$B$41</definedName>
    <definedName name="mantenimiento">'[182]COSTOS OFICINA'!#REF!</definedName>
    <definedName name="MANTO">'[79]BASE DE DATOS ORIG'!#REF!</definedName>
    <definedName name="manufactures_lead_time">#REF!</definedName>
    <definedName name="MANV">'[42]Datos Generales'!$B$37</definedName>
    <definedName name="MANVOL">'[42]Datos Generales'!$B$39</definedName>
    <definedName name="mao" hidden="1">{"TAB1",#N/A,TRUE,"GENERAL";"TAB2",#N/A,TRUE,"GENERAL";"TAB3",#N/A,TRUE,"GENERAL";"TAB4",#N/A,TRUE,"GENERAL";"TAB5",#N/A,TRUE,"GENERAL"}</definedName>
    <definedName name="maoge">[0]!ERR</definedName>
    <definedName name="maow" hidden="1">{"via1",#N/A,TRUE,"general";"via2",#N/A,TRUE,"general";"via3",#N/A,TRUE,"general"}</definedName>
    <definedName name="MAP">'[183]PU (2)'!#REF!</definedName>
    <definedName name="maq">[165]insumos!$G$8:$G$40</definedName>
    <definedName name="MAQUINAR">[184]Insum!$A$68:$H$98</definedName>
    <definedName name="Mar">[128]MAR!$A$12:$H$33</definedName>
    <definedName name="Mar_C">[128]MAR!$A$35:$H$51</definedName>
    <definedName name="mar00">[16]Dólar!#REF!</definedName>
    <definedName name="MARABA">[23]BASE!$D$248</definedName>
    <definedName name="MarAbr">'[129]Mar-Abr'!$A$12:$H$34</definedName>
    <definedName name="marc06">[16]Gastos!#REF!</definedName>
    <definedName name="MargenComercial">#REF!</definedName>
    <definedName name="MargenFinanciero">#REF!</definedName>
    <definedName name="MARHR">[32]MEM!$M$68</definedName>
    <definedName name="MARIA">#REF!</definedName>
    <definedName name="marol">#REF!</definedName>
    <definedName name="marol1">#REF!</definedName>
    <definedName name="MASA" hidden="1">'[153]OBRAS DE DRENAJE'!$A$16:$A$17,'[153]OBRAS DE DRENAJE'!$F$16:$F$17,'[153]OBRAS DE DRENAJE'!$A$19,'[153]OBRAS DE DRENAJE'!$F$19,'[153]OBRAS DE DRENAJE'!$A$21:$A$22,'[153]OBRAS DE DRENAJE'!$F$21:$F$22,'[153]OBRAS DE DRENAJE'!$A$24,'[153]OBRAS DE DRENAJE'!$F$24,'[153]OBRAS DE DRENAJE'!$A$26,'[153]OBRAS DE DRENAJE'!$A$28,'[153]OBRAS DE DRENAJE'!$F$28,'[153]OBRAS DE DRENAJE'!$A$30,'[153]OBRAS DE DRENAJE'!$F$30,'[153]OBRAS DE DRENAJE'!$A$32,'[153]OBRAS DE DRENAJE'!$F$32,'[153]OBRAS DE DRENAJE'!$A$34,'[153]OBRAS DE DRENAJE'!$F$34,'[153]OBRAS DE DRENAJE'!#REF!,'[153]OBRAS DE DRENAJE'!#REF!</definedName>
    <definedName name="masor" hidden="1">{"via1",#N/A,TRUE,"general";"via2",#N/A,TRUE,"general";"via3",#N/A,TRUE,"general"}</definedName>
    <definedName name="MAT">[130]MAT!$A$2:$C$54</definedName>
    <definedName name="MAT_CICLOPEA">[64]MATERIALES!#REF!</definedName>
    <definedName name="MATE">[131]Materiales!$A:$IV</definedName>
    <definedName name="MATER_SELC_INV_220">28000</definedName>
    <definedName name="MATERIAL">'[185]BASE DATOS MATERIALES'!$A$3:$A$3102</definedName>
    <definedName name="MATERIAL_FILTRANTE">#REF!</definedName>
    <definedName name="Materiales">#REF!</definedName>
    <definedName name="MATERIALES_2">[133]materiales!$A$7:$A$1317</definedName>
    <definedName name="MaterialTub">#REF!</definedName>
    <definedName name="MATPR">[23]BASE!$D$49</definedName>
    <definedName name="MATRIZRICS">'[186]RICS NUEVA HOJA DIARIA'!$A$1:$AB$42</definedName>
    <definedName name="may00">[16]Dólar!#REF!</definedName>
    <definedName name="MayJun">'[129]May-Jun'!$A$12:$H$32</definedName>
    <definedName name="MayJun_C">'[169]May-Jun'!$A$33:$H$52</definedName>
    <definedName name="Mb">#REF!</definedName>
    <definedName name="mdd" hidden="1">{"via1",#N/A,TRUE,"general";"via2",#N/A,TRUE,"general";"via3",#N/A,TRUE,"general"}</definedName>
    <definedName name="MDEO">#N/A</definedName>
    <definedName name="MEDID">[187]BASE!$D$221</definedName>
    <definedName name="MEDIDA">#REF!</definedName>
    <definedName name="MEDIDOR">'[17]MANO DE OBRA'!$F$47</definedName>
    <definedName name="meg" hidden="1">{"TAB1",#N/A,TRUE,"GENERAL";"TAB2",#N/A,TRUE,"GENERAL";"TAB3",#N/A,TRUE,"GENERAL";"TAB4",#N/A,TRUE,"GENERAL";"TAB5",#N/A,TRUE,"GENERAL"}</definedName>
    <definedName name="MEJORA">#REF!</definedName>
    <definedName name="mejoramientosubrasante">#REF!</definedName>
    <definedName name="merchandCostos">#REF!</definedName>
    <definedName name="Merchandisig">#REF!</definedName>
    <definedName name="MES">#REF!</definedName>
    <definedName name="meses">#REF!</definedName>
    <definedName name="METROAGUA">#REF!</definedName>
    <definedName name="mez">[76]EQUIPO!$D$12</definedName>
    <definedName name="MEZCLADORA">#REF!</definedName>
    <definedName name="mf">#REF!</definedName>
    <definedName name="mfgjrdt" hidden="1">{"TAB1",#N/A,TRUE,"GENERAL";"TAB2",#N/A,TRUE,"GENERAL";"TAB3",#N/A,TRUE,"GENERAL";"TAB4",#N/A,TRUE,"GENERAL";"TAB5",#N/A,TRUE,"GENERAL"}</definedName>
    <definedName name="mfsaifasidf">[0]!ERR</definedName>
    <definedName name="mghm" hidden="1">{"via1",#N/A,TRUE,"general";"via2",#N/A,TRUE,"general";"via3",#N/A,TRUE,"general"}</definedName>
    <definedName name="mhg">#REF!</definedName>
    <definedName name="mht">#REF!</definedName>
    <definedName name="mhy">#REF!</definedName>
    <definedName name="MIAMI_COMUN">'[155]INSUMOS-EQUIPOS'!$B$220</definedName>
    <definedName name="Mill_Head_H2O.Total_Volume">#REF!</definedName>
    <definedName name="Mill_Screen_H2O.Total_Volume">#REF!</definedName>
    <definedName name="Mill_Weight">#REF!</definedName>
    <definedName name="Mine_Equip_Hrs">'[89]Mine Hours'!$A$11:$BX$30</definedName>
    <definedName name="Mine_Equip_Hrs_MARC">'[89]Mine Hours'!$A$94:$BX$112</definedName>
    <definedName name="Mine_Equip_Hrs_Remaining">'[188]Equipment Hours TODOS'!#REF!</definedName>
    <definedName name="MineUsed">[107]Sheet1!$M$18:$M$977</definedName>
    <definedName name="MINICARGADOR">'[75]INSUMOS-EQUIPOS'!$B$12</definedName>
    <definedName name="Mínimo">#REF!</definedName>
    <definedName name="mjk">#REF!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H">'[189]MMH WORKINGS'!$A$1:$A$65536</definedName>
    <definedName name="MMHBS">#REF!</definedName>
    <definedName name="mmhcosts">'[190]Cost Ledger 30-6-99'!$A$1:$C$84</definedName>
    <definedName name="MMHJUN02">#REF!</definedName>
    <definedName name="mmhmarch2000">#REF!</definedName>
    <definedName name="mmjmjh" hidden="1">{"TAB1",#N/A,TRUE,"GENERAL";"TAB2",#N/A,TRUE,"GENERAL";"TAB3",#N/A,TRUE,"GENERAL";"TAB4",#N/A,TRUE,"GENERAL";"TAB5",#N/A,TRUE,"GENERAL"}</definedName>
    <definedName name="MMJV">#REF!</definedName>
    <definedName name="mmm">[0]!ERR</definedName>
    <definedName name="mmmh" hidden="1">{"via1",#N/A,TRUE,"general";"via2",#N/A,TRUE,"general";"via3",#N/A,TRUE,"general"}</definedName>
    <definedName name="MMMM">#REF!</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[130]MO!$A$2:$D$14</definedName>
    <definedName name="MO120K">[102]PRELIM!$B$427</definedName>
    <definedName name="MO240K">[102]PRELIM!$B$412</definedName>
    <definedName name="MO280K">[102]PRELIM!$B$397</definedName>
    <definedName name="mobil06">[16]Gastos!#REF!</definedName>
    <definedName name="modificatoria2">[48]!ERR</definedName>
    <definedName name="MOENC">[23]BASE!$D$17</definedName>
    <definedName name="MOIHF">[23]BASE!$D$15</definedName>
    <definedName name="MOMATECA">#REF!</definedName>
    <definedName name="MONETARY">#REF!</definedName>
    <definedName name="montajes">#REF!</definedName>
    <definedName name="MOPRE">[23]BASE!$D$13</definedName>
    <definedName name="MOR1_4">#REF!</definedName>
    <definedName name="MOROBRA_1_4">'[95]CONCRETOS Y MORTEROS'!$H$25</definedName>
    <definedName name="MOROBRA_1_4_IMPER">'[95]CONCRETOS Y MORTEROS'!$H$26</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[0]!ERR</definedName>
    <definedName name="MORTERO_PRE_2000">'[95]CONCRETOS Y MORTEROS'!$H$45</definedName>
    <definedName name="MORTERO_PRE_2500">'[95]CONCRETOS Y MORTEROS'!$H$44</definedName>
    <definedName name="mortero14">'[94]APU''s'!#REF!</definedName>
    <definedName name="mortero15">'[94]APU''s'!#REF!</definedName>
    <definedName name="mot">[76]EQUIPO!$D$14</definedName>
    <definedName name="MOTONIVELADORA">[64]EQUIPO!$D$14</definedName>
    <definedName name="MOTOP">[23]BASE!$D$12</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XSMAR">#REF!</definedName>
    <definedName name="MY">#REF!</definedName>
    <definedName name="n">#REF!</definedName>
    <definedName name="Na">#REF!</definedName>
    <definedName name="Nb">#REF!</definedName>
    <definedName name="nbnbv">#REF!</definedName>
    <definedName name="nbo">[0]!ERR</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[125]!ERR</definedName>
    <definedName name="Necesidad_entorchado_Zonas">#REF!</definedName>
    <definedName name="NEOLAI">#REF!</definedName>
    <definedName name="NES">#REF!</definedName>
    <definedName name="Nett_Rev_COL_Nom">[90]W_REV!$H$115:$AP$115</definedName>
    <definedName name="NEYI1">[191]Hoja2!$B$2:$G$47</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gf">#REF!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[192]Hoja1!$A$1:$IV$65536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qui">#REF!</definedName>
    <definedName name="NIVEL">'[79]BASE DE DATOS ORIG'!#REF!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[28]!absc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[3]!ERR</definedName>
    <definedName name="NO_10">ERR</definedName>
    <definedName name="NO_3">ERR</definedName>
    <definedName name="NO_4">ERR</definedName>
    <definedName name="NO_5">ERR</definedName>
    <definedName name="NO_6">ERR</definedName>
    <definedName name="NO_7">ERR</definedName>
    <definedName name="NO_8">ERR</definedName>
    <definedName name="NO_9">ERR</definedName>
    <definedName name="NOA_4">#REF!</definedName>
    <definedName name="NOA_7">#REF!</definedName>
    <definedName name="NOMB5">#REF!</definedName>
    <definedName name="NOMBRE">#REF!</definedName>
    <definedName name="NOMBREOBRA">#REF!</definedName>
    <definedName name="NOMFUN">'[193]PARAM (2)'!$AQ$2:$AQ$39</definedName>
    <definedName name="NOMINA">#REF!</definedName>
    <definedName name="Nomina06">[16]Gastos!#REF!</definedName>
    <definedName name="NOMPRY">[194]Listas!$J$2:$J$55</definedName>
    <definedName name="NoRepAtEnd">#REF!</definedName>
    <definedName name="Norte">#REF!</definedName>
    <definedName name="North_sales">[83]Royalties!#REF!</definedName>
    <definedName name="NOSE">[116]!tabla_precios[[#All],[DESCRIPCION ]]</definedName>
    <definedName name="NOTARIA">#REF!</definedName>
    <definedName name="NOTAS">#REF!</definedName>
    <definedName name="nov00">[16]Dólar!#REF!</definedName>
    <definedName name="NovDic">'[129]Nov-Dic'!$A$12:$H$34</definedName>
    <definedName name="NOW">[0]!ERR</definedName>
    <definedName name="NOXE">[23]BASE!#REF!</definedName>
    <definedName name="nr">#REF!</definedName>
    <definedName name="NRMR">[0]!ERR</definedName>
    <definedName name="nt">#REF!</definedName>
    <definedName name="Nudo_2725">#REF!</definedName>
    <definedName name="NUEVO">#REF!</definedName>
    <definedName name="Numero">[170]letra!$BL$1:$BL$11</definedName>
    <definedName name="NUNI">#REF!</definedName>
    <definedName name="nvc">[55]!ERR</definedName>
    <definedName name="nxn" hidden="1">{"via1",#N/A,TRUE,"general";"via2",#N/A,TRUE,"general";"via3",#N/A,TRUE,"general"}</definedName>
    <definedName name="Ñ">[3]!ERR</definedName>
    <definedName name="ñl">#REF!</definedName>
    <definedName name="ÑÑ">[3]!ERR</definedName>
    <definedName name="ÑÑÑ">#REF!</definedName>
    <definedName name="ÑÑÑÑÑÑÑÑÑÑÑÑÑ">#REF!</definedName>
    <definedName name="ññp">[55]!ERR</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[159]RESUMEN!$D$52</definedName>
    <definedName name="OBR">'[30]BASE DATOS GENERALES'!$A$1</definedName>
    <definedName name="OBRA">[43]ITEMS!$B$3</definedName>
    <definedName name="OBRE">'[30]BASE DATOS GENERALES'!$B$14</definedName>
    <definedName name="OBS_Data_Col" hidden="1">#REF!</definedName>
    <definedName name="OCEquipData">#REF!</definedName>
    <definedName name="oct00">[16]Dólar!#REF!</definedName>
    <definedName name="OFFICE_ENTITY">#REF!</definedName>
    <definedName name="OFI">'[30]BASE DATOS GENERALES'!$B$13</definedName>
    <definedName name="OFICI">[23]BASE!$D$9</definedName>
    <definedName name="Oficial_Salario_Jornal">'[52]SALARIOS OBRA'!$E$13</definedName>
    <definedName name="OHaulCostOutput">#REF!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uojoijojoijdlf">#REF!</definedName>
    <definedName name="OK">#REF!</definedName>
    <definedName name="om">'[9]CALCULO POI'!$B$120:$C$154</definedName>
    <definedName name="OMAR">#REF!</definedName>
    <definedName name="OO">#REF!</definedName>
    <definedName name="ooo">#REF!</definedName>
    <definedName name="oooo">#REF!</definedName>
    <definedName name="ooooiii" hidden="1">{"TAB1",#N/A,TRUE,"GENERAL";"TAB2",#N/A,TRUE,"GENERAL";"TAB3",#N/A,TRUE,"GENERAL";"TAB4",#N/A,TRUE,"GENERAL";"TAB5",#N/A,TRUE,"GENERAL"}</definedName>
    <definedName name="ooooo">#REF!</definedName>
    <definedName name="OOOOOOOOOOOOOOOOOO">#REF!</definedName>
    <definedName name="oooos" hidden="1">{"via1",#N/A,TRUE,"general";"via2",#N/A,TRUE,"general";"via3",#N/A,TRUE,"general"}</definedName>
    <definedName name="OP">'[42]Datos Generales'!$B$2</definedName>
    <definedName name="Openingpb" hidden="1">#REF!</definedName>
    <definedName name="OpEquip">#REF!</definedName>
    <definedName name="OpexFac">[69]Sensitivities!$I$12</definedName>
    <definedName name="Option">[83]Title!$L$28</definedName>
    <definedName name="Orden">[195]Hoja2!$C$2:$C$6</definedName>
    <definedName name="OreToStorage.Check_tonne_error">#REF!</definedName>
    <definedName name="OreToStorage.Check_Tonnes">#REF!</definedName>
    <definedName name="OreToStorage.Check_Volume">#REF!</definedName>
    <definedName name="OreToStorage.Pulp_Density">#REF!</definedName>
    <definedName name="ORINAL_GOTA">'[61]INSUMOS-EQUIPOS'!#REF!</definedName>
    <definedName name="ORO">#REF!</definedName>
    <definedName name="os">#REF!</definedName>
    <definedName name="OtherCosts">#REF!</definedName>
    <definedName name="OTR">[196]Otros!$A:$IV</definedName>
    <definedName name="OTRO">[0]!ERR</definedName>
    <definedName name="otro2">[132]Otros!$A:$IV</definedName>
    <definedName name="otros">[197]otros!$A$6:$A$1235</definedName>
    <definedName name="OTROS_2">[133]otros!$A$6:$A$1235</definedName>
    <definedName name="OtrosServicios">#REF!</definedName>
    <definedName name="OtrosServiciosCostos">#REF!</definedName>
    <definedName name="otyyteytyey">#REF!</definedName>
    <definedName name="ØuRn1v">[198]Cálculo!#REF!</definedName>
    <definedName name="ØuRn2v">[198]Cálculo!#REF!</definedName>
    <definedName name="OVER">#REF!</definedName>
    <definedName name="OWNER" hidden="1">#REF!</definedName>
    <definedName name="P">[3]!ERR</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B1">'[61]INSUMOS-EQUIPOS'!#REF!</definedName>
    <definedName name="P_B2">'[61]INSUMOS-EQUIPOS'!#REF!</definedName>
    <definedName name="P_B3">'[61]INSUMOS-EQUIPOS'!#REF!</definedName>
    <definedName name="p0p0" hidden="1">{"via1",#N/A,TRUE,"general";"via2",#N/A,TRUE,"general";"via3",#N/A,TRUE,"general"}</definedName>
    <definedName name="P80X200">[23]BASE!$D$246</definedName>
    <definedName name="P90X200">[23]BASE!$D$245</definedName>
    <definedName name="Pa">#REF!</definedName>
    <definedName name="PA14X">[33]BASE!$D$225</definedName>
    <definedName name="PAG">#N/A</definedName>
    <definedName name="PagoFinanciero">#REF!</definedName>
    <definedName name="pagos">#REF!</definedName>
    <definedName name="PANEL">'[79]BASE DE DATOS ORIG'!#REF!</definedName>
    <definedName name="pañet">#REF!</definedName>
    <definedName name="PAPA">#REF!</definedName>
    <definedName name="PAPELERA_METALICA">'[61]INSUMOS-EQUIPOS'!#REF!</definedName>
    <definedName name="PARAL_CORR_3MT">370</definedName>
    <definedName name="PARAMETROS">#N/A</definedName>
    <definedName name="PAROUE_CENTENARIO_MUNICIPIO_DE_TAURAMENA">#REF!</definedName>
    <definedName name="PASAMURO_B_x_EL_L_0.25_Z_0.125_M">#REF!</definedName>
    <definedName name="PASOELE">[17]Hoja2!$F$95</definedName>
    <definedName name="patch8">#REF!</definedName>
    <definedName name="PAV_ALLANADORA">'[199]INSUMOS-EQUIPOS'!$B$6</definedName>
    <definedName name="payment_terms">#REF!</definedName>
    <definedName name="Pb">#REF!</definedName>
    <definedName name="PBEA">'[200]PPTO REP'!$G$44</definedName>
    <definedName name="Pc">#REF!</definedName>
    <definedName name="Pd">#REF!</definedName>
    <definedName name="PDR">'[200]PPTO REP'!$G$13</definedName>
    <definedName name="Pe">#REF!</definedName>
    <definedName name="PEC">'[200]PPTO REP'!$G$27</definedName>
    <definedName name="pedro">#REF!</definedName>
    <definedName name="PEGANTE_P.V.C">#REF!</definedName>
    <definedName name="PEGCO">[23]BASE!$D$268</definedName>
    <definedName name="PEPE">[10]!ERR</definedName>
    <definedName name="Pepita">[55]!ERR</definedName>
    <definedName name="Pepito">[55]!ERR</definedName>
    <definedName name="PER_B2">'[61]INSUMOS-EQUIPOS'!#REF!</definedName>
    <definedName name="PERA">#REF!</definedName>
    <definedName name="PERALTA">#REF!</definedName>
    <definedName name="perDate">[148]Parameters!$E$9:$E$38</definedName>
    <definedName name="PEREZ">[3]!ERR</definedName>
    <definedName name="PERFIL_DEL_TRAMO">#REF!</definedName>
    <definedName name="PeriodInc">[83]Index!$L$57</definedName>
    <definedName name="periodo">[201]INFORME!$BK$37:$BK$44</definedName>
    <definedName name="perLabel">[148]Parameters!$C$9:$C$38</definedName>
    <definedName name="PERNO">[23]BASE!$D$232</definedName>
    <definedName name="Personal">#REF!</definedName>
    <definedName name="Personales">#REF!</definedName>
    <definedName name="PERSONALTABLA1.1.1">'[9]CALCULO COSTOS DE OPERACIÓN'!$B$50:$AJ$85</definedName>
    <definedName name="PERSONALTABLA1.2">'[9]INFORMACIÓN REFERENCIA'!$B$477:$F$489</definedName>
    <definedName name="PERSONALTABLA1.3">'[9]INFORMACIÓN REFERENCIA'!$B$494:$F$506</definedName>
    <definedName name="PESO14.2">#REF!</definedName>
    <definedName name="PESO14.3">#REF!</definedName>
    <definedName name="PESO14.4">#REF!</definedName>
    <definedName name="pi">#REF!</definedName>
    <definedName name="PIEDR">[23]BASE!$D$50</definedName>
    <definedName name="Piedra">#REF!</definedName>
    <definedName name="PILOTE">#REF!</definedName>
    <definedName name="PINBAR">[23]BASE!$D$250</definedName>
    <definedName name="pintura">[0]!ERR</definedName>
    <definedName name="PINTURA_EXTERIOR">'[61]INSUMOS-EQUIPOS'!#REF!</definedName>
    <definedName name="pinturavinilo">#REF!</definedName>
    <definedName name="PISO__PARED_BLANCO_CORONA">36500</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Vallejo_Sens">'[86]Inputs-SUMMARY'!$H$279:$BR$279</definedName>
    <definedName name="PLANO">[17]TUBERIA!$F$125</definedName>
    <definedName name="PLANT7">#REF!</definedName>
    <definedName name="PLANTASALCANTARILLADO1.1">'[9]INFORMACIÓN REFERENCIA'!$B$313:$I$324</definedName>
    <definedName name="PLANTASALCANTARILLADOTABLA1.7">'[9]INFORMACIÓN REFERENCIA'!$B$393:$C$404</definedName>
    <definedName name="PLANTASTRATAMIENTOTABLA5.1">'[9]INFORMACIÓN REFERENCIA'!$B$216:$F$220</definedName>
    <definedName name="PLANTASTRATAMIENTOTABLA5.2">#REF!</definedName>
    <definedName name="PlanVallejo">#REF!</definedName>
    <definedName name="PLAST">[23]BASE!$D$229</definedName>
    <definedName name="Plastocrete_Dm">[52]MATERIALES!$B$5</definedName>
    <definedName name="PLASTROCRETE_DM">#REF!</definedName>
    <definedName name="plazo">[202]AIU!$L$2</definedName>
    <definedName name="PlazoAIU">#REF!</definedName>
    <definedName name="PLPLUNN" hidden="1">{"TAB1",#N/A,TRUE,"GENERAL";"TAB2",#N/A,TRUE,"GENERAL";"TAB3",#N/A,TRUE,"GENERAL";"TAB4",#N/A,TRUE,"GENERAL";"TAB5",#N/A,TRUE,"GENERAL"}</definedName>
    <definedName name="PLUG" hidden="1">#REF!</definedName>
    <definedName name="PMA">'[200]PPTO REP'!$G$30</definedName>
    <definedName name="PMR_SANITARIO_FLUX_INST_FORTE">'[61]INSUMOS-EQUIPOS'!#REF!</definedName>
    <definedName name="PMT">#REF!</definedName>
    <definedName name="pñ">#REF!</definedName>
    <definedName name="po">#REF!</definedName>
    <definedName name="POBRE">#REF!</definedName>
    <definedName name="POCETAS">#REF!</definedName>
    <definedName name="poi">#REF!</definedName>
    <definedName name="POIPOZOS">'[9]CALCULO POI'!$B$118:$I$154</definedName>
    <definedName name="poiu">#REF!</definedName>
    <definedName name="POIUP" hidden="1">{"via1",#N/A,TRUE,"general";"via2",#N/A,TRUE,"general";"via3",#N/A,TRUE,"general"}</definedName>
    <definedName name="Polinomial">#REF!</definedName>
    <definedName name="POLINOMIAL1">[203]CANALETA9!#REF!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#REF!</definedName>
    <definedName name="pouig" hidden="1">{"via1",#N/A,TRUE,"general";"via2",#N/A,TRUE,"general";"via3",#N/A,TRUE,"general"}</definedName>
    <definedName name="pouuio">#REF!</definedName>
    <definedName name="POZOSACTUAL">'[9]INFORMACIÓN REFERENCIA'!$B$23:$M$34</definedName>
    <definedName name="pozosconduccion">'[9]INFORMACIÓN REFERENCIA'!$B$122:$F$133</definedName>
    <definedName name="pp">#REF!</definedName>
    <definedName name="PPPP">[204]PU!#REF!</definedName>
    <definedName name="ppppp9" hidden="1">{"via1",#N/A,TRUE,"general";"via2",#N/A,TRUE,"general";"via3",#N/A,TRUE,"general"}</definedName>
    <definedName name="pppppd" hidden="1">{"TAB1",#N/A,TRUE,"GENERAL";"TAB2",#N/A,TRUE,"GENERAL";"TAB3",#N/A,TRUE,"GENERAL";"TAB4",#N/A,TRUE,"GENERAL";"TAB5",#N/A,TRUE,"GENERAL"}</definedName>
    <definedName name="pppppil">#REF!</definedName>
    <definedName name="pppppppppppp">#REF!</definedName>
    <definedName name="PPPPPPPPPPPPEE">#REF!</definedName>
    <definedName name="Ppto">#REF!</definedName>
    <definedName name="PPtoNorte">#REF!</definedName>
    <definedName name="pqroj" hidden="1">{"via1",#N/A,TRUE,"general";"via2",#N/A,TRUE,"general";"via3",#N/A,TRUE,"general"}</definedName>
    <definedName name="PR">'[205]FICHA EBI 1 de 6 '!$A$14</definedName>
    <definedName name="PRE">#REF!</definedName>
    <definedName name="Precio">#REF!</definedName>
    <definedName name="precio2">#REF!</definedName>
    <definedName name="PRECIOS">[206]PRECIOS!$A$2:$G$257</definedName>
    <definedName name="PRES">[130]PRES!$A$7:$D$84</definedName>
    <definedName name="PRES.AGRI">#REF!</definedName>
    <definedName name="PRESIPISTO">#REF!</definedName>
    <definedName name="PREST">#REF!</definedName>
    <definedName name="presta">[207]BASE!$D$8</definedName>
    <definedName name="Presu">'[9]CALCULO POI'!#REF!</definedName>
    <definedName name="PRESUP">#REF!</definedName>
    <definedName name="Presupuest">#REF!</definedName>
    <definedName name="PRESUPUESTO">#REF!</definedName>
    <definedName name="PresupuestoCentrocomuntario">#REF!</definedName>
    <definedName name="PResupuestos">'[208]CtaGeneral-A'!$F$12:$AH$131</definedName>
    <definedName name="PrevFleet">#REF!</definedName>
    <definedName name="PRICES_FIRM">#REF!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INT2">[209]Report!#REF!</definedName>
    <definedName name="PrintEnd" hidden="1">#REF!</definedName>
    <definedName name="PrintStart" hidden="1">#REF!</definedName>
    <definedName name="PrintTitle">#REF!</definedName>
    <definedName name="Prioridad">[210]Sheet1!$D$2:$D$4</definedName>
    <definedName name="prod">[16]Gastos!#REF!</definedName>
    <definedName name="prod1">[16]Gastos!#REF!</definedName>
    <definedName name="prod98">[16]Gastos!#REF!</definedName>
    <definedName name="prodcal">[16]Gastos!#REF!</definedName>
    <definedName name="prodeco">[211]LISTAS!#REF!</definedName>
    <definedName name="prodhati">[16]Gastos!#REF!</definedName>
    <definedName name="PRODUCCIONACTUAL">'[9]INFORMACIÓN REFERENCIA'!$B$8:$C$19</definedName>
    <definedName name="PRODUCTCARB">#REF!</definedName>
    <definedName name="PRODUCTEST">#REF!</definedName>
    <definedName name="PROF">#REF!</definedName>
    <definedName name="profit_margin">#REF!</definedName>
    <definedName name="Profundidad">#REF!</definedName>
    <definedName name="programainv">[3]!ERR</definedName>
    <definedName name="programainv_10">ERR</definedName>
    <definedName name="programainv_3">ERR</definedName>
    <definedName name="programainv_4">ERR</definedName>
    <definedName name="programainv_5">ERR</definedName>
    <definedName name="programainv_6">ERR</definedName>
    <definedName name="programainv_7">ERR</definedName>
    <definedName name="programainv_8">ERR</definedName>
    <definedName name="programainv_9">ERR</definedName>
    <definedName name="Project">#REF!</definedName>
    <definedName name="PROJECT_CURRENCY">#REF!</definedName>
    <definedName name="Project_Name">#REF!</definedName>
    <definedName name="Project_name_1">#REF!</definedName>
    <definedName name="Project_name_2">#REF!</definedName>
    <definedName name="PROPONENTE">[43]ITEMS!$B$2</definedName>
    <definedName name="PROTCAT">[17]MATERIALES!$F$45</definedName>
    <definedName name="PROTUBE">[17]EQUIPO!$F$213</definedName>
    <definedName name="Prov">#REF!</definedName>
    <definedName name="PROY">'[212]PE-02'!#REF!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[9]DEMANDABASEAND!$B$7:$F$19</definedName>
    <definedName name="PROYECTO">#REF!</definedName>
    <definedName name="PROYECTOS">[9]REFERENCIAS!$A$3:$F$25</definedName>
    <definedName name="PRUEBA">#N/A</definedName>
    <definedName name="PRUEBA2">#REF!</definedName>
    <definedName name="PRUEBHID">[17]EQUIPO!$F$332</definedName>
    <definedName name="ps">'[135]Prestaciones Sociales'!$E$2</definedName>
    <definedName name="PSV">'[17]MANO DE OBRA'!$F$242</definedName>
    <definedName name="PT_B1">'[61]INSUMOS-EQUIPOS'!#REF!</definedName>
    <definedName name="PT_B2">'[61]INSUMOS-EQUIPOS'!#REF!</definedName>
    <definedName name="PT_B3">'[61]INSUMOS-EQUIPOS'!#REF!</definedName>
    <definedName name="PT_B4">'[61]INSUMOS-EQUIPOS'!#REF!</definedName>
    <definedName name="PTAJE">#REF!</definedName>
    <definedName name="ptope" hidden="1">{"TAB1",#N/A,TRUE,"GENERAL";"TAB2",#N/A,TRUE,"GENERAL";"TAB3",#N/A,TRUE,"GENERAL";"TAB4",#N/A,TRUE,"GENERAL";"TAB5",#N/A,TRUE,"GENERAL"}</definedName>
    <definedName name="ptopes" hidden="1">{"via1",#N/A,TRUE,"general";"via2",#N/A,TRUE,"general";"via3",#N/A,TRUE,"general"}</definedName>
    <definedName name="PTU">'[200]PPTO REP'!$G$41</definedName>
    <definedName name="PUERTA_P_01">2887500</definedName>
    <definedName name="PUERTA_P_02">1155000</definedName>
    <definedName name="PUERTA_PVC_TIPO_03">966000</definedName>
    <definedName name="PUERTA_PVC_TIPO_04">682500</definedName>
    <definedName name="PUERTA_TIPO_P_3">'[61]INSUMOS-EQUIPOS'!#REF!</definedName>
    <definedName name="PUNTI">[23]BASE!$D$230</definedName>
    <definedName name="PUNTILLA">#REF!</definedName>
    <definedName name="PuntosRentabilidad">#REF!</definedName>
    <definedName name="Purchase">#REF!</definedName>
    <definedName name="PVH">'[200]PPTO REP'!$G$34</definedName>
    <definedName name="Q">[37]!ERR</definedName>
    <definedName name="q1q1q" hidden="1">{"via1",#N/A,TRUE,"general";"via2",#N/A,TRUE,"general";"via3",#N/A,TRUE,"general"}</definedName>
    <definedName name="QA">[0]!ERR</definedName>
    <definedName name="qaedtguj" hidden="1">{"via1",#N/A,TRUE,"general";"via2",#N/A,TRUE,"general";"via3",#N/A,TRUE,"general"}</definedName>
    <definedName name="qaer">#REF!</definedName>
    <definedName name="QAQSWS" hidden="1">{"via1",#N/A,TRUE,"general";"via2",#N/A,TRUE,"general";"via3",#N/A,TRUE,"general"}</definedName>
    <definedName name="qaqwwxcr" hidden="1">{"via1",#N/A,TRUE,"general";"via2",#N/A,TRUE,"general";"via3",#N/A,TRUE,"general"}</definedName>
    <definedName name="qaz">#REF!</definedName>
    <definedName name="QE">[37]!ERR</definedName>
    <definedName name="QE_TE">[136]TARIF2002!#REF!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[136]TARIF2002!#REF!</definedName>
    <definedName name="QI_TI">[136]TARIF2002!#REF!</definedName>
    <definedName name="QMAXDIARIO">'[9]CALCULO POI'!$B$118:$C$154</definedName>
    <definedName name="QN">[136]TARIF2002!#REF!</definedName>
    <definedName name="QN_QI">[136]TARIF2002!#REF!</definedName>
    <definedName name="QNS">[213]TARIF2002!#REF!</definedName>
    <definedName name="QPROM">[9]TARIFAS!$C$570</definedName>
    <definedName name="QQ">[3]!ERR</definedName>
    <definedName name="qqq">#REF!</definedName>
    <definedName name="QQQQ">#REF!</definedName>
    <definedName name="qqqqqqqqqqqqqqqq">#REF!</definedName>
    <definedName name="qqqqqw" hidden="1">{"via1",#N/A,TRUE,"general";"via2",#N/A,TRUE,"general";"via3",#N/A,TRUE,"general"}</definedName>
    <definedName name="QRS">#REF!</definedName>
    <definedName name="Quality_PvT">#REF!</definedName>
    <definedName name="QualityF">#REF!</definedName>
    <definedName name="quantity">#REF!</definedName>
    <definedName name="QUIMICOSTABLA1.3.1">'[9]CALCULO COSTOS DE OPERACIÓN'!$B$176:$J$211</definedName>
    <definedName name="qw" hidden="1">#REF!</definedName>
    <definedName name="qwdas2" hidden="1">{"via1",#N/A,TRUE,"general";"via2",#N/A,TRUE,"general";"via3",#N/A,TRUE,"general"}</definedName>
    <definedName name="QWE">[0]!ERR</definedName>
    <definedName name="QWEE">#REF!</definedName>
    <definedName name="qweqe" hidden="1">{"TAB1",#N/A,TRUE,"GENERAL";"TAB2",#N/A,TRUE,"GENERAL";"TAB3",#N/A,TRUE,"GENERAL";"TAB4",#N/A,TRUE,"GENERAL";"TAB5",#N/A,TRUE,"GENERAL"}</definedName>
    <definedName name="qwer">#REF!</definedName>
    <definedName name="QWERTY">#N/A</definedName>
    <definedName name="qwqw">#REF!</definedName>
    <definedName name="qwqwas">#REF!</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[76]EQUIPO!$D$11</definedName>
    <definedName name="rango">#REF!</definedName>
    <definedName name="Rate1">[214]Summary!$D$6</definedName>
    <definedName name="rate2">[214]Summary!$D$7</definedName>
    <definedName name="ratio">#REF!</definedName>
    <definedName name="Rb">#REF!</definedName>
    <definedName name="Rd">#REF!</definedName>
    <definedName name="RD_CP">'[215]Working Cap Movemts'!#REF!</definedName>
    <definedName name="RD_CP_VL">'[215]Working Cap Movemts'!#REF!</definedName>
    <definedName name="rds">#REF!</definedName>
    <definedName name="Re">#REF!</definedName>
    <definedName name="RE4NTA">[70]EQUIPOS!$D$8</definedName>
    <definedName name="REAJUSTE">#REF!</definedName>
    <definedName name="REAJUSTES">#REF!</definedName>
    <definedName name="rec">[216]Propuesta!#REF!</definedName>
    <definedName name="Recurso">[210]Sheet1!$B$2:$B$3</definedName>
    <definedName name="Recursos">#REF!</definedName>
    <definedName name="red">#REF!</definedName>
    <definedName name="REDESALCANTARILLADOTABLA1.2">'[9]INFORMACIÓN REFERENCIA'!$B$330:$F$341</definedName>
    <definedName name="REDESALCANTARILLADOTABLA1.4">'[9]INFORMACIÓN REFERENCIA'!$B$352:$F$364</definedName>
    <definedName name="REDESALCANTARILLADOTABLA1.5">#REF!</definedName>
    <definedName name="REDESTABLA6.1">'[9]INFORMACIÓN REFERENCIA'!$B$245:$E$256</definedName>
    <definedName name="REDESTABLA6.2">'[9]INFORMACIÓN REFERENCIA'!$B$260:$K$272</definedName>
    <definedName name="REDESTABLA6.3">'[9]INFORMACIÓN REFERENCIA'!$B$276:$C$287</definedName>
    <definedName name="REDEX108">[17]Hoja3!$F$986</definedName>
    <definedName name="REDEX43">[17]Hoja3!$F$906</definedName>
    <definedName name="REDEX84">[17]Hoja3!$F$946</definedName>
    <definedName name="reds">[55]!ERR</definedName>
    <definedName name="REDUCCION_3__x_2">#REF!</definedName>
    <definedName name="REDUCCION_4__x_3">#REF!</definedName>
    <definedName name="REEE">[0]!ERR</definedName>
    <definedName name="rees">[55]!ERR</definedName>
    <definedName name="REF">#REF!</definedName>
    <definedName name="REFERENCIAPROYECTOS">[9]REFERENCIAS!$A$3:$F$24</definedName>
    <definedName name="REFMAR">#REF!</definedName>
    <definedName name="REG">#REF!</definedName>
    <definedName name="REG_GAS_R20">26900</definedName>
    <definedName name="REGBT">#N/A</definedName>
    <definedName name="rege" hidden="1">{"TAB1",#N/A,TRUE,"GENERAL";"TAB2",#N/A,TRUE,"GENERAL";"TAB3",#N/A,TRUE,"GENERAL";"TAB4",#N/A,TRUE,"GENERAL";"TAB5",#N/A,TRUE,"GENERAL"}</definedName>
    <definedName name="regional">[72]CARRETERAS!$A$2</definedName>
    <definedName name="REGISTRO">#REF!</definedName>
    <definedName name="REGLA_ALUMINIO">'[155]INSUMOS-EQUIPOS'!$B$16</definedName>
    <definedName name="REGRES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[0]!ERR</definedName>
    <definedName name="REICIO">[3]!ERR</definedName>
    <definedName name="REICIO_10">ERR</definedName>
    <definedName name="REICIO_3">ERR</definedName>
    <definedName name="REICIO_4">ERR</definedName>
    <definedName name="REICIO_5">ERR</definedName>
    <definedName name="REICIO_6">ERR</definedName>
    <definedName name="REICIO_7">ERR</definedName>
    <definedName name="REICIO_8">ERR</definedName>
    <definedName name="REICIO_9">ERR</definedName>
    <definedName name="REICO">[0]!ERR</definedName>
    <definedName name="reinicio">[3]!ERR</definedName>
    <definedName name="reinicio_10">ERR</definedName>
    <definedName name="reinicio_3">ERR</definedName>
    <definedName name="reinicio_4">ERR</definedName>
    <definedName name="reinicio_5">ERR</definedName>
    <definedName name="reinicio_6">ERR</definedName>
    <definedName name="reinicio_7">ERR</definedName>
    <definedName name="reinicio_8">ERR</definedName>
    <definedName name="reinicio_9">ERR</definedName>
    <definedName name="REJHE" hidden="1">{"via1",#N/A,TRUE,"general";"via2",#N/A,TRUE,"general";"via3",#N/A,TRUE,"general"}</definedName>
    <definedName name="rell">#REF!</definedName>
    <definedName name="relle">#REF!</definedName>
    <definedName name="relleno">#REF!</definedName>
    <definedName name="RELLG">#REF!</definedName>
    <definedName name="relo">#REF!</definedName>
    <definedName name="rendimiento">#REF!</definedName>
    <definedName name="RENDO">[0]!ERR</definedName>
    <definedName name="repello">#REF!</definedName>
    <definedName name="replanteo">#REF!</definedName>
    <definedName name="REPOSICIONACU">'[9]INFORMACIÓN REFERENCIA'!$B$674:$H$685</definedName>
    <definedName name="REPOSICIONACUREDES">'[9]INFORMACIÓN REFERENCIA'!$B$688:$D$699</definedName>
    <definedName name="REPOSICIONALC">'[9]INFORMACIÓN REFERENCIA'!$B$704:$D$715</definedName>
    <definedName name="REPOSICIONALCREDES">'[9]INFORMACIÓN REFERENCIA'!$B$718:$O$729</definedName>
    <definedName name="req">#REF!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rva">[16]Gastos!#REF!</definedName>
    <definedName name="residente">'[72]GENERALIDADES '!$E$9</definedName>
    <definedName name="Responsible">'[46]2009 Jagua'!$G$2:$G$27</definedName>
    <definedName name="RESU">#REF!</definedName>
    <definedName name="RESUM">'[56]1'!#REF!</definedName>
    <definedName name="resum2">'[38]PU (2)'!#REF!</definedName>
    <definedName name="resumen">#REF!</definedName>
    <definedName name="RESUMENALCANTARILLADO">#REF!</definedName>
    <definedName name="ResumenAPU">[138]ResumenMaterial!$A$12:$AB$169</definedName>
    <definedName name="RESUMENCOSTOSOPERACIÓN">'[9]CALCULO COSTOS DE OPERACIÓN'!$B$6:$Q$41</definedName>
    <definedName name="RESUMENINVERSIONESACU">'[9]CALCULO POI'!$A$6:$M$41</definedName>
    <definedName name="RESUMENINVERSIONESACUEDUCTO">'[9]CALCULO POI'!$A$6:$M$41</definedName>
    <definedName name="RESUMENINVERSIONESALC">'[9]CALCULO POI'!$A$202:$K$237</definedName>
    <definedName name="RESUMENMODELODEMANDA">#REF!</definedName>
    <definedName name="RESUMENOPTIMIZACIONACU">'[9]CALCULO POI'!$A$46:$L$81</definedName>
    <definedName name="RESUMENOPTIMIZACIONALC">'[9]CALCULO POI'!$A$242:$I$277</definedName>
    <definedName name="RET">#REF!</definedName>
    <definedName name="reten">[16]Gastos!#REF!</definedName>
    <definedName name="retiroarbol">#REF!</definedName>
    <definedName name="retirocorte">#REF!</definedName>
    <definedName name="retr">#REF!</definedName>
    <definedName name="RETRASO">#REF!</definedName>
    <definedName name="RETRO">[23]BASE!$D$307</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Q">#REF!</definedName>
    <definedName name="rewr" hidden="1">{"via1",#N/A,TRUE,"general";"via2",#N/A,TRUE,"general";"via3",#N/A,TRUE,"general"}</definedName>
    <definedName name="REWWER" hidden="1">{"TAB1",#N/A,TRUE,"GENERAL";"TAB2",#N/A,TRUE,"GENERAL";"TAB3",#N/A,TRUE,"GENERAL";"TAB4",#N/A,TRUE,"GENERAL";"TAB5",#N/A,TRUE,"GENERAL"}</definedName>
    <definedName name="rey">[55]!ERR</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f" hidden="1">{"via1",#N/A,TRUE,"general";"via2",#N/A,TRUE,"general";"via3",#N/A,TRUE,"general"}</definedName>
    <definedName name="rfv">#N/A</definedName>
    <definedName name="Rg">#REF!</definedName>
    <definedName name="rge" hidden="1">{"via1",#N/A,TRUE,"general";"via2",#N/A,TRUE,"general";"via3",#N/A,TRUE,"general"}</definedName>
    <definedName name="rgegg" hidden="1">{"via1",#N/A,TRUE,"general";"via2",#N/A,TRUE,"general";"via3",#N/A,TRUE,"general"}</definedName>
    <definedName name="Rgr" hidden="1">{"Acueducto",#N/A,FALSE,"Base"}</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e">[76]EQUIPO!$D$20</definedName>
    <definedName name="Ripio">#REF!</definedName>
    <definedName name="RiskInd">[217]RefTables!$K$2:$K$26</definedName>
    <definedName name="RiskRanking">[217]RefTables!$L$2:$L$26</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MSE">[32]MEM!$M$64</definedName>
    <definedName name="RMSI">[32]MEM!$M$63</definedName>
    <definedName name="Rn">#REF!</definedName>
    <definedName name="Rñ">#REF!</definedName>
    <definedName name="Ro">#REF!</definedName>
    <definedName name="RoA_N">[90]ASSUMPTIONS!#REF!</definedName>
    <definedName name="ROCA">#REF!</definedName>
    <definedName name="ROCIO">#REF!</definedName>
    <definedName name="rolando">#REF!</definedName>
    <definedName name="Roster1">[69]Parameters!$O$30</definedName>
    <definedName name="Roster2">[69]Parameters!$P$30</definedName>
    <definedName name="Roster3">[69]Parameters!$Q$30</definedName>
    <definedName name="Roster4">[69]Parameters!$R$30</definedName>
    <definedName name="Rosters">[69]Parameters!$O$26:$R$29</definedName>
    <definedName name="Rows2Unhide" hidden="1">#REF!</definedName>
    <definedName name="Roy_price_sens">'[86]Inputs-SUMMARY'!$H$266:$BR$266</definedName>
    <definedName name="Royal_Col_Nom">[90]W_OPEX!$H$220:$AP$220</definedName>
    <definedName name="royalphalumi">[218]datosluminariasRoyAlPHa!$A$1:$A$65536</definedName>
    <definedName name="Royalty_CDC_LLC">[83]Royalties!#REF!</definedName>
    <definedName name="Royalty_CZN_SA">[83]Royalties!#REF!</definedName>
    <definedName name="Royalty_total">[83]Royalties!#REF!</definedName>
    <definedName name="Rp">#REF!</definedName>
    <definedName name="RPS">[0]!ERR</definedName>
    <definedName name="Rq">#REF!</definedName>
    <definedName name="rr">[3]!ERR</definedName>
    <definedName name="rr_10">ERR</definedName>
    <definedName name="rr_3">ERR</definedName>
    <definedName name="rr_4">ERR</definedName>
    <definedName name="rr_5">ERR</definedName>
    <definedName name="rr_6">ERR</definedName>
    <definedName name="rr_7">ERR</definedName>
    <definedName name="rr_8">ERR</definedName>
    <definedName name="rr_9">ERR</definedName>
    <definedName name="rrr" hidden="1">{"via1",#N/A,TRUE,"general";"via2",#N/A,TRUE,"general";"via3",#N/A,TRUE,"general"}</definedName>
    <definedName name="rrrrr">[55]!ERR</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RRR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ME">[32]MEM!$M$62</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gosidad">#REF!</definedName>
    <definedName name="ruru" hidden="1">{"TAB1",#N/A,TRUE,"GENERAL";"TAB2",#N/A,TRUE,"GENERAL";"TAB3",#N/A,TRUE,"GENERAL";"TAB4",#N/A,TRUE,"GENERAL";"TAB5",#N/A,TRUE,"GENERAL"}</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[10]!ERR</definedName>
    <definedName name="Sa">#REF!</definedName>
    <definedName name="saa" hidden="1">{"via1",#N/A,TRUE,"general";"via2",#N/A,TRUE,"general";"via3",#N/A,TRUE,"general"}</definedName>
    <definedName name="Sabaneta">'[49]SABANETA 3335'!$B$7:$L$475</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 hidden="1">'[153]OBRAS DE DRENAJE'!$A$16:$A$17,'[153]OBRAS DE DRENAJE'!$F$16:$F$17,'[153]OBRAS DE DRENAJE'!$A$19,'[153]OBRAS DE DRENAJE'!$F$19,'[153]OBRAS DE DRENAJE'!$A$21:$A$22,'[153]OBRAS DE DRENAJE'!$F$21:$F$22,'[153]OBRAS DE DRENAJE'!$A$24,'[153]OBRAS DE DRENAJE'!$F$24,'[153]OBRAS DE DRENAJE'!$A$26,'[153]OBRAS DE DRENAJE'!$A$28,'[153]OBRAS DE DRENAJE'!$F$28,'[153]OBRAS DE DRENAJE'!$A$30,'[153]OBRAS DE DRENAJE'!$F$30,'[153]OBRAS DE DRENAJE'!$A$32,'[153]OBRAS DE DRENAJE'!$F$32,'[153]OBRAS DE DRENAJE'!$A$34,'[153]OBRAS DE DRENAJE'!$F$34,'[153]OBRAS DE DRENAJE'!#REF!,'[153]OBRAS DE DRENAJE'!#REF!</definedName>
    <definedName name="SALARIO">[219]salario!$D$4:$E$19</definedName>
    <definedName name="salarios">[10]!ERR</definedName>
    <definedName name="Saldo_Capital">#REF!</definedName>
    <definedName name="SALID1">#REF!</definedName>
    <definedName name="SALMIN">[220]SALARIOS!$B$6:$C$33</definedName>
    <definedName name="SANITARIO_FLUX_INST_FORTE">'[61]INSUMOS-EQUIPOS'!#REF!</definedName>
    <definedName name="SAOG7">#REF!</definedName>
    <definedName name="SAOG7OCTUBRE">#REF!</definedName>
    <definedName name="sasa">'[9]CALCULO POI'!#REF!</definedName>
    <definedName name="Sb">#REF!</definedName>
    <definedName name="sbe">#REF!</definedName>
    <definedName name="Sbf">[20]CALCULO!$E$61</definedName>
    <definedName name="sbgfbgdr" hidden="1">{"via1",#N/A,TRUE,"general";"via2",#N/A,TRUE,"general";"via3",#N/A,TRUE,"general"}</definedName>
    <definedName name="Sc">#REF!</definedName>
    <definedName name="SContLab">#REF!</definedName>
    <definedName name="SContParts">#REF!</definedName>
    <definedName name="scope">#REF!</definedName>
    <definedName name="scope1">'[65]REF - Listas'!$D$32:$D$38</definedName>
    <definedName name="SD">[48]!ERR</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e">#REF!</definedName>
    <definedName name="SECTOR">#REF!</definedName>
    <definedName name="Seguro">#REF!</definedName>
    <definedName name="SeguroCostos">#REF!</definedName>
    <definedName name="SEM_DEL_MES">#REF!</definedName>
    <definedName name="Semanas_mes">#REF!</definedName>
    <definedName name="sencount" hidden="1">1</definedName>
    <definedName name="SEÑAL">[17]TUBERIA!$F$47</definedName>
    <definedName name="sep00">[16]Dólar!#REF!</definedName>
    <definedName name="Sepjv2">#REF!</definedName>
    <definedName name="SepOct">'[129]Sep-Oct'!$A$12:$H$30</definedName>
    <definedName name="SepOct_C">'[169]Sep-Oct'!$A$31:$H$45</definedName>
    <definedName name="septdetail">#REF!</definedName>
    <definedName name="septico">#REF!</definedName>
    <definedName name="septtb">#REF!</definedName>
    <definedName name="SequenceF">#REF!</definedName>
    <definedName name="SERO">[3]!ERR</definedName>
    <definedName name="SERO_10">ERR</definedName>
    <definedName name="SERO_3">ERR</definedName>
    <definedName name="SERO_4">ERR</definedName>
    <definedName name="SERO_5">ERR</definedName>
    <definedName name="SERO_6">ERR</definedName>
    <definedName name="SERO_7">ERR</definedName>
    <definedName name="SERO_8">ERR</definedName>
    <definedName name="SERO_9">ERR</definedName>
    <definedName name="servicioingreso">#REF!</definedName>
    <definedName name="ServicioSurentingExpress">#REF!</definedName>
    <definedName name="servicioutilidad">#REF!</definedName>
    <definedName name="ServicioVehSustituto">#REF!</definedName>
    <definedName name="setrj" hidden="1">{"via1",#N/A,TRUE,"general";"via2",#N/A,TRUE,"general";"via3",#N/A,TRUE,"general"}</definedName>
    <definedName name="sett" hidden="1">{"via1",#N/A,TRUE,"general";"via2",#N/A,TRUE,"general";"via3",#N/A,TRUE,"general"}</definedName>
    <definedName name="sf">[125]!ERR</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[122]Cover!#REF!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'[221]Mine variance - tree'!#REF!</definedName>
    <definedName name="SI">[3]!ERR</definedName>
    <definedName name="SI_10">ERR</definedName>
    <definedName name="SI_3">ERR</definedName>
    <definedName name="SI_4">ERR</definedName>
    <definedName name="SI_5">ERR</definedName>
    <definedName name="SI_6">ERR</definedName>
    <definedName name="SI_7">ERR</definedName>
    <definedName name="SI_8">ERR</definedName>
    <definedName name="SI_9">ERR</definedName>
    <definedName name="SIFON_180_2">#REF!</definedName>
    <definedName name="SIKA">#REF!</definedName>
    <definedName name="SIKA1_KG">'[61]INSUMOS-EQUIPOS'!$B$20</definedName>
    <definedName name="SIKADUR">#REF!</definedName>
    <definedName name="SILICONA_ANTIHONGOS_300ML">'[61]INSUMOS-EQUIPOS'!$B$127</definedName>
    <definedName name="SILLA10X6">[5]!ERR</definedName>
    <definedName name="SILLAS">[5]!ERR</definedName>
    <definedName name="Sim_Model_Input_1">[215]HL!#REF!</definedName>
    <definedName name="Sim_Model_Input_4">[215]HL!#REF!</definedName>
    <definedName name="Sim_Model_Output_1">[215]HL!#REF!</definedName>
    <definedName name="SISISIS">[3]!ERR</definedName>
    <definedName name="SISISIS_10">ERR</definedName>
    <definedName name="SISISIS_3">ERR</definedName>
    <definedName name="SISISIS_4">ERR</definedName>
    <definedName name="SISISIS_5">ERR</definedName>
    <definedName name="SISISIS_6">ERR</definedName>
    <definedName name="SISISIS_7">ERR</definedName>
    <definedName name="SISISIS_8">ERR</definedName>
    <definedName name="SISISIS_9">ERR</definedName>
    <definedName name="SISS">[0]!ERR</definedName>
    <definedName name="Sitio">[210]Sheet1!$C$2:$C$4</definedName>
    <definedName name="sk">#REF!</definedName>
    <definedName name="SLPVC">[23]BASE!$D$214</definedName>
    <definedName name="SLube">#REF!</definedName>
    <definedName name="sm">#REF!</definedName>
    <definedName name="SMIN">'[157]FACTOR PRESTACIONAL'!$D$11</definedName>
    <definedName name="SMT">'[157]FACTOR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CODA_DIV_BAÑO">'[61]INSUMOS-EQUIPOS'!#REF!</definedName>
    <definedName name="SOHaul">#REF!</definedName>
    <definedName name="SOL">#REF!</definedName>
    <definedName name="solado">#REF!</definedName>
    <definedName name="SOLD1">'[30]BASE DATOS GENERALES'!$B$19</definedName>
    <definedName name="SOLDA">#REF!</definedName>
    <definedName name="SOLDADDURA_PVC_1_8GAL">'[61]INSUMOS-EQUIPOS'!#REF!</definedName>
    <definedName name="SOLDADURA">#REF!</definedName>
    <definedName name="SOLDADURA_LIQ_PVC___1_4_GAL.">'[61]INSUMOS-EQUIPOS'!#REF!</definedName>
    <definedName name="SOLDADURA_LIQ_PVC___1_8_GAL.">'[87]INSUMOS-EQUIPOS'!$B$74</definedName>
    <definedName name="Solids.SG">#REF!</definedName>
    <definedName name="solo">#REF!</definedName>
    <definedName name="solver_adj" hidden="1">'[171]OBRAS DE DRENAJE'!$A$16:$A$17,'[171]OBRAS DE DRENAJE'!$F$16:$F$17,'[171]OBRAS DE DRENAJE'!$A$19,'[171]OBRAS DE DRENAJE'!$F$19,'[171]OBRAS DE DRENAJE'!$A$21:$A$22,'[171]OBRAS DE DRENAJE'!$F$21:$F$22,'[171]OBRAS DE DRENAJE'!$A$24,'[171]OBRAS DE DRENAJE'!$F$24,'[171]OBRAS DE DRENAJE'!$A$26,'[171]OBRAS DE DRENAJE'!$A$28,'[171]OBRAS DE DRENAJE'!$F$28,'[171]OBRAS DE DRENAJE'!$A$30,'[171]OBRAS DE DRENAJE'!$F$30,'[171]OBRAS DE DRENAJE'!$A$32,'[171]OBRAS DE DRENAJE'!$F$32,'[171]OBRAS DE DRENAJE'!$A$34,'[171]OBRAS DE DRENAJE'!$F$34,'[171]OBRAS DE DRENAJE'!#REF!,'[171]OBRAS DE DRENAJE'!#REF!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rel1" hidden="1">2</definedName>
    <definedName name="solver_rhs1" hidden="1">23</definedName>
    <definedName name="solver_tmp" hidden="1">'[171]OBRAS DE DRENAJE'!$A$16:$A$17,'[171]OBRAS DE DRENAJE'!$F$16:$F$17,'[171]OBRAS DE DRENAJE'!$A$19,'[171]OBRAS DE DRENAJE'!$F$19,'[171]OBRAS DE DRENAJE'!$A$21:$A$22,'[171]OBRAS DE DRENAJE'!$F$21:$F$22,'[171]OBRAS DE DRENAJE'!$A$24,'[171]OBRAS DE DRENAJE'!$F$24,'[171]OBRAS DE DRENAJE'!$A$26,'[171]OBRAS DE DRENAJE'!$A$28,'[171]OBRAS DE DRENAJE'!$F$28,'[171]OBRAS DE DRENAJE'!$A$30,'[171]OBRAS DE DRENAJE'!$F$30,'[171]OBRAS DE DRENAJE'!$A$32,'[171]OBRAS DE DRENAJE'!$F$32,'[171]OBRAS DE DRENAJE'!$A$34,'[171]OBRAS DE DRENAJE'!$F$34,'[171]OBRAS DE DRENAJE'!#REF!,'[171]OBRAS DE DRENAJE'!#REF!</definedName>
    <definedName name="solver_typ" hidden="1">3</definedName>
    <definedName name="solver_val" hidden="1">23</definedName>
    <definedName name="SOPCON">[17]EQUIPO!$F$288</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hidden="1">{"TAB1",#N/A,TRUE,"GENERAL";"TAB2",#N/A,TRUE,"GENERAL";"TAB3",#N/A,TRUE,"GENERAL";"TAB4",#N/A,TRUE,"GENERAL";"TAB5",#N/A,TRUE,"GENERAL"}</definedName>
    <definedName name="ss">#REF!</definedName>
    <definedName name="SSDSD">#REF!</definedName>
    <definedName name="SSS">[8]!ERR</definedName>
    <definedName name="SSSS">[10]!ERR</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[5]!ERR</definedName>
    <definedName name="ssssssssss">#REF!</definedName>
    <definedName name="sssssssssss">#REF!</definedName>
    <definedName name="ssssssssssssssssss">#REF!</definedName>
    <definedName name="ssssssssssssssssssss">#REF!</definedName>
    <definedName name="sssssy" hidden="1">{"via1",#N/A,TRUE,"general";"via2",#N/A,TRUE,"general";"via3",#N/A,TRUE,"general"}</definedName>
    <definedName name="st">#REF!</definedName>
    <definedName name="Standby">#REF!</definedName>
    <definedName name="StandbyCostos">#REF!</definedName>
    <definedName name="StartBid">#REF!</definedName>
    <definedName name="StartItems">#REF!</definedName>
    <definedName name="StartPeriod">[222]Index!$S$41</definedName>
    <definedName name="StartRates">#REF!</definedName>
    <definedName name="StartTags">#REF!</definedName>
    <definedName name="status">'[149]LISTS-FOR INTERNAL USE ONLY'!$B$8:$B$13</definedName>
    <definedName name="statusofexecution">#REF!</definedName>
    <definedName name="STOCK_CODE">#REF!</definedName>
    <definedName name="stock_oreganal">[90]INPUT_TEMP!#REF!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TOTAL">#REF!</definedName>
    <definedName name="SUELDOS">'[167]Base Datos Sueldo'!$B$7:$C$26</definedName>
    <definedName name="SUM">'[223]Tabla 1.1'!#REF!</definedName>
    <definedName name="suma">[224]Hoja1!$F$60</definedName>
    <definedName name="SUMIN">[23]BASE!$D$251</definedName>
    <definedName name="SUMINISTRO">#REF!</definedName>
    <definedName name="suministros">#REF!</definedName>
    <definedName name="Summary">#REF!</definedName>
    <definedName name="SUMTB">[32]MEM!$N$47</definedName>
    <definedName name="SUPERCEL">#REF!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[3]!ERR</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xd">[55]!ERR</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hidden="1">{"TAB1",#N/A,TRUE,"GENERAL";"TAB2",#N/A,TRUE,"GENERAL";"TAB3",#N/A,TRUE,"GENERAL";"TAB4",#N/A,TRUE,"GENERAL";"TAB5",#N/A,TRUE,"GENERAL"}</definedName>
    <definedName name="T66JH">[23]BASE!$D$163</definedName>
    <definedName name="T84JH">[33]BASE!$D$168</definedName>
    <definedName name="Ta">#REF!</definedName>
    <definedName name="Tab_Elec">[147]Inputs!$J$25</definedName>
    <definedName name="Tab_Expense">[147]Inputs!$P$127:$Q$161</definedName>
    <definedName name="Tab_Process">[147]Inputs!$N$127:$O$173</definedName>
    <definedName name="Tab_Respons">[147]Inputs!$L$127:$M$139</definedName>
    <definedName name="TabBL">'[120]L codos'!$A$3:$V$10</definedName>
    <definedName name="TabCIM">[144]Hoja2!$A$5:$I$38</definedName>
    <definedName name="TABLA">[23]BASE!$D$255</definedName>
    <definedName name="TABLA_CMI">[9]BS.DATOS!$Q$5:$X$17</definedName>
    <definedName name="TABLA_DE_CARACOLI">#REF!</definedName>
    <definedName name="TABLA_DE_CONTENIDO__A1">#REF!</definedName>
    <definedName name="TABLA_RN">[9]BS.DATOS!$AA$5:$AH$17</definedName>
    <definedName name="TABLA1">#REF!</definedName>
    <definedName name="tabla2">#REF!</definedName>
    <definedName name="tablaDeDTFS">#REF!</definedName>
    <definedName name="TablaR">#REF!</definedName>
    <definedName name="tablilla">#REF!</definedName>
    <definedName name="TabPVC">[225]TABLA!$B$49:$U$63</definedName>
    <definedName name="tachas">#REF!</definedName>
    <definedName name="TACOM">[23]BASE!$D$316</definedName>
    <definedName name="TACOR">[23]BASE!$D$314</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[3]!ERR</definedName>
    <definedName name="TANQUES4.1">#REF!</definedName>
    <definedName name="TANTIKO">#REF!</definedName>
    <definedName name="TAPA_HF">#REF!</definedName>
    <definedName name="TAPHEX">[17]Hoja3!$F$1138</definedName>
    <definedName name="TAPON_2__P.V.C">#REF!</definedName>
    <definedName name="TAQE2">[0]!ERR</definedName>
    <definedName name="TARIFAS">[10]TARIFAS!$A$1:$F$52</definedName>
    <definedName name="TARIFAS_4">[10]TARIFAS!$A$1:$F$52</definedName>
    <definedName name="TARIFAS_7">[10]TARIFAS!$A$1:$F$52</definedName>
    <definedName name="TARIFAS_SUBSIDIOS">#REF!</definedName>
    <definedName name="TARIFAS1">[226]TARIFAS!$A$1:$F$119</definedName>
    <definedName name="tarima">[48]!ERR</definedName>
    <definedName name="Tasa_Efectiva_Mensual_Fondeo">#REF!</definedName>
    <definedName name="Tax_Rate_Col">'[86]Inputs-SUMMARY'!$H$466:$BR$466</definedName>
    <definedName name="Taxpb" hidden="1">#REF!</definedName>
    <definedName name="Tb">#REF!</definedName>
    <definedName name="TBCUR">[227]Sheet4!$A$2:$E$235</definedName>
    <definedName name="TBMAYINT">#REF!</definedName>
    <definedName name="tbres">#REF!</definedName>
    <definedName name="TBV1A">#REF!</definedName>
    <definedName name="Tc">#REF!</definedName>
    <definedName name="Td">#REF!</definedName>
    <definedName name="tdy" hidden="1">{"TAB1",#N/A,TRUE,"GENERAL";"TAB2",#N/A,TRUE,"GENERAL";"TAB3",#N/A,TRUE,"GENERAL";"TAB4",#N/A,TRUE,"GENERAL";"TAB5",#N/A,TRUE,"GENERAL"}</definedName>
    <definedName name="Te">#REF!</definedName>
    <definedName name="TechAccept">#REF!</definedName>
    <definedName name="tecpro06">[16]Gastos!#REF!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n">[170]letra!$BP$1:$BP$7</definedName>
    <definedName name="TEERED1210">[17]Hoja3!$F$866</definedName>
    <definedName name="TEERED126">[17]Hoja3!$F$826</definedName>
    <definedName name="TEFLON">#REF!</definedName>
    <definedName name="TEJAB">[23]BASE!$D$65</definedName>
    <definedName name="TEJAJ">[33]BASE!$D$245</definedName>
    <definedName name="TELEP">[23]BASE!$D$313</definedName>
    <definedName name="TEMP2">'[123]Cost Codes'!$B$4:$G$361</definedName>
    <definedName name="TER">[10]!ERR</definedName>
    <definedName name="TERM">[10]!ERR</definedName>
    <definedName name="TÉRMINOS">[10]!ERR</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b">#N/A</definedName>
    <definedName name="TGRASA">[228]BASE!$D$280</definedName>
    <definedName name="TH">[39]T.H!$B$6:$I$21</definedName>
    <definedName name="thdh" hidden="1">{"TAB1",#N/A,TRUE,"GENERAL";"TAB2",#N/A,TRUE,"GENERAL";"TAB3",#N/A,TRUE,"GENERAL";"TAB4",#N/A,TRUE,"GENERAL";"TAB5",#N/A,TRUE,"GENERAL"}</definedName>
    <definedName name="THF6RO">[23]BASE!$D$190</definedName>
    <definedName name="thtj" hidden="1">{"via1",#N/A,TRUE,"general";"via2",#N/A,TRUE,"general";"via3",#N/A,TRUE,"general"}</definedName>
    <definedName name="Ti">#REF!</definedName>
    <definedName name="TIEIN">[17]Hoja3!$F$1443</definedName>
    <definedName name="TIERRA_NEGRA">'[155]INSUMOS-EQUIPOS'!$B$223</definedName>
    <definedName name="Tipo">[210]Sheet1!$A$2:$A$6</definedName>
    <definedName name="tipo_pintura">#REF!</definedName>
    <definedName name="tipos_entidad">[229]tipos_entidad!$A$1:$A$5</definedName>
    <definedName name="TiposPersonalAdmon">[230]PERSONAL!$F$334:$F$347</definedName>
    <definedName name="TiposPersonalProfesional">[230]PERSONAL!$A$334:$A$373</definedName>
    <definedName name="TiposPersonalTecnico">[231]PERSONAL!$A$356:$A$369</definedName>
    <definedName name="tipov">#REF!</definedName>
    <definedName name="TIT">#REF!</definedName>
    <definedName name="Titlepb" hidden="1">#REF!</definedName>
    <definedName name="titu">#REF!</definedName>
    <definedName name="titu2">#REF!</definedName>
    <definedName name="TITULO">#REF!</definedName>
    <definedName name="Titulos_a_imprimir">#REF!</definedName>
    <definedName name="_xlnm.Print_Titles" localSheetId="0">PRESUPUESTO!$1:$7</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NOV12">[23]BASE!$D$147</definedName>
    <definedName name="TNOV8">[23]BASE!$D$145</definedName>
    <definedName name="Tñ">#REF!</definedName>
    <definedName name="To">#REF!</definedName>
    <definedName name="TOPE_IMANTADO">'[61]INSUMOS-EQUIPOS'!#REF!</definedName>
    <definedName name="TOPO">'[30]BASE DATOS GENERALES'!$B$16</definedName>
    <definedName name="TORNI">[23]BASE!$D$265</definedName>
    <definedName name="TORNILLO_3">#REF!</definedName>
    <definedName name="TORNILLOS_2.5">#REF!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[90]W_OPEX!#REF!</definedName>
    <definedName name="Tot_EA_CAPEX">[90]W_CAPEX!#REF!</definedName>
    <definedName name="Tot_Elect">'[232]5. ELECTRICO'!#REF!</definedName>
    <definedName name="Tot_Elect1">'[233]5. ELECTRICO'!#REF!</definedName>
    <definedName name="Tot_Ops_Ins">[90]W_OPEX!#REF!</definedName>
    <definedName name="TOTAL">#REF!</definedName>
    <definedName name="TOTAL_CIVIL">#REF!</definedName>
    <definedName name="TOTAL_ELECTRICO">'[232]5. 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Opti">#REF!</definedName>
    <definedName name="TOTALOPTIM">[234]Hoja2!$E$11:$E$704</definedName>
    <definedName name="TOTALOPTIMIZACION">[234]Hoja2!$E$11:$E$704</definedName>
    <definedName name="TotalPickedCost">#REF!</definedName>
    <definedName name="TOTALREPOS">[234]Hoja2!$E$11:$E$704</definedName>
    <definedName name="TOTALREPOSICION">[234]Hoja2!$E$11:$E$704</definedName>
    <definedName name="totdir31">'[31]31'!$G$35</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PVCS3">[23]BASE!#REF!</definedName>
    <definedName name="Tq">#REF!</definedName>
    <definedName name="Tr">#REF!</definedName>
    <definedName name="TRAFO">#N/A</definedName>
    <definedName name="Tramites">#REF!</definedName>
    <definedName name="TramitesCostos">#REF!</definedName>
    <definedName name="tramo33">#REF!</definedName>
    <definedName name="TRANA">[23]BASE!#REF!</definedName>
    <definedName name="TRANAG">[23]BASE!$D$336</definedName>
    <definedName name="TRANAR">[23]BASE!$D$332</definedName>
    <definedName name="TRANS">#REF!</definedName>
    <definedName name="Transfer_Price">'[86]Inputs-SUMMARY'!$H$464:$BR$464</definedName>
    <definedName name="TRANSFORMADOR_SANITARIO">'[61]INSUMOS-EQUIPOS'!#REF!</definedName>
    <definedName name="TRANSPACOPIO">[17]EQUIPO!$F$45</definedName>
    <definedName name="TRANSPIT">'[17]MANO DE OBRA'!$F$125</definedName>
    <definedName name="TRANSPORI" hidden="1">{#N/A,#N/A,TRUE,"INGENIERIA";#N/A,#N/A,TRUE,"COMPRAS";#N/A,#N/A,TRUE,"DIRECCION";#N/A,#N/A,TRUE,"RESUMEN"}</definedName>
    <definedName name="Transporte">[235]Transporte!$A$2:$E$51</definedName>
    <definedName name="TRAT">[236]desmonte!$E$48</definedName>
    <definedName name="TREMIE">'[95]CONCRETOS Y MORTEROS'!$B$40</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#REF!</definedName>
    <definedName name="TRITU">[23]BASE!$D$54</definedName>
    <definedName name="trjfgjh" hidden="1">{"via1",#N/A,TRUE,"general";"via2",#N/A,TRUE,"general";"via3",#N/A,TRUE,"general"}</definedName>
    <definedName name="TRM">'[237]Cuadro p. Capital Vs estimado'!$G$1</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[238]RECURSOS!$A$3:$I$478</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CostOutpu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[1]PJ!#REF!</definedName>
    <definedName name="TTTTTT">[239]glvc!#REF!</definedName>
    <definedName name="TTTTTTTT">#REF!</definedName>
    <definedName name="Tu">#REF!</definedName>
    <definedName name="TUB._ACC_3__Bx_B_SCH_40">#REF!</definedName>
    <definedName name="TUB6DOM">[32]MEM!$N$51</definedName>
    <definedName name="TUB8SUM">[32]MEM!$N$49</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PRESIÓN_PVC_1_2_RDE_13.5">'[87]INSUMOS-EQUIPOS'!$B$14</definedName>
    <definedName name="TUBS3">[23]BASE!$D$124</definedName>
    <definedName name="TUBS4">[23]BASE!$D$125</definedName>
    <definedName name="TUBS6">[23]BASE!$D$126</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'[30]BASE DATOS GENERALES'!$B$9</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[23]BASE!$D$233</definedName>
    <definedName name="Ub">#REF!</definedName>
    <definedName name="Ubicación">#REF!</definedName>
    <definedName name="Uc">#REF!</definedName>
    <definedName name="Ud">#REF!</definedName>
    <definedName name="Ue">#REF!</definedName>
    <definedName name="Uf">#REF!</definedName>
    <definedName name="UFInanzas">[208]Cuentas!$P$11:$P$111</definedName>
    <definedName name="Ug">#REF!</definedName>
    <definedName name="UGEquipData">#REF!</definedName>
    <definedName name="Uh">#REF!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ltima">#REF!</definedName>
    <definedName name="Um">#REF!</definedName>
    <definedName name="UMina">[89]Cuentas!$Q$11:$Q$46</definedName>
    <definedName name="Un">#REF!</definedName>
    <definedName name="und">[23]BASE!#REF!</definedName>
    <definedName name="unid">#REF!</definedName>
    <definedName name="UNIDAD1">[114]ITEMS!$C$2</definedName>
    <definedName name="UNIDAD521">[115]ITEMS!$C$522</definedName>
    <definedName name="unidades">#N/A</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ÓN_PRESIÓN_PVC_1_2">'[87]INSUMOS-EQUIPOS'!$B$33</definedName>
    <definedName name="UNION_Z">#REF!</definedName>
    <definedName name="Unit" hidden="1">#REF!</definedName>
    <definedName name="UNITARIO">[240]Unitarios!$A$3:$D$13</definedName>
    <definedName name="Unitarios">#REF!</definedName>
    <definedName name="unitariosutilizados">#REF!</definedName>
    <definedName name="units">'[113]REF - Listas'!$G$10:$G$18</definedName>
    <definedName name="uno">#N/A</definedName>
    <definedName name="UNOV30">[23]BASE!$D$104</definedName>
    <definedName name="UNOV36">[23]BASE!$D$105</definedName>
    <definedName name="Uñ">#REF!</definedName>
    <definedName name="UO">[3]!ERR</definedName>
    <definedName name="UOUIV" hidden="1">{"TAB1",#N/A,TRUE,"GENERAL";"TAB2",#N/A,TRUE,"GENERAL";"TAB3",#N/A,TRUE,"GENERAL";"TAB4",#N/A,TRUE,"GENERAL";"TAB5",#N/A,TRUE,"GENERAL"}</definedName>
    <definedName name="Up">#REF!</definedName>
    <definedName name="UPlanta">[89]Cuentas!$T$11:$T$56</definedName>
    <definedName name="Uq">#REF!</definedName>
    <definedName name="Ur">#REF!</definedName>
    <definedName name="uriel">[10]!ERR</definedName>
    <definedName name="uryur" hidden="1">{"TAB1",#N/A,TRUE,"GENERAL";"TAB2",#N/A,TRUE,"GENERAL";"TAB3",#N/A,TRUE,"GENERAL";"TAB4",#N/A,TRUE,"GENERAL";"TAB5",#N/A,TRUE,"GENERAL"}</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UUUUUUUUUUUUU">#REF!</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Uz">#REF!</definedName>
    <definedName name="V">[0]!ERR</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B1">'[61]INSUMOS-EQUIPOS'!#REF!</definedName>
    <definedName name="V_B2">'[61]INSUMOS-EQUIPOS'!#REF!</definedName>
    <definedName name="V_B3">'[61]INSUMOS-EQUIPOS'!#REF!</definedName>
    <definedName name="V_B4">'[61]INSUMOS-EQUIPOS'!#REF!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[241]Dólar!#REF!</definedName>
    <definedName name="VALDES">#REF!</definedName>
    <definedName name="valhati">[16]Gastos!#REF!</definedName>
    <definedName name="VALLA_2_3_MTS_CON_3_CERCHAS">#REF!</definedName>
    <definedName name="VALOR">[0]!ERR</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[16]Gastos!#REF!</definedName>
    <definedName name="VALORES">'[242]PRESUPUESTO GEN'!$A$1:$F$52</definedName>
    <definedName name="ValoresCanon">#REF!</definedName>
    <definedName name="ValoresIva">#REF!</definedName>
    <definedName name="VALORF">[0]!ERR</definedName>
    <definedName name="ValorFuturoFcro">#REF!</definedName>
    <definedName name="ValorImpuestoTimbre">#REF!</definedName>
    <definedName name="VALORK">[0]!ERR</definedName>
    <definedName name="ValorTot">#REF!</definedName>
    <definedName name="VALV10">[17]Hoja3!$F$354</definedName>
    <definedName name="VALV12">[17]Hoja3!$F$393</definedName>
    <definedName name="VALV4">[17]Hoja3!$F$237</definedName>
    <definedName name="VALV6">[17]Hoja3!$F$276</definedName>
    <definedName name="VALV8">[17]Hoja3!$F$315</definedName>
    <definedName name="VALVC12">[17]Hoja3!$F$510</definedName>
    <definedName name="VALVC6">[17]Hoja3!$F$432</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CH8">[17]Hoja3!$F$471</definedName>
    <definedName name="Var">[34]Varios.!$E$1:$E$65536</definedName>
    <definedName name="VarEquip">'[83]Equip Data'!#REF!</definedName>
    <definedName name="variacion">[50]Datos!$B$8</definedName>
    <definedName name="Varios">#REF!</definedName>
    <definedName name="Varios2">#REF!</definedName>
    <definedName name="VarRange">'[83]Equip Data'!#REF!</definedName>
    <definedName name="VAT">#REF!</definedName>
    <definedName name="vaton">[16]Gastos!#REF!</definedName>
    <definedName name="Vb">#REF!</definedName>
    <definedName name="VBOL2">[23]BASE!$D$294</definedName>
    <definedName name="VBOL4">[23]BASE!$D$295</definedName>
    <definedName name="vbvbvbvb" hidden="1">{"TAB1",#N/A,TRUE,"GENERAL";"TAB2",#N/A,TRUE,"GENERAL";"TAB3",#N/A,TRUE,"GENERAL";"TAB4",#N/A,TRUE,"GENERAL";"TAB5",#N/A,TRUE,"GENERAL"}</definedName>
    <definedName name="Vc">#REF!</definedName>
    <definedName name="VCAB">[54]CANTIDADES!#REF!</definedName>
    <definedName name="VCEL3">[23]BASE!$D$285</definedName>
    <definedName name="VCEL6">[23]BASE!$D$283</definedName>
    <definedName name="VCEL8">[23]BASE!#REF!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I">[23]BASE!$D$258</definedName>
    <definedName name="VENTOSAS_PARA_INSTALACION_EN_TUBERIA_DE_3">#REF!</definedName>
    <definedName name="Verifier">#REF!</definedName>
    <definedName name="Vf">#REF!</definedName>
    <definedName name="vfbgnhyt" hidden="1">{"via1",#N/A,TRUE,"general";"via2",#N/A,TRUE,"general";"via3",#N/A,TRUE,"general"}</definedName>
    <definedName name="vfggchbh">#REF!</definedName>
    <definedName name="vfgtfgvfgv">#REF!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hidden="1">#REF!</definedName>
    <definedName name="VIAJE">[23]BASE!$D$334</definedName>
    <definedName name="VIAS">[17]Hoja2!$F$52</definedName>
    <definedName name="VIBGA">[23]BASE!$D$311</definedName>
    <definedName name="vibr">[76]EQUIPO!$D$22</definedName>
    <definedName name="VIBRADOR">#REF!</definedName>
    <definedName name="VIbrador_a_gasolina_con_operador">[52]MATERIALES!$B$195</definedName>
    <definedName name="VIBRADOR_DE_CONCRETO_A_GASOLINA">'[243]INSUMOS-EQUIPOS'!$B$391</definedName>
    <definedName name="VIBRE">[23]BASE!$D$312</definedName>
    <definedName name="vibro">[76]EQUIPO!$D$15</definedName>
    <definedName name="VIBROCOMPACTADOR">[64]EQUIPO!$D$15</definedName>
    <definedName name="VIDRI">[23]BASE!$D$259</definedName>
    <definedName name="VIDRIO4">#REF!</definedName>
    <definedName name="VINILO">#REF!</definedName>
    <definedName name="viscosidad">#REF!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dijvoe">#REF!</definedName>
    <definedName name="vol">[76]EQUIPO!$D$18</definedName>
    <definedName name="VolPVC">[225]TABLA!$C$48:$U$48</definedName>
    <definedName name="VOLQUETA">#REF!</definedName>
    <definedName name="VPD">[9]TARIFAS!$C$569</definedName>
    <definedName name="VPDACUE">#REF!</definedName>
    <definedName name="VPI">[9]TARIFAS!$C$567</definedName>
    <definedName name="VPNIngresos">#REF!</definedName>
    <definedName name="VPNSurenting">#REF!</definedName>
    <definedName name="VPOC">[54]CANTIDADES!#REF!</definedName>
    <definedName name="vr_equipos">#REF!</definedName>
    <definedName name="VRA">[9]TARIFAS!$C$566</definedName>
    <definedName name="vrunit">#REF!</definedName>
    <definedName name="VSCanonTotal">#REF!</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#REF!</definedName>
    <definedName name="VTUB">[54]CANTIDADES!#REF!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VVVVVVVVVV">#REF!</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[3]!ERR</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'[57]Res-Accide-10'!$S$2:$S$7</definedName>
    <definedName name="werew" hidden="1">{"TAB1",#N/A,TRUE,"GENERAL";"TAB2",#N/A,TRUE,"GENERAL";"TAB3",#N/A,TRUE,"GENERAL";"TAB4",#N/A,TRUE,"GENERAL";"TAB5",#N/A,TRUE,"GENERAL"}</definedName>
    <definedName name="WEREWR" hidden="1">{"via1",#N/A,TRUE,"general";"via2",#N/A,TRUE,"general";"via3",#N/A,TRUE,"general"}</definedName>
    <definedName name="WERF">#REF!</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ILSON">'[57]Res-Accide-10'!#REF!</definedName>
    <definedName name="wj">#REF!</definedName>
    <definedName name="wl">#REF!</definedName>
    <definedName name="WLube">#REF!</definedName>
    <definedName name="WOHaul">#REF!</definedName>
    <definedName name="WQEEWQ" hidden="1">{"TAB1",#N/A,TRUE,"GENERAL";"TAB2",#N/A,TRUE,"GENERAL";"TAB3",#N/A,TRUE,"GENERAL";"TAB4",#N/A,TRUE,"GENERAL";"TAB5",#N/A,TRUE,"GENERAL"}</definedName>
    <definedName name="wqw" hidden="1">#REF!</definedName>
    <definedName name="WRandM">#REF!</definedName>
    <definedName name="wrn.Acueducto." hidden="1">{"Acueducto",#N/A,FALSE,"Base"}</definedName>
    <definedName name="wrn.ar." hidden="1">{#N/A,#N/A,TRUE,"CODIGO DEPENDENCIA"}</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LL0004A." hidden="1">{#N/A,#N/A,FALSE,"List. Tie-in's Rev. A Diesel";#N/A,#N/A,FALSE,"List. Tie-in's Rev. A Gasolina";#N/A,#N/A,FALSE,"List. Tie-in's Rev. A Crudo";#N/A,#N/A,FALSE,"List. Tie-in's Rev. A Fuel Oil"}</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[48]!ERR</definedName>
    <definedName name="wsnhed" hidden="1">{"via1",#N/A,TRUE,"general";"via2",#N/A,TRUE,"general";"via3",#N/A,TRUE,"general"}</definedName>
    <definedName name="wssw">#N/A</definedName>
    <definedName name="wswswsqa" hidden="1">{"via1",#N/A,TRUE,"general";"via2",#N/A,TRUE,"general";"via3",#N/A,TRUE,"general"}</definedName>
    <definedName name="WSX">#N/A</definedName>
    <definedName name="wtt" hidden="1">{"TAB1",#N/A,TRUE,"GENERAL";"TAB2",#N/A,TRUE,"GENERAL";"TAB3",#N/A,TRUE,"GENERAL";"TAB4",#N/A,TRUE,"GENERAL";"TAB5",#N/A,TRUE,"GENERAL"}</definedName>
    <definedName name="WTyre">#REF!</definedName>
    <definedName name="WW">[3]!ERR</definedName>
    <definedName name="wwded3" hidden="1">{"via1",#N/A,TRUE,"general";"via2",#N/A,TRUE,"general";"via3",#N/A,TRUE,"general"}</definedName>
    <definedName name="wws">#N/A</definedName>
    <definedName name="www">#REF!</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[0]!ERR</definedName>
    <definedName name="xb">#REF!</definedName>
    <definedName name="xcbvbs" hidden="1">{"TAB1",#N/A,TRUE,"GENERAL";"TAB2",#N/A,TRUE,"GENERAL";"TAB3",#N/A,TRUE,"GENERAL";"TAB4",#N/A,TRUE,"GENERAL";"TAB5",#N/A,TRUE,"GENERAL"}</definedName>
    <definedName name="xgdfg">#REF!</definedName>
    <definedName name="xo">#REF!</definedName>
    <definedName name="xsxs" hidden="1">{"TAB1",#N/A,TRUE,"GENERAL";"TAB2",#N/A,TRUE,"GENERAL";"TAB3",#N/A,TRUE,"GENERAL";"TAB4",#N/A,TRUE,"GENERAL";"TAB5",#N/A,TRUE,"GENERAL"}</definedName>
    <definedName name="xvrcsdrasxz">#REF!</definedName>
    <definedName name="XX">[0]!ERR</definedName>
    <definedName name="xxfg" hidden="1">{"via1",#N/A,TRUE,"general";"via2",#N/A,TRUE,"general";"via3",#N/A,TRUE,"general"}</definedName>
    <definedName name="xxx">[244]!ERR</definedName>
    <definedName name="xxxx">[244]!ERR</definedName>
    <definedName name="xxxxxds" hidden="1">{"via1",#N/A,TRUE,"general";"via2",#N/A,TRUE,"general";"via3",#N/A,TRUE,"general"}</definedName>
    <definedName name="XXXXXXX">#REF!</definedName>
    <definedName name="XXXXXXXXXX">[0]!ERR</definedName>
    <definedName name="xxxxxxxxxx29" hidden="1">{"via1",#N/A,TRUE,"general";"via2",#N/A,TRUE,"general";"via3",#N/A,TRUE,"general"}</definedName>
    <definedName name="XXXXXXXXXXXX">#REF!</definedName>
    <definedName name="xyz" hidden="1">#REF!</definedName>
    <definedName name="xzczxczxc">#REF!</definedName>
    <definedName name="XZXZV" hidden="1">{"via1",#N/A,TRUE,"general";"via2",#N/A,TRUE,"general";"via3",#N/A,TRUE,"general"}</definedName>
    <definedName name="Y">[3]!ERR</definedName>
    <definedName name="y6y6" hidden="1">{"via1",#N/A,TRUE,"general";"via2",#N/A,TRUE,"general";"via3",#N/A,TRUE,"general"}</definedName>
    <definedName name="YA">[0]!ERR</definedName>
    <definedName name="Year">#REF!</definedName>
    <definedName name="years">[90]ASSUMPTIONS!$H$7:$AP$7</definedName>
    <definedName name="YEE">#REF!</definedName>
    <definedName name="yery" hidden="1">{"via1",#N/A,TRUE,"general";"via2",#N/A,TRUE,"general";"via3",#N/A,TRUE,"general"}</definedName>
    <definedName name="YES" hidden="1">'[171]OBRAS DE DRENAJE'!$A$16:$A$17,'[171]OBRAS DE DRENAJE'!$F$16:$F$17,'[171]OBRAS DE DRENAJE'!$A$19,'[171]OBRAS DE DRENAJE'!$F$19,'[171]OBRAS DE DRENAJE'!$A$21:$A$22,'[171]OBRAS DE DRENAJE'!$F$21:$F$22,'[171]OBRAS DE DRENAJE'!$A$24,'[171]OBRAS DE DRENAJE'!$F$24,'[171]OBRAS DE DRENAJE'!$A$26,'[171]OBRAS DE DRENAJE'!$A$28,'[171]OBRAS DE DRENAJE'!$F$28,'[171]OBRAS DE DRENAJE'!$A$30,'[171]OBRAS DE DRENAJE'!$F$30,'[171]OBRAS DE DRENAJE'!$A$32,'[171]OBRAS DE DRENAJE'!$F$32,'[171]OBRAS DE DRENAJE'!$A$34,'[171]OBRAS DE DRENAJE'!$F$34,'[171]OBRAS DE DRENAJE'!#REF!,'[171]OBRAS DE DRENAJE'!#REF!</definedName>
    <definedName name="yesno">'[113]REF - Listas'!$B$26:$B$27</definedName>
    <definedName name="YES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'[171]OBRAS DE DRENAJE'!$A$16:$A$17,'[171]OBRAS DE DRENAJE'!$F$16:$F$17,'[171]OBRAS DE DRENAJE'!$A$19,'[171]OBRAS DE DRENAJE'!$F$19,'[171]OBRAS DE DRENAJE'!$A$21:$A$22,'[171]OBRAS DE DRENAJE'!$F$21:$F$22,'[171]OBRAS DE DRENAJE'!$A$24,'[171]OBRAS DE DRENAJE'!$F$24,'[171]OBRAS DE DRENAJE'!$A$26,'[171]OBRAS DE DRENAJE'!$A$28,'[171]OBRAS DE DRENAJE'!$F$28,'[171]OBRAS DE DRENAJE'!$A$30,'[171]OBRAS DE DRENAJE'!$F$30,'[171]OBRAS DE DRENAJE'!$A$32,'[171]OBRAS DE DRENAJE'!$F$32,'[171]OBRAS DE DRENAJE'!$A$34,'[171]OBRAS DE DRENAJE'!$F$34,'[171]OBRAS DE DRENAJE'!#REF!,'[171]OBRAS DE DRENAJE'!#REF!</definedName>
    <definedName name="yorlanys">#REF!</definedName>
    <definedName name="yrey"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l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[62]MI!#REF!</definedName>
    <definedName name="YYYYYYYYYYYYYYYYYYYYYYY">#REF!</definedName>
    <definedName name="z">[105]!ERR</definedName>
    <definedName name="ZA">[0]!ERR</definedName>
    <definedName name="zc">#REF!</definedName>
    <definedName name="zd">#REF!</definedName>
    <definedName name="zdervr" hidden="1">{"via1",#N/A,TRUE,"general";"via2",#N/A,TRUE,"general";"via3",#N/A,TRUE,"general"}</definedName>
    <definedName name="ZDF">#REF!</definedName>
    <definedName name="zdr">#REF!</definedName>
    <definedName name="zorra" hidden="1">{"'Parámetros'!$A$3:$C$3"}</definedName>
    <definedName name="zvczxvbzcxbv">[0]!ERR</definedName>
    <definedName name="zx">#REF!</definedName>
    <definedName name="zxcv">#REF!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[3]!ERR</definedName>
    <definedName name="ZZZZX">[0]!ERR</definedName>
    <definedName name="ZZZZZZZZZZZ">'[85]A.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9" i="9" l="1"/>
  <c r="H328" i="9"/>
  <c r="H330" i="9" s="1"/>
  <c r="H322" i="9"/>
  <c r="H325" i="9" s="1"/>
  <c r="H318" i="9"/>
  <c r="H317" i="9"/>
  <c r="H316" i="9"/>
  <c r="H315" i="9"/>
  <c r="H314" i="9"/>
  <c r="H313" i="9"/>
  <c r="H312" i="9"/>
  <c r="H311" i="9"/>
  <c r="H319" i="9" s="1"/>
  <c r="G307" i="9"/>
  <c r="H307" i="9" s="1"/>
  <c r="H306" i="9"/>
  <c r="H202" i="9"/>
  <c r="H201" i="9"/>
  <c r="H203" i="9" s="1"/>
  <c r="H195" i="9"/>
  <c r="H198" i="9" s="1"/>
  <c r="H191" i="9"/>
  <c r="H190" i="9"/>
  <c r="H189" i="9"/>
  <c r="H188" i="9"/>
  <c r="H187" i="9"/>
  <c r="H186" i="9"/>
  <c r="H185" i="9"/>
  <c r="H184" i="9"/>
  <c r="H192" i="9" s="1"/>
  <c r="H180" i="9"/>
  <c r="H179" i="9"/>
  <c r="H181" i="9" s="1"/>
  <c r="E24" i="1"/>
  <c r="H192" i="4"/>
  <c r="H191" i="4"/>
  <c r="H193" i="4" s="1"/>
  <c r="H185" i="4"/>
  <c r="H188" i="4" s="1"/>
  <c r="H179" i="4"/>
  <c r="H182" i="4" s="1"/>
  <c r="H174" i="4"/>
  <c r="H173" i="4"/>
  <c r="H176" i="4" s="1"/>
  <c r="H51" i="7"/>
  <c r="H52" i="7"/>
  <c r="H54" i="7" s="1"/>
  <c r="H57" i="7"/>
  <c r="H58" i="7"/>
  <c r="H59" i="7"/>
  <c r="H60" i="7"/>
  <c r="H64" i="7"/>
  <c r="H67" i="7" s="1"/>
  <c r="H70" i="7"/>
  <c r="H71" i="7"/>
  <c r="H308" i="9" l="1"/>
  <c r="H332" i="9"/>
  <c r="H205" i="9"/>
  <c r="H195" i="4"/>
  <c r="F24" i="1" s="1"/>
  <c r="G24" i="1" s="1"/>
  <c r="H61" i="7"/>
  <c r="H72" i="7"/>
  <c r="H74" i="7" s="1"/>
  <c r="E16" i="1"/>
  <c r="E12" i="1"/>
  <c r="E22" i="1"/>
  <c r="E33" i="1"/>
  <c r="E48" i="1"/>
  <c r="E13" i="1"/>
  <c r="E14" i="1" l="1"/>
  <c r="E44" i="1"/>
  <c r="G91" i="7"/>
  <c r="H91" i="7" s="1"/>
  <c r="H92" i="7"/>
  <c r="H110" i="7"/>
  <c r="H109" i="7"/>
  <c r="H103" i="7"/>
  <c r="H106" i="7" s="1"/>
  <c r="H99" i="7"/>
  <c r="H98" i="7"/>
  <c r="H97" i="7"/>
  <c r="H184" i="7"/>
  <c r="H183" i="7"/>
  <c r="H178" i="7"/>
  <c r="H180" i="7" s="1"/>
  <c r="H174" i="7"/>
  <c r="H173" i="7"/>
  <c r="H168" i="7"/>
  <c r="G167" i="7"/>
  <c r="H167" i="7" s="1"/>
  <c r="G130" i="7"/>
  <c r="H185" i="7" l="1"/>
  <c r="H111" i="7"/>
  <c r="H170" i="7"/>
  <c r="H94" i="7"/>
  <c r="H100" i="7"/>
  <c r="H175" i="7"/>
  <c r="H187" i="7" l="1"/>
  <c r="F35" i="1" s="1"/>
  <c r="G35" i="1" s="1"/>
  <c r="H113" i="7"/>
  <c r="F33" i="1" s="1"/>
  <c r="G33" i="1" s="1"/>
  <c r="H147" i="7"/>
  <c r="H146" i="7"/>
  <c r="H141" i="7"/>
  <c r="H143" i="7" s="1"/>
  <c r="H137" i="7"/>
  <c r="H136" i="7"/>
  <c r="H131" i="7"/>
  <c r="H130" i="7"/>
  <c r="H65" i="14"/>
  <c r="H64" i="14"/>
  <c r="H58" i="14"/>
  <c r="H61" i="14" s="1"/>
  <c r="H54" i="14"/>
  <c r="H53" i="14"/>
  <c r="H49" i="14"/>
  <c r="G48" i="14"/>
  <c r="H48" i="14" s="1"/>
  <c r="H28" i="14"/>
  <c r="H27" i="14"/>
  <c r="H21" i="14"/>
  <c r="H24" i="14" s="1"/>
  <c r="H17" i="14"/>
  <c r="H16" i="14"/>
  <c r="H12" i="14"/>
  <c r="G11" i="14"/>
  <c r="H11" i="14" s="1"/>
  <c r="H65" i="13"/>
  <c r="H64" i="13"/>
  <c r="H58" i="13"/>
  <c r="H61" i="13" s="1"/>
  <c r="H54" i="13"/>
  <c r="H53" i="13"/>
  <c r="H49" i="13"/>
  <c r="G48" i="13"/>
  <c r="H48" i="13" s="1"/>
  <c r="H50" i="13" s="1"/>
  <c r="H28" i="13"/>
  <c r="H27" i="13"/>
  <c r="H21" i="13"/>
  <c r="H24" i="13" s="1"/>
  <c r="H17" i="13"/>
  <c r="H16" i="13"/>
  <c r="H12" i="13"/>
  <c r="G11" i="13"/>
  <c r="H11" i="13" s="1"/>
  <c r="G11" i="12"/>
  <c r="H11" i="12" s="1"/>
  <c r="H28" i="12"/>
  <c r="H27" i="12"/>
  <c r="H21" i="12"/>
  <c r="H24" i="12" s="1"/>
  <c r="H17" i="12"/>
  <c r="H16" i="12"/>
  <c r="H12" i="12"/>
  <c r="G165" i="10"/>
  <c r="H165" i="10" s="1"/>
  <c r="H172" i="10"/>
  <c r="H173" i="10"/>
  <c r="H174" i="10"/>
  <c r="H171" i="10"/>
  <c r="H189" i="10"/>
  <c r="H188" i="10"/>
  <c r="H182" i="10"/>
  <c r="H185" i="10" s="1"/>
  <c r="H178" i="10"/>
  <c r="H177" i="10"/>
  <c r="H176" i="10"/>
  <c r="H175" i="10"/>
  <c r="H166" i="10"/>
  <c r="H145" i="10"/>
  <c r="H144" i="10"/>
  <c r="H138" i="10"/>
  <c r="H141" i="10" s="1"/>
  <c r="H134" i="10"/>
  <c r="H133" i="10"/>
  <c r="H132" i="10"/>
  <c r="G126" i="10"/>
  <c r="H126" i="10" s="1"/>
  <c r="H129" i="10" s="1"/>
  <c r="G87" i="10"/>
  <c r="H87" i="10" s="1"/>
  <c r="H90" i="10" s="1"/>
  <c r="H106" i="10"/>
  <c r="H105" i="10"/>
  <c r="H99" i="10"/>
  <c r="H102" i="10" s="1"/>
  <c r="H95" i="10"/>
  <c r="H94" i="10"/>
  <c r="H93" i="10"/>
  <c r="H67" i="10"/>
  <c r="H66" i="10"/>
  <c r="H60" i="10"/>
  <c r="H63" i="10" s="1"/>
  <c r="H56" i="10"/>
  <c r="H55" i="10"/>
  <c r="H54" i="10"/>
  <c r="G49" i="10"/>
  <c r="H49" i="10" s="1"/>
  <c r="H51" i="10" s="1"/>
  <c r="G11" i="10"/>
  <c r="H18" i="13" l="1"/>
  <c r="H168" i="10"/>
  <c r="H13" i="13"/>
  <c r="H179" i="10"/>
  <c r="H29" i="13"/>
  <c r="H31" i="13" s="1"/>
  <c r="G66" i="1" s="1"/>
  <c r="H66" i="13"/>
  <c r="H146" i="10"/>
  <c r="H13" i="12"/>
  <c r="H133" i="7"/>
  <c r="H29" i="12"/>
  <c r="H13" i="14"/>
  <c r="H18" i="14"/>
  <c r="H138" i="7"/>
  <c r="H148" i="7"/>
  <c r="H29" i="14"/>
  <c r="H55" i="14"/>
  <c r="H66" i="14"/>
  <c r="H50" i="14"/>
  <c r="H55" i="13"/>
  <c r="H68" i="13" s="1"/>
  <c r="G67" i="1" s="1"/>
  <c r="H18" i="12"/>
  <c r="H68" i="10"/>
  <c r="H190" i="10"/>
  <c r="H57" i="10"/>
  <c r="H135" i="10"/>
  <c r="H96" i="10"/>
  <c r="H107" i="10"/>
  <c r="G65" i="1" l="1"/>
  <c r="G69" i="1" s="1"/>
  <c r="H148" i="10"/>
  <c r="F55" i="1" s="1"/>
  <c r="G55" i="1" s="1"/>
  <c r="H31" i="12"/>
  <c r="F63" i="1" s="1"/>
  <c r="H150" i="7"/>
  <c r="F34" i="1" s="1"/>
  <c r="G34" i="1" s="1"/>
  <c r="H68" i="14"/>
  <c r="F60" i="1" s="1"/>
  <c r="G60" i="1" s="1"/>
  <c r="H31" i="14"/>
  <c r="F59" i="1" s="1"/>
  <c r="G59" i="1" s="1"/>
  <c r="G58" i="1" s="1"/>
  <c r="H192" i="10"/>
  <c r="F56" i="1" s="1"/>
  <c r="G56" i="1" s="1"/>
  <c r="H70" i="10"/>
  <c r="F53" i="1" s="1"/>
  <c r="G53" i="1" s="1"/>
  <c r="H109" i="10"/>
  <c r="F54" i="1" s="1"/>
  <c r="G54" i="1" s="1"/>
  <c r="G71" i="1" l="1"/>
  <c r="G70" i="1"/>
  <c r="G72" i="1" s="1"/>
  <c r="H29" i="10"/>
  <c r="H28" i="10"/>
  <c r="H30" i="10" s="1"/>
  <c r="H22" i="10"/>
  <c r="H25" i="10" s="1"/>
  <c r="H18" i="10"/>
  <c r="H17" i="10"/>
  <c r="H16" i="10"/>
  <c r="H11" i="10"/>
  <c r="H13" i="10" s="1"/>
  <c r="H286" i="9"/>
  <c r="H285" i="9"/>
  <c r="H279" i="9"/>
  <c r="H282" i="9" s="1"/>
  <c r="H275" i="9"/>
  <c r="H274" i="9"/>
  <c r="H273" i="9"/>
  <c r="H272" i="9"/>
  <c r="H271" i="9"/>
  <c r="H270" i="9"/>
  <c r="G266" i="9"/>
  <c r="H266" i="9" s="1"/>
  <c r="H223" i="9"/>
  <c r="H246" i="9"/>
  <c r="H245" i="9"/>
  <c r="H239" i="9"/>
  <c r="H242" i="9" s="1"/>
  <c r="H235" i="9"/>
  <c r="H234" i="9"/>
  <c r="H233" i="9"/>
  <c r="H232" i="9"/>
  <c r="H231" i="9"/>
  <c r="H230" i="9"/>
  <c r="H229" i="9"/>
  <c r="H228" i="9"/>
  <c r="G224" i="9"/>
  <c r="H224" i="9" s="1"/>
  <c r="H222" i="9"/>
  <c r="G142" i="9"/>
  <c r="H142" i="9" s="1"/>
  <c r="H159" i="9"/>
  <c r="H158" i="9"/>
  <c r="H152" i="9"/>
  <c r="H155" i="9" s="1"/>
  <c r="H148" i="9"/>
  <c r="H147" i="9"/>
  <c r="H146" i="9"/>
  <c r="H141" i="9"/>
  <c r="H121" i="9"/>
  <c r="H120" i="9"/>
  <c r="H114" i="9"/>
  <c r="H117" i="9" s="1"/>
  <c r="H110" i="9"/>
  <c r="H109" i="9"/>
  <c r="H108" i="9"/>
  <c r="H107" i="9"/>
  <c r="H103" i="9"/>
  <c r="H102" i="9"/>
  <c r="H101" i="9"/>
  <c r="H64" i="9"/>
  <c r="H81" i="9"/>
  <c r="H80" i="9"/>
  <c r="H74" i="9"/>
  <c r="H77" i="9" s="1"/>
  <c r="H70" i="9"/>
  <c r="H69" i="9"/>
  <c r="H68" i="9"/>
  <c r="H67" i="9"/>
  <c r="H66" i="9"/>
  <c r="H65" i="9"/>
  <c r="H60" i="9"/>
  <c r="H59" i="9"/>
  <c r="H58" i="9"/>
  <c r="H38" i="9"/>
  <c r="H12" i="9"/>
  <c r="H13" i="9"/>
  <c r="H14" i="9"/>
  <c r="H15" i="9"/>
  <c r="H16" i="9"/>
  <c r="H17" i="9"/>
  <c r="H11" i="9"/>
  <c r="H25" i="9"/>
  <c r="H24" i="9"/>
  <c r="H23" i="9"/>
  <c r="H37" i="9"/>
  <c r="H31" i="9"/>
  <c r="H34" i="9" s="1"/>
  <c r="H27" i="9"/>
  <c r="H26" i="9"/>
  <c r="H22" i="9"/>
  <c r="H21" i="9"/>
  <c r="H68" i="8"/>
  <c r="H67" i="8"/>
  <c r="H62" i="8"/>
  <c r="H64" i="8" s="1"/>
  <c r="H58" i="8"/>
  <c r="H57" i="8"/>
  <c r="H56" i="8"/>
  <c r="H55" i="8"/>
  <c r="H54" i="8"/>
  <c r="H49" i="8"/>
  <c r="H48" i="8"/>
  <c r="H28" i="8"/>
  <c r="H27" i="8"/>
  <c r="H22" i="8"/>
  <c r="H24" i="8" s="1"/>
  <c r="H18" i="8"/>
  <c r="H17" i="8"/>
  <c r="H12" i="8"/>
  <c r="H11" i="8"/>
  <c r="H14" i="8" s="1"/>
  <c r="H19" i="7"/>
  <c r="H31" i="7"/>
  <c r="H30" i="7"/>
  <c r="H24" i="7"/>
  <c r="H27" i="7" s="1"/>
  <c r="H20" i="7"/>
  <c r="H18" i="7"/>
  <c r="H17" i="7"/>
  <c r="H12" i="7"/>
  <c r="H11" i="7"/>
  <c r="H73" i="5"/>
  <c r="H72" i="5"/>
  <c r="H66" i="5"/>
  <c r="H69" i="5" s="1"/>
  <c r="H62" i="5"/>
  <c r="H61" i="5"/>
  <c r="H60" i="5"/>
  <c r="H59" i="5"/>
  <c r="H58" i="5"/>
  <c r="H53" i="5"/>
  <c r="H32" i="5"/>
  <c r="H31" i="5"/>
  <c r="H11" i="5" s="1"/>
  <c r="H25" i="5"/>
  <c r="H28" i="5" s="1"/>
  <c r="H21" i="5"/>
  <c r="H20" i="5"/>
  <c r="H19" i="5"/>
  <c r="H18" i="5"/>
  <c r="H17" i="5"/>
  <c r="H12" i="5"/>
  <c r="H153" i="4"/>
  <c r="H152" i="4"/>
  <c r="H146" i="4"/>
  <c r="H149" i="4" s="1"/>
  <c r="H142" i="4"/>
  <c r="H141" i="4"/>
  <c r="H140" i="4"/>
  <c r="H135" i="4"/>
  <c r="H134" i="4"/>
  <c r="H103" i="4"/>
  <c r="H114" i="4"/>
  <c r="H113" i="4"/>
  <c r="H115" i="4" s="1"/>
  <c r="H107" i="4"/>
  <c r="H110" i="4" s="1"/>
  <c r="H102" i="4"/>
  <c r="H101" i="4"/>
  <c r="H100" i="4"/>
  <c r="H99" i="4"/>
  <c r="H94" i="4"/>
  <c r="H93" i="4"/>
  <c r="H73" i="4"/>
  <c r="H72" i="4"/>
  <c r="H66" i="4"/>
  <c r="H69" i="4" s="1"/>
  <c r="H61" i="4"/>
  <c r="H60" i="4"/>
  <c r="H59" i="4"/>
  <c r="H58" i="4"/>
  <c r="H53" i="4"/>
  <c r="H52" i="4"/>
  <c r="H20" i="4"/>
  <c r="H19" i="4"/>
  <c r="H18" i="4"/>
  <c r="H32" i="4"/>
  <c r="H31" i="4"/>
  <c r="H25" i="4"/>
  <c r="H28" i="4" s="1"/>
  <c r="H12" i="4"/>
  <c r="H11" i="4"/>
  <c r="H300" i="2"/>
  <c r="H299" i="2"/>
  <c r="H293" i="2"/>
  <c r="H296" i="2" s="1"/>
  <c r="H287" i="2"/>
  <c r="H290" i="2" s="1"/>
  <c r="H282" i="2"/>
  <c r="H281" i="2"/>
  <c r="H261" i="2"/>
  <c r="H260" i="2"/>
  <c r="H254" i="2"/>
  <c r="H257" i="2" s="1"/>
  <c r="H248" i="2"/>
  <c r="H251" i="2" s="1"/>
  <c r="H243" i="2"/>
  <c r="G242" i="2"/>
  <c r="H222" i="2"/>
  <c r="H221" i="2"/>
  <c r="H215" i="2"/>
  <c r="H218" i="2" s="1"/>
  <c r="H209" i="2"/>
  <c r="H212" i="2" s="1"/>
  <c r="H204" i="2"/>
  <c r="G203" i="2"/>
  <c r="H183" i="2"/>
  <c r="H182" i="2"/>
  <c r="H176" i="2"/>
  <c r="H179" i="2" s="1"/>
  <c r="H170" i="2"/>
  <c r="H173" i="2" s="1"/>
  <c r="H165" i="2"/>
  <c r="H164" i="2"/>
  <c r="H144" i="2"/>
  <c r="H143" i="2"/>
  <c r="H137" i="2"/>
  <c r="H140" i="2" s="1"/>
  <c r="H131" i="2"/>
  <c r="H134" i="2" s="1"/>
  <c r="H126" i="2"/>
  <c r="H125" i="2"/>
  <c r="H128" i="2" s="1"/>
  <c r="H105" i="2"/>
  <c r="H104" i="2"/>
  <c r="H98" i="2"/>
  <c r="H101" i="2" s="1"/>
  <c r="H92" i="2"/>
  <c r="H95" i="2" s="1"/>
  <c r="H87" i="2"/>
  <c r="H86" i="2"/>
  <c r="H66" i="2"/>
  <c r="H65" i="2"/>
  <c r="H59" i="2"/>
  <c r="H62" i="2" s="1"/>
  <c r="H53" i="2"/>
  <c r="H56" i="2" s="1"/>
  <c r="H48" i="2"/>
  <c r="H47" i="2"/>
  <c r="H14" i="5" l="1"/>
  <c r="H137" i="4"/>
  <c r="H59" i="8"/>
  <c r="H51" i="8"/>
  <c r="H69" i="8"/>
  <c r="H284" i="2"/>
  <c r="H19" i="10"/>
  <c r="H32" i="10" s="1"/>
  <c r="F52" i="1" s="1"/>
  <c r="G52" i="1" s="1"/>
  <c r="G51" i="1" s="1"/>
  <c r="H287" i="9"/>
  <c r="H276" i="9"/>
  <c r="H267" i="9"/>
  <c r="H247" i="9"/>
  <c r="H225" i="9"/>
  <c r="H236" i="9"/>
  <c r="H122" i="9"/>
  <c r="H160" i="9"/>
  <c r="H143" i="9"/>
  <c r="H149" i="9"/>
  <c r="H82" i="9"/>
  <c r="H104" i="9"/>
  <c r="H111" i="9"/>
  <c r="H71" i="9"/>
  <c r="H61" i="9"/>
  <c r="H18" i="9"/>
  <c r="H28" i="9"/>
  <c r="H39" i="9"/>
  <c r="H19" i="8"/>
  <c r="H29" i="8"/>
  <c r="H21" i="7"/>
  <c r="H32" i="7"/>
  <c r="H14" i="7"/>
  <c r="H74" i="5"/>
  <c r="H33" i="5"/>
  <c r="H63" i="5"/>
  <c r="H52" i="5"/>
  <c r="H55" i="5" s="1"/>
  <c r="H22" i="5"/>
  <c r="H96" i="4"/>
  <c r="H63" i="4"/>
  <c r="H74" i="4"/>
  <c r="H143" i="4"/>
  <c r="H22" i="4"/>
  <c r="H55" i="4"/>
  <c r="H154" i="4"/>
  <c r="H104" i="4"/>
  <c r="H33" i="4"/>
  <c r="H14" i="4"/>
  <c r="H301" i="2"/>
  <c r="H145" i="2"/>
  <c r="H147" i="2" s="1"/>
  <c r="F13" i="1" s="1"/>
  <c r="G13" i="1" s="1"/>
  <c r="H223" i="2"/>
  <c r="H203" i="2" s="1"/>
  <c r="H206" i="2" s="1"/>
  <c r="H225" i="2" s="1"/>
  <c r="F15" i="1" s="1"/>
  <c r="H50" i="2"/>
  <c r="H89" i="2"/>
  <c r="H106" i="2"/>
  <c r="H167" i="2"/>
  <c r="H184" i="2"/>
  <c r="H262" i="2"/>
  <c r="H242" i="2" s="1"/>
  <c r="H245" i="2" s="1"/>
  <c r="H67" i="2"/>
  <c r="F49" i="1" l="1"/>
  <c r="G49" i="1" s="1"/>
  <c r="H71" i="8"/>
  <c r="F39" i="1" s="1"/>
  <c r="G39" i="1" s="1"/>
  <c r="H69" i="2"/>
  <c r="F11" i="1" s="1"/>
  <c r="H303" i="2"/>
  <c r="F17" i="1" s="1"/>
  <c r="H35" i="4"/>
  <c r="F20" i="1" s="1"/>
  <c r="G20" i="1" s="1"/>
  <c r="H35" i="5"/>
  <c r="F27" i="1" s="1"/>
  <c r="G27" i="1" s="1"/>
  <c r="G26" i="1" s="1"/>
  <c r="H108" i="2"/>
  <c r="F12" i="1" s="1"/>
  <c r="G12" i="1" s="1"/>
  <c r="H264" i="2"/>
  <c r="F16" i="1" s="1"/>
  <c r="G16" i="1" s="1"/>
  <c r="H186" i="2"/>
  <c r="F14" i="1" s="1"/>
  <c r="G14" i="1" s="1"/>
  <c r="F32" i="1"/>
  <c r="G32" i="1" s="1"/>
  <c r="H289" i="9"/>
  <c r="F48" i="1" s="1"/>
  <c r="G48" i="1" s="1"/>
  <c r="H249" i="9"/>
  <c r="F47" i="1" s="1"/>
  <c r="G47" i="1" s="1"/>
  <c r="F46" i="1"/>
  <c r="G46" i="1" s="1"/>
  <c r="H162" i="9"/>
  <c r="F45" i="1" s="1"/>
  <c r="G45" i="1" s="1"/>
  <c r="H124" i="9"/>
  <c r="F44" i="1" s="1"/>
  <c r="G44" i="1" s="1"/>
  <c r="H84" i="9"/>
  <c r="F43" i="1" s="1"/>
  <c r="G43" i="1" s="1"/>
  <c r="H41" i="9"/>
  <c r="F42" i="1" s="1"/>
  <c r="G42" i="1" s="1"/>
  <c r="G41" i="1" s="1"/>
  <c r="H31" i="8"/>
  <c r="F38" i="1" s="1"/>
  <c r="G38" i="1" s="1"/>
  <c r="G37" i="1" s="1"/>
  <c r="H34" i="7"/>
  <c r="F31" i="1" s="1"/>
  <c r="G31" i="1" s="1"/>
  <c r="H76" i="5"/>
  <c r="F28" i="1" s="1"/>
  <c r="G28" i="1" s="1"/>
  <c r="H156" i="4"/>
  <c r="F23" i="1" s="1"/>
  <c r="G23" i="1" s="1"/>
  <c r="H117" i="4"/>
  <c r="F22" i="1" s="1"/>
  <c r="G22" i="1" s="1"/>
  <c r="H76" i="4"/>
  <c r="F21" i="1" s="1"/>
  <c r="G21" i="1" s="1"/>
  <c r="H21" i="2"/>
  <c r="H23" i="2" s="1"/>
  <c r="H26" i="2"/>
  <c r="H27" i="2"/>
  <c r="H16" i="2"/>
  <c r="H18" i="2" s="1"/>
  <c r="H11" i="2"/>
  <c r="G30" i="1" l="1"/>
  <c r="G19" i="1"/>
  <c r="H13" i="2"/>
  <c r="H28" i="2"/>
  <c r="G63" i="1"/>
  <c r="G62" i="1" s="1"/>
  <c r="H30" i="2" l="1"/>
  <c r="F10" i="1" s="1"/>
  <c r="G10" i="1" s="1"/>
  <c r="E15" i="1" l="1"/>
  <c r="G15" i="1" s="1"/>
  <c r="E11" i="1" l="1"/>
  <c r="G11" i="1" s="1"/>
  <c r="E17" i="1" l="1"/>
  <c r="G17" i="1" s="1"/>
  <c r="G9" i="1" s="1"/>
  <c r="G74" i="1" l="1"/>
  <c r="G83" i="1" l="1"/>
  <c r="G76" i="1"/>
  <c r="G80" i="1" s="1"/>
  <c r="G82" i="1" s="1"/>
  <c r="G78" i="1"/>
  <c r="G77" i="1"/>
  <c r="G85" i="1" l="1"/>
</calcChain>
</file>

<file path=xl/sharedStrings.xml><?xml version="1.0" encoding="utf-8"?>
<sst xmlns="http://schemas.openxmlformats.org/spreadsheetml/2006/main" count="2790" uniqueCount="368">
  <si>
    <t>PROYECTO:</t>
  </si>
  <si>
    <t>PRESUPUESTO</t>
  </si>
  <si>
    <t>N°</t>
  </si>
  <si>
    <t>Cantidad</t>
  </si>
  <si>
    <t>Vr.Unitario</t>
  </si>
  <si>
    <t>Vr.Total</t>
  </si>
  <si>
    <t>1</t>
  </si>
  <si>
    <t>ACTIVIDES PRELIMINARES</t>
  </si>
  <si>
    <t>1,1</t>
  </si>
  <si>
    <t>Desmonte aparatos sanitarios</t>
  </si>
  <si>
    <t>Desmonte marcos y puertas con transporte</t>
  </si>
  <si>
    <t>2</t>
  </si>
  <si>
    <t>PISOS Y ENCHAPES</t>
  </si>
  <si>
    <t>3</t>
  </si>
  <si>
    <t>INSTALACIONES HIDRAULICAS</t>
  </si>
  <si>
    <t>APARATOS SANITARIOS</t>
  </si>
  <si>
    <t>CUBIERTA</t>
  </si>
  <si>
    <t>INSTALACIONES ELECTRICAS</t>
  </si>
  <si>
    <t>UND</t>
  </si>
  <si>
    <t>CARPINTERIA METALICA Y EN MADERA</t>
  </si>
  <si>
    <t>ADMINISTRACION</t>
  </si>
  <si>
    <t>IMPREVISTOS</t>
  </si>
  <si>
    <t>UTILIDAD</t>
  </si>
  <si>
    <t>TOTAL COSTO DIRECTO</t>
  </si>
  <si>
    <t>TOTAL COSTOS INDIRECTOS</t>
  </si>
  <si>
    <t xml:space="preserve"> A.I.U</t>
  </si>
  <si>
    <t>ML</t>
  </si>
  <si>
    <t>TOTAL EQUIPOS SIN IVA</t>
  </si>
  <si>
    <t>ADMINISTRACION 10%</t>
  </si>
  <si>
    <t>IVA DEL 19%</t>
  </si>
  <si>
    <t>TOTAL COSTO DIRECTO  +  COSTO INDIRECTO</t>
  </si>
  <si>
    <t>COSTO TOTAL EQUIPOS</t>
  </si>
  <si>
    <t>INTERVENTORIA</t>
  </si>
  <si>
    <t>COSTO TOTAL DEL PROYECYO</t>
  </si>
  <si>
    <t>M2</t>
  </si>
  <si>
    <t>Suministro e instalacion  Bajante  A.LL.  PVC  4"</t>
  </si>
  <si>
    <t xml:space="preserve">Suministro e instalacion  Puerta en aluminio con vidrio incoloro 4 mm. </t>
  </si>
  <si>
    <t>Desmonte de cielo raso</t>
  </si>
  <si>
    <t>Desmonte lamparas de techo</t>
  </si>
  <si>
    <t>Desonte tomacorrientes</t>
  </si>
  <si>
    <t>Instalacion de A/A tipo minisplit de 12.000 btu, incluye accesorios para su correcto funcionamiento.</t>
  </si>
  <si>
    <t>Instalacion de A/A tipo minisplit de 18.000 btu, incluye accesorios para su correcto funcionamiento.</t>
  </si>
  <si>
    <t>Punto A/A tipo minisplit de 12.000 y 18.000 btu.</t>
  </si>
  <si>
    <t>010501</t>
  </si>
  <si>
    <t>010503</t>
  </si>
  <si>
    <t>081001</t>
  </si>
  <si>
    <t>083003</t>
  </si>
  <si>
    <t>084015</t>
  </si>
  <si>
    <t>111005</t>
  </si>
  <si>
    <t>120509. Mod.</t>
  </si>
  <si>
    <t>070507 - 200521</t>
  </si>
  <si>
    <t>070509 - 200521</t>
  </si>
  <si>
    <t>2.2</t>
  </si>
  <si>
    <t>2.3</t>
  </si>
  <si>
    <t>APU</t>
  </si>
  <si>
    <t>Cod.631316, Homecenter</t>
  </si>
  <si>
    <t>Cod.631313, Homecenter</t>
  </si>
  <si>
    <t>Cod.583775 Homecenter</t>
  </si>
  <si>
    <t>080511 - 341003</t>
  </si>
  <si>
    <t>200511 Mod.</t>
  </si>
  <si>
    <t>200521</t>
  </si>
  <si>
    <t>Suminstro e instalacion Tomaccoriente doble 123v-15a con polo tierra</t>
  </si>
  <si>
    <t xml:space="preserve">Suminstro e instalacion Interruptor </t>
  </si>
  <si>
    <t>151033. Mod</t>
  </si>
  <si>
    <t>APU. SISPAC</t>
  </si>
  <si>
    <t xml:space="preserve">Desmonte cubiertas asbesto cemento </t>
  </si>
  <si>
    <t>Demolicion placa de contrapiso (.10 cms espesor) y piso existente,   (incluye retiro)</t>
  </si>
  <si>
    <t>UN</t>
  </si>
  <si>
    <t>Unidad</t>
  </si>
  <si>
    <t xml:space="preserve">Suministro e instalacion de Baldosa de granito tipo alfa o similar  (30*30 / 33x33 cm) incluye destronque, pulida y brillado </t>
  </si>
  <si>
    <t>EQUIPOS FIJOS DE USO HOSPITALARIO</t>
  </si>
  <si>
    <t>ASEO GENERAL</t>
  </si>
  <si>
    <t>Suministro e instalacion  Lavamanos de incrustar con grifería de mesa tipo push</t>
  </si>
  <si>
    <t>Vinilo interior,filos y dilataciones (tres manos)</t>
  </si>
  <si>
    <t>Desmonte Correas en Madera</t>
  </si>
  <si>
    <t>Aseo general entrega final</t>
  </si>
  <si>
    <t xml:space="preserve">Suministro de equipo Aire Minisplit inverter consola de pared R410a,  12000 Btu/Hr, Monofasica 220/2/60.  incluye: ( Undad Interna y condensadora del mismo fabricante Bases Antivibratorias en neopreno, Suministro, Izada, Instalacion  y Pruebas ) </t>
  </si>
  <si>
    <t xml:space="preserve">Suministro de  equipo Aire Minisplit inverter consola de pared R410a,  12000 Btu/Hr, Monofasica 220/2/60.  incluye: ( Undad Interna y condensadora del mismo fabricante Bases Antivibratorias en neopreno, Suministro, Izada, Instalacion  y Pruebas ) </t>
  </si>
  <si>
    <t>1,2</t>
  </si>
  <si>
    <t>2.1</t>
  </si>
  <si>
    <t>2.4</t>
  </si>
  <si>
    <t>6.1</t>
  </si>
  <si>
    <t>6.2</t>
  </si>
  <si>
    <t>6.3</t>
  </si>
  <si>
    <t>6.4</t>
  </si>
  <si>
    <t>6.5</t>
  </si>
  <si>
    <t>6.6</t>
  </si>
  <si>
    <t>8.1</t>
  </si>
  <si>
    <t>8.2</t>
  </si>
  <si>
    <t xml:space="preserve">Suministro e instalacion guarda escoba recto en Baldosa de grano de marmol 30 o 33 x 7 cm. </t>
  </si>
  <si>
    <t xml:space="preserve">Suministro e instalacion barra de seguridad abatible para baño discapacitado en acero inoxidable 13 x 85 cm. </t>
  </si>
  <si>
    <t>Suministro e instalacion de cielo raso en lamina superboard 6 mm con junta incluye perfileria y pintura</t>
  </si>
  <si>
    <t>Suministro e instalacion Placa de contrapiso en concreto 2.500 psi e=0.8 m reforzada con malla de 4 mm</t>
  </si>
  <si>
    <t>Suministro e instalacion de baldosa vibroprensada 33 x 33, 30 x 30 en areas de patio, terraza ( Tablon rojo )</t>
  </si>
  <si>
    <t>ANÁLISIS DE PRECIOS UNITARIOS</t>
  </si>
  <si>
    <t xml:space="preserve">Ciudad </t>
  </si>
  <si>
    <t>Departamento</t>
  </si>
  <si>
    <t>Año</t>
  </si>
  <si>
    <t>Unidad :</t>
  </si>
  <si>
    <t>Código:</t>
  </si>
  <si>
    <t>I   EQUIPO</t>
  </si>
  <si>
    <t>Descripción</t>
  </si>
  <si>
    <t>Valor Parcial</t>
  </si>
  <si>
    <t/>
  </si>
  <si>
    <t>Sub-Total</t>
  </si>
  <si>
    <t>II   MATERIALES</t>
  </si>
  <si>
    <t>III   TRANSPORTE</t>
  </si>
  <si>
    <t>m3</t>
  </si>
  <si>
    <t>IV   MANO DE OBRA</t>
  </si>
  <si>
    <t>ARQUITECTO</t>
  </si>
  <si>
    <t>ROSEMBERG GARRIDO NUÑEZ</t>
  </si>
  <si>
    <t>No. T.P. A08102005-72247856</t>
  </si>
  <si>
    <t>C.C 72.247.856</t>
  </si>
  <si>
    <t>Fundacion</t>
  </si>
  <si>
    <t>Magdalena</t>
  </si>
  <si>
    <t>09 DE Noviembre 2024</t>
  </si>
  <si>
    <t>Valor</t>
  </si>
  <si>
    <t xml:space="preserve">Valor parcial  </t>
  </si>
  <si>
    <t xml:space="preserve">Cuadrilla oficial ayudante  tipo aa </t>
  </si>
  <si>
    <t>hh</t>
  </si>
  <si>
    <t>Volqueta 5.5 m3 viaje</t>
  </si>
  <si>
    <t>Vj</t>
  </si>
  <si>
    <t>D. %</t>
  </si>
  <si>
    <t>010507. Modelo</t>
  </si>
  <si>
    <t>Codigo de Ref. Sispac 010507</t>
  </si>
  <si>
    <t>Codigo de Ref. Sispac 010501</t>
  </si>
  <si>
    <t>1.04</t>
  </si>
  <si>
    <t>Codigo de Ref. Sispac 010503</t>
  </si>
  <si>
    <t>Cuadrilla oficial ayudante  tipo BB</t>
  </si>
  <si>
    <t>Herramienta menor 10% M.O  B.B.</t>
  </si>
  <si>
    <t>HH</t>
  </si>
  <si>
    <t>Mezcladora con operador 9 p3</t>
  </si>
  <si>
    <t>di</t>
  </si>
  <si>
    <t>Codigo de Ref. Sispac 081001</t>
  </si>
  <si>
    <t>Baldosa granito blanco</t>
  </si>
  <si>
    <t>m2</t>
  </si>
  <si>
    <t>Arena</t>
  </si>
  <si>
    <t>Cemento blanco</t>
  </si>
  <si>
    <t>kg</t>
  </si>
  <si>
    <t>Mortero 1:6</t>
  </si>
  <si>
    <t>Pegacor blanco</t>
  </si>
  <si>
    <t>Agua</t>
  </si>
  <si>
    <t>lt</t>
  </si>
  <si>
    <t>Codigo de Ref. Sispac 080511-341003</t>
  </si>
  <si>
    <t>Concreto 2.500</t>
  </si>
  <si>
    <t>Codigo de Ref. Sispac 083003</t>
  </si>
  <si>
    <t>Tablon vitrificado</t>
  </si>
  <si>
    <t>Colorante rojo</t>
  </si>
  <si>
    <t>Cemento gris</t>
  </si>
  <si>
    <t>Codigo de Ref. Sispac 084015</t>
  </si>
  <si>
    <t>Zocalo granito recto</t>
  </si>
  <si>
    <t>Cemento Blanco</t>
  </si>
  <si>
    <t>ml</t>
  </si>
  <si>
    <t xml:space="preserve">un </t>
  </si>
  <si>
    <t>un</t>
  </si>
  <si>
    <t>Cuadrilla tipo bb</t>
  </si>
  <si>
    <t>3.1</t>
  </si>
  <si>
    <t>3.2</t>
  </si>
  <si>
    <t>Un</t>
  </si>
  <si>
    <t>Barra de sguridad</t>
  </si>
  <si>
    <t>Cuadrilla tipo aa</t>
  </si>
  <si>
    <t>Heramienta menores 10% M.O AA</t>
  </si>
  <si>
    <t>Suministro e instalacion tanque elevado 2.000 lts con conexion y distribucion PVC de 1/2" y 1". Incluye todos los accesorios para su normal funcionamiento</t>
  </si>
  <si>
    <t>Codigo de Ref. Homecenter 583775</t>
  </si>
  <si>
    <t>Tanque con flotador</t>
  </si>
  <si>
    <t>4.1</t>
  </si>
  <si>
    <t>4.2</t>
  </si>
  <si>
    <t>4.3</t>
  </si>
  <si>
    <t>4.4</t>
  </si>
  <si>
    <t xml:space="preserve">Codigo de Ref. Sispac 120509 </t>
  </si>
  <si>
    <t>Lavamano</t>
  </si>
  <si>
    <t>Accesorios</t>
  </si>
  <si>
    <t>Manguerra sanitario</t>
  </si>
  <si>
    <t>5.2</t>
  </si>
  <si>
    <t xml:space="preserve">Suministro e instalacion sanitario bajo consumo </t>
  </si>
  <si>
    <t>Sanitario</t>
  </si>
  <si>
    <t>Codigo de Ref. Sispac 200521</t>
  </si>
  <si>
    <t>Viniltex gl,</t>
  </si>
  <si>
    <t>gl</t>
  </si>
  <si>
    <t>Cuadrilla tipo cc acabdo</t>
  </si>
  <si>
    <t>Agua de acueducto</t>
  </si>
  <si>
    <t>Caolin 25 kg</t>
  </si>
  <si>
    <t>Yeso 25 kg</t>
  </si>
  <si>
    <t>und</t>
  </si>
  <si>
    <t>Codigo de Ref. Sispac 200511 ref.</t>
  </si>
  <si>
    <t>7.1</t>
  </si>
  <si>
    <t>Suministro e instalacion  Correa metalica en perfil estructural PHR-C 120 x 60 x 2 mm, con anticorrosivo,</t>
  </si>
  <si>
    <t>Anticorrosivo gris/blanco/rojo</t>
  </si>
  <si>
    <t>Disco corte/desbaste metal 7"x1/4" o similar</t>
  </si>
  <si>
    <t>Disco de corte 14" x 3/32" x 1" corte aceros</t>
  </si>
  <si>
    <t>Esmalte brillante tipo pintulux de Pintuco o similar</t>
  </si>
  <si>
    <t>Perfil estructural negro PHR en C 120 x 60 x 2.0 mm</t>
  </si>
  <si>
    <t>Soldadura electrosoldada 6013 de 1/8"</t>
  </si>
  <si>
    <t>Thinner</t>
  </si>
  <si>
    <t>Andamio tubular stand. (inc. tijeras)</t>
  </si>
  <si>
    <t>hr</t>
  </si>
  <si>
    <t>Equipo de pintura con compresor</t>
  </si>
  <si>
    <t>Equipo de soldadura Marca Linconl 600 A</t>
  </si>
  <si>
    <t>Herramienta menor 10% M.O. AA</t>
  </si>
  <si>
    <t>Herramienta menor 10% M.O. HH</t>
  </si>
  <si>
    <t>Pulidora electrica manual sin disco 7"</t>
  </si>
  <si>
    <t>Tronzadora para disco 14"</t>
  </si>
  <si>
    <t>cuadrilla tipo hh</t>
  </si>
  <si>
    <t>7.2</t>
  </si>
  <si>
    <t>Suministro e instalacion  Platina 0.10*0.10 m en lamina HR 1/8" con anclajes de 1/4''.</t>
  </si>
  <si>
    <t>Acetileno</t>
  </si>
  <si>
    <t>Lamina HR 1/8"</t>
  </si>
  <si>
    <t>Oxigeno industrial</t>
  </si>
  <si>
    <t>Sikagrout 200 * 30 kg</t>
  </si>
  <si>
    <t>Equipo oxicorte</t>
  </si>
  <si>
    <t>7.3</t>
  </si>
  <si>
    <t>Clip tipo C de fijacion + tornillo</t>
  </si>
  <si>
    <t>Poliuretano e = 38 mm</t>
  </si>
  <si>
    <t>Montacarga (3.5 tn)</t>
  </si>
  <si>
    <t>Herramienta menor 10% M.O. bb</t>
  </si>
  <si>
    <t>cuadrilla tipo bb</t>
  </si>
  <si>
    <t>transporte materilaes</t>
  </si>
  <si>
    <t>Cod.302961 Homecenter</t>
  </si>
  <si>
    <t xml:space="preserve">Codigo de Ref. Homecenter 120509 </t>
  </si>
  <si>
    <t>Suministro e instalacion  Cubierta tipo sandwich 12 x 1m x 18mm - Lamina galvanizada cal. 28 blanco hueso, poliuretano expandido de densidad 38 kg/m3</t>
  </si>
  <si>
    <t>Cubierta tipo Sandwich  - cal, 28</t>
  </si>
  <si>
    <t>7.4</t>
  </si>
  <si>
    <t>Cod.234514 Homecenter</t>
  </si>
  <si>
    <t>Codigo de Ref. Homecenter 234514</t>
  </si>
  <si>
    <t>Caballete Blanco UPVC 0,60 x 0,94mt x 2mm</t>
  </si>
  <si>
    <t>Caballete upvc</t>
  </si>
  <si>
    <t>Tornillo hexagonal autoperforante punta de broca con arandela de neopreno 12 x 1 1/2"</t>
  </si>
  <si>
    <t>Herramienta menor 5% M.O. aa</t>
  </si>
  <si>
    <t>cuadrilla tipo aa</t>
  </si>
  <si>
    <t>7.5</t>
  </si>
  <si>
    <t>Suministro e instalacion  Cielo raso dry-wall plano con lámina gyplac RH antihumedad de 1/2" o 12.7mm o similar, pintado con 3 manos vinilo superlavable contra alto desgaste</t>
  </si>
  <si>
    <t>Codigo de Ref. Sispac 070507 - 200521</t>
  </si>
  <si>
    <t>Angulo CR C 26</t>
  </si>
  <si>
    <t>Perfil Omega CR C 26</t>
  </si>
  <si>
    <t>Vigueta Ppal. Cr 26</t>
  </si>
  <si>
    <t>Placa Yeso carton 1/2”</t>
  </si>
  <si>
    <t>Masilla Topex</t>
  </si>
  <si>
    <t>Cinta malla fibra 20 Ml</t>
  </si>
  <si>
    <t>Tornillos autoroscantes</t>
  </si>
  <si>
    <t>cuadrilla tipo dd</t>
  </si>
  <si>
    <t>Herramienta menor 10% M.O. dd</t>
  </si>
  <si>
    <t>Viniltex</t>
  </si>
  <si>
    <t>cuadrilla tipo cc</t>
  </si>
  <si>
    <t>Suministro e instalacion  Canaleta 30 x 35 cms, en lamina galvanizada cal. 20 desarrollo 0.60 m. pintado con wash primer y esmalte.</t>
  </si>
  <si>
    <t>Esmalte mate supersintético de 1a calidad tipo Pintuco o similar</t>
  </si>
  <si>
    <t>Lamina galvanizada cal 20 de 1.22*2.44 m</t>
  </si>
  <si>
    <t>Soldadura bronce 1/8" Varilla (1 kg=15 varillas)</t>
  </si>
  <si>
    <t>Wash Primer A Pintura 1/4 GL</t>
  </si>
  <si>
    <t>Wash Primer B Catalizador 1/4 GL</t>
  </si>
  <si>
    <t>Codo sanitario 90° 1/4 C x C PVC 4"</t>
  </si>
  <si>
    <t>Limpiador liquido PVC 1/4 gl o 760 gr</t>
  </si>
  <si>
    <t>Soldadura liquida PVC 1/4 gl</t>
  </si>
  <si>
    <t>Tubo PVC A. LL. 4"</t>
  </si>
  <si>
    <t>Union sanitaria PVC 4"</t>
  </si>
  <si>
    <t>Codigo de Ref. Sispac 070509 - 200521</t>
  </si>
  <si>
    <t>Superboard 6mm</t>
  </si>
  <si>
    <t>Tex placa</t>
  </si>
  <si>
    <t>Interruptor</t>
  </si>
  <si>
    <t>Herramientas menor 10% M.O B.B</t>
  </si>
  <si>
    <t>Transporte</t>
  </si>
  <si>
    <t>Luminaria panel led</t>
  </si>
  <si>
    <t>Kit para colgar</t>
  </si>
  <si>
    <t>Conector terminal n.12</t>
  </si>
  <si>
    <t xml:space="preserve">Codigo de Ref. Homecenter 673756 </t>
  </si>
  <si>
    <t>Suministro e instalacion  Luminaria tipo panel led 60x60 cm, 110 V. 40w, Incluye: cable encauchetado 3x16 AWG, clavija de caucho y elementos de fijación</t>
  </si>
  <si>
    <t>Cod.673756 Homecenter</t>
  </si>
  <si>
    <t>Luminaria panel led redondo</t>
  </si>
  <si>
    <t>kit para colgar</t>
  </si>
  <si>
    <t>Suministro e instalacion  Modulo LED redondo 24W, 110 V de incrustar. Incluye: cable encauchetado 3x16 AWG, clavija de caucho y elementos de fijac</t>
  </si>
  <si>
    <t>Cod.630496 Homecenter</t>
  </si>
  <si>
    <t>Codigo de Ref. Homecenter 630496</t>
  </si>
  <si>
    <t>Codigo de Ref. Sispac 111005</t>
  </si>
  <si>
    <t>Alambre aislado # 12 AWG</t>
  </si>
  <si>
    <t>Tuberia conduit 1/2"</t>
  </si>
  <si>
    <t>Curva 90 x 1/2"</t>
  </si>
  <si>
    <t>Adaptador caja 1/2"</t>
  </si>
  <si>
    <t>Toma tres patas 50 amp</t>
  </si>
  <si>
    <t>Caja electrica doble</t>
  </si>
  <si>
    <t>Cinta aislante scotch 20</t>
  </si>
  <si>
    <t>Soldadura liquida 1/4 gl.</t>
  </si>
  <si>
    <t>Suministro e instalacion  Ventana aluminio corrediza con vidrio templado 5 mm.</t>
  </si>
  <si>
    <t>Codigo de Ref. Sispac 151033</t>
  </si>
  <si>
    <t>Ventana 2 x 1 x 2h</t>
  </si>
  <si>
    <t>Cuadrilla tipo dd</t>
  </si>
  <si>
    <t>Heramientas menor 10% M.O D.D</t>
  </si>
  <si>
    <t>Puerta chapada en aluminio y vidrio 4 mm parte superior incluye chapa</t>
  </si>
  <si>
    <t>10.1</t>
  </si>
  <si>
    <t>Heramientas menor 10% M.O b.b</t>
  </si>
  <si>
    <t>Codigo de Ref. Homecenter 631316</t>
  </si>
  <si>
    <t>Aire Acondicionado Inverter Deluxe 12.000 Btu 220V AR12CVFZAWK/CB</t>
  </si>
  <si>
    <t>Codigo de Ref. Homecenter 631313</t>
  </si>
  <si>
    <t>Aire Acondicionado WindFree 18.000 BTU 220V AR18CVFCMWK/CB</t>
  </si>
  <si>
    <t>MUROS Y ACABADOS</t>
  </si>
  <si>
    <t>5.1</t>
  </si>
  <si>
    <t>Herramienta menor 10% M.O B.B</t>
  </si>
  <si>
    <t>Lamina impermeabilizante de pvc</t>
  </si>
  <si>
    <t xml:space="preserve">Geotextil no tejido compuesto de poliester fibras </t>
  </si>
  <si>
    <t>1.3</t>
  </si>
  <si>
    <t>1.5</t>
  </si>
  <si>
    <t>1.6</t>
  </si>
  <si>
    <t>1.7</t>
  </si>
  <si>
    <t>1.8</t>
  </si>
  <si>
    <t>Revisó</t>
  </si>
  <si>
    <t>Nombre:</t>
  </si>
  <si>
    <t>Arq. MILCO ECHEVERRIA TETE</t>
  </si>
  <si>
    <t>No. T.P.</t>
  </si>
  <si>
    <t>Firma:</t>
  </si>
  <si>
    <t>Arq. Secretaria Seccional de Salud</t>
  </si>
  <si>
    <t>Demolición placa de contrapiso (.10 cms espesor) y piso existente,   (incluye retiro)</t>
  </si>
  <si>
    <t>Desmonte tomacorrientes</t>
  </si>
  <si>
    <t>Desmonte lámparas de techo</t>
  </si>
  <si>
    <t xml:space="preserve">Suministro e instalación de Baldosa de granito tipo alfa o similar  (30*30 / 33x33 cm) incluye destronque, pulida y brillado </t>
  </si>
  <si>
    <t>Suministro e instalación Placa de contrapiso en concreto 2.500 psi e=0.8 m reforzada con malla de 4 mm</t>
  </si>
  <si>
    <t>Suministro e instalación de baldosa vibroprensada 33 x 33, 30 x 30 en áreas de patio, terraza ( Tablón rojo )</t>
  </si>
  <si>
    <t xml:space="preserve">Suministro e instalación guarda escoba recto en Baldosa de grano de mármol 30 o 33 x 7 cm. </t>
  </si>
  <si>
    <t xml:space="preserve">Suministro e instalación barra de seguridad abatible para baño discapacitado en acero inoxidable 13 x 85 cm. </t>
  </si>
  <si>
    <t>Suministro e instalación tanque elevado 2.000 lts con conexión y distribución PVC de 1/2" y 1". Incluye todos los accesorios para su normal funcionamiento</t>
  </si>
  <si>
    <t>Suministro e instalación  Lavamanos de incrustar con grifería de mesa tipo push</t>
  </si>
  <si>
    <r>
      <t>Suministro e instalación s</t>
    </r>
    <r>
      <rPr>
        <sz val="8"/>
        <rFont val="Arial"/>
        <family val="2"/>
      </rPr>
      <t xml:space="preserve">anitario bajo consumo </t>
    </r>
  </si>
  <si>
    <t>Instalación de A/A tipo mini Split de 12.000 btu, incluye accesorios para su correcto funcionamiento.</t>
  </si>
  <si>
    <t>Instalación de A/A tipo mini Split de 18.000 btu, incluye accesorios para su correcto funcionamiento.</t>
  </si>
  <si>
    <t>Vinilo interior, filos y dilataciones (tres manos)</t>
  </si>
  <si>
    <r>
      <t xml:space="preserve">Suministro e instalación  </t>
    </r>
    <r>
      <rPr>
        <sz val="8"/>
        <rFont val="Arial"/>
        <family val="2"/>
      </rPr>
      <t>Platina 0.10*0.10 m en lamina HR 1/8" con anclajes de 1/4''.</t>
    </r>
  </si>
  <si>
    <t>Suministro e instalación  Cubierta tipo sándwich 12 x 1m x 18mm - Lamina galvanizada cal. 28 blanco hueso, poliuretano expandido de densidad 38 kg/m3</t>
  </si>
  <si>
    <r>
      <t xml:space="preserve">Suministro e instalación  </t>
    </r>
    <r>
      <rPr>
        <sz val="8"/>
        <rFont val="Arial"/>
        <family val="2"/>
      </rPr>
      <t>Canaleta 30 x 35 cms, en lamina galvanizada cal. 20 desarrollo 0.60 m. pintado con wash primer y esmalte.</t>
    </r>
  </si>
  <si>
    <t>Suministro e instalación  Bajante  A.LL.  PVC  4"</t>
  </si>
  <si>
    <t>Suministro e instalación de cielo raso en lamina superboard 6 mm con junta incluye perfilaría y pintura</t>
  </si>
  <si>
    <t xml:space="preserve">Suministro e instalación Interruptor </t>
  </si>
  <si>
    <t>Suministro e instalación Tomacorriente doble 123v-15a con polo tierra</t>
  </si>
  <si>
    <r>
      <t xml:space="preserve">Suministro e instalación  </t>
    </r>
    <r>
      <rPr>
        <sz val="8"/>
        <rFont val="Arial"/>
        <family val="2"/>
      </rPr>
      <t>Luminaria tipo panel led 60x60 cm, 110 V. 40w,Incluye: cable encauchetado 3x16 AWG, clavija de caucho y elementos de fijación</t>
    </r>
  </si>
  <si>
    <r>
      <t xml:space="preserve">Suministro e instalación  </t>
    </r>
    <r>
      <rPr>
        <sz val="8"/>
        <rFont val="Arial"/>
        <family val="2"/>
      </rPr>
      <t>Modulo LED redondo 24W, 110 V de incrustar. Incluye: cable encauchetado 3x16 AWG, clavija de caucho y elementos de fijac</t>
    </r>
  </si>
  <si>
    <t>Punto A/A tipo mini Split de 12.000 y 18.000 btu.</t>
  </si>
  <si>
    <t>Elaboró:___________________________</t>
  </si>
  <si>
    <t>Arquitecto</t>
  </si>
  <si>
    <t>08700-53657 Atlántico</t>
  </si>
  <si>
    <r>
      <t xml:space="preserve">PRESUPUESTO MODELO INTERVENCIONES PARA CENTROS Y PUESTOS DE SALUD 
</t>
    </r>
    <r>
      <rPr>
        <b/>
        <sz val="8"/>
        <color theme="1"/>
        <rFont val="Arial"/>
        <family val="2"/>
      </rPr>
      <t>Ministerio de Salud y Protección Social
Subdirección de Infraestructura en Salud</t>
    </r>
  </si>
  <si>
    <t>vinilo exterior en fachada y área de patio a 3 manos, filos y dilataciones</t>
  </si>
  <si>
    <t>1,3</t>
  </si>
  <si>
    <t>1,4</t>
  </si>
  <si>
    <t>1,5</t>
  </si>
  <si>
    <t>1,6</t>
  </si>
  <si>
    <t>1,7</t>
  </si>
  <si>
    <t>1,8</t>
  </si>
  <si>
    <t>4.5</t>
  </si>
  <si>
    <t>6.7</t>
  </si>
  <si>
    <t>6.8</t>
  </si>
  <si>
    <t>9.1</t>
  </si>
  <si>
    <t>10.2</t>
  </si>
  <si>
    <t>1.2</t>
  </si>
  <si>
    <t>vinilo exterior en fachada y area de patio a 3 manos, filos y dilataciones</t>
  </si>
  <si>
    <t>Suministro e instalación Manto asfaltico de 3mm de espesor.</t>
  </si>
  <si>
    <t>PROYECTO:  ADECUACION DEL PUESTO DE SALUD DE SIMON BOLIVAR EN EL MUNICIPIO DE FUNDACION, MAGDALENA</t>
  </si>
  <si>
    <t xml:space="preserve"> ADECUACION DEL CENTRO DE SALUD SIMON BOLIVAR - MUNICIPIO DE FUNDACION, MAGDALENA</t>
  </si>
  <si>
    <r>
      <t>Suministro e instalación c</t>
    </r>
    <r>
      <rPr>
        <sz val="8"/>
        <rFont val="Arial"/>
        <family val="2"/>
      </rPr>
      <t>orrea metálica en perfil estructural PHR-C 120 x 60 x 2 mm, con anticorrosivo,</t>
    </r>
  </si>
  <si>
    <t xml:space="preserve">Suministro e instalación puerta en aluminio con vidrio incoloro 4 mm. </t>
  </si>
  <si>
    <r>
      <t>Suministro e instalación v</t>
    </r>
    <r>
      <rPr>
        <sz val="8"/>
        <rFont val="Arial"/>
        <family val="2"/>
      </rPr>
      <t>entana aluminio corrediza con vidrio templado 5 mm.</t>
    </r>
  </si>
  <si>
    <t>Suministro e instalación  Cielo raso dry-wall plano con lámina gyplac RH antihumedad de 1/2" o 12.7mm o similar, pintado con 3 manos vinilo supe lavable contra alto desgaste</t>
  </si>
  <si>
    <t>2.5</t>
  </si>
  <si>
    <t>080511</t>
  </si>
  <si>
    <t>Suministro e instalación Alistado de pisos e= 0.04 m, en mortero 1:4</t>
  </si>
  <si>
    <t>Codigo de Ref. Sispac 080511</t>
  </si>
  <si>
    <t>Suministro e instalacion Alistado de pisos e= 0.04 m, en mortero 1:4</t>
  </si>
  <si>
    <t>Concreto 1.500 psi</t>
  </si>
  <si>
    <t xml:space="preserve">Suministro de  equipo Aire Mini Split inverter consola de pared R410a, 18000 Btu/Hr, Monofásica 220/2/60.  incluye: ( Unidad Interna y condensadora del mismo fabricante Bases Antivibratorias en neopreno, Suministro, Izada, Instalación  y Pruebas ) </t>
  </si>
  <si>
    <t xml:space="preserve">Suministro de equipo Aire Mini Split inverter consola de pared R410a, 12000 Btu/Hr, Monofásica 220/2/60.  incluye: ( Unidad Interna y condensadora del mismo fabricante Bases Antivibratorias en neopreno, Suministro, Izada, Instalación  y Pruebas ) </t>
  </si>
  <si>
    <t>SON: DOSCIENTOS DIECISIETE MILLONES QUINIENTOS SETENTA Y CINCO MIL DOSCIENTOS DIECIOCHO PESOS</t>
  </si>
  <si>
    <t>PROYECTO:  ADECUACION DEL CENTRO DE SALUD DE SIMON BOLIVAR  MUNICIPIO DE FUNDACION, MAGDALENA</t>
  </si>
  <si>
    <t xml:space="preserve">Código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</si>
</sst>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0.00"/>
    <numFmt numFmtId="165" formatCode="_-&quot;$&quot;* #,##0_-;\-&quot;$&quot;* #,##0_-;_-&quot;$&quot;* &quot;-&quot;_-;_-@_-"/>
    <numFmt numFmtId="166" formatCode="&quot;$&quot;\ #,##0.00"/>
    <numFmt numFmtId="167" formatCode="_-* #,##0_-;\-* #,##0_-;_-* &quot;-&quot;??_-;_-@_-"/>
    <numFmt numFmtId="168" formatCode="0.0"/>
    <numFmt numFmtId="169" formatCode="_-[$$-240A]\ * #,##0_-;\-[$$-240A]\ * #,##0_-;_-[$$-240A]\ * &quot;-&quot;??_-;_-@_-"/>
    <numFmt numFmtId="170" formatCode="_-&quot;$&quot;* #,##0.00_-;\-&quot;$&quot;* #,##0.00_-;_-&quot;$&quot;* &quot;-&quot;??_-;_-@_-"/>
    <numFmt numFmtId="171" formatCode="_(* #,##0.00_);_(* \(#,##0.00\);_(* &quot;-&quot;??_);_(@_)"/>
    <numFmt numFmtId="172" formatCode="_-* #,##0.00\ &quot;€&quot;_-;\-* #,##0.00\ &quot;€&quot;_-;_-* &quot;-&quot;??\ &quot;€&quot;_-;_-@_-"/>
    <numFmt numFmtId="173" formatCode="_(&quot;$&quot;\ * #,##0.00_);_(&quot;$&quot;\ * \(#,##0.00\);_(&quot;$&quot;\ * &quot;-&quot;??_);_(@_)"/>
    <numFmt numFmtId="174" formatCode="&quot;$&quot;\ #,##0"/>
  </numFmts>
  <fonts count="31"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8"/>
      <name val="Arial"/>
      <family val="2"/>
    </font>
    <font>
      <sz val="8"/>
      <color rgb="FF000000"/>
      <name val="Arial"/>
      <family val="2"/>
    </font>
    <font>
      <sz val="10"/>
      <color rgb="FF000000"/>
      <name val="Times New Roman"/>
      <family val="1"/>
    </font>
    <font>
      <sz val="8"/>
      <color theme="1"/>
      <name val="Arial"/>
      <family val="2"/>
    </font>
    <font>
      <sz val="8"/>
      <name val="Times New Roman"/>
      <family val="1"/>
    </font>
    <font>
      <sz val="10"/>
      <color rgb="FF000000"/>
      <name val="Times New Roman"/>
      <family val="1"/>
    </font>
    <font>
      <sz val="8"/>
      <color rgb="FF000000"/>
      <name val="Times New Roman"/>
      <family val="1"/>
    </font>
    <font>
      <b/>
      <sz val="8"/>
      <name val="Arial"/>
      <family val="2"/>
    </font>
    <font>
      <b/>
      <sz val="8"/>
      <color rgb="FF000000"/>
      <name val="Arial"/>
      <family val="2"/>
    </font>
    <font>
      <b/>
      <sz val="7"/>
      <name val="Arial"/>
      <family val="2"/>
    </font>
    <font>
      <b/>
      <sz val="9"/>
      <color theme="1"/>
      <name val="Arial"/>
      <family val="2"/>
    </font>
    <font>
      <sz val="10"/>
      <name val="Calibri"/>
      <family val="2"/>
      <scheme val="minor"/>
    </font>
    <font>
      <b/>
      <sz val="9"/>
      <name val="Arial"/>
      <family val="2"/>
    </font>
    <font>
      <sz val="9"/>
      <name val="Arial"/>
      <family val="2"/>
    </font>
    <font>
      <sz val="10"/>
      <name val="Arial"/>
      <family val="2"/>
    </font>
    <font>
      <sz val="9"/>
      <color theme="1"/>
      <name val="Arial"/>
      <family val="2"/>
    </font>
    <font>
      <sz val="9"/>
      <color rgb="FF000000"/>
      <name val="Arial"/>
      <family val="2"/>
    </font>
    <font>
      <sz val="9"/>
      <color rgb="FF333333"/>
      <name val="Arial"/>
      <family val="2"/>
    </font>
    <font>
      <sz val="7"/>
      <color rgb="FF000000"/>
      <name val="Arial"/>
      <family val="2"/>
    </font>
    <font>
      <sz val="7"/>
      <color theme="1"/>
      <name val="Arial"/>
      <family val="2"/>
    </font>
    <font>
      <sz val="7"/>
      <name val="Arial"/>
      <family val="2"/>
    </font>
    <font>
      <sz val="7"/>
      <color theme="1"/>
      <name val="Calibri"/>
      <family val="2"/>
      <scheme val="minor"/>
    </font>
    <font>
      <b/>
      <sz val="8"/>
      <color theme="1"/>
      <name val="Arial"/>
      <family val="2"/>
    </font>
    <font>
      <sz val="7"/>
      <color rgb="FF000000"/>
      <name val="Times New Roman"/>
      <family val="1"/>
    </font>
    <font>
      <sz val="8"/>
      <color rgb="FFFF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59999389629810485"/>
        <bgColor indexed="64"/>
      </patternFill>
    </fill>
  </fills>
  <borders count="8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thin">
        <color rgb="FF000000"/>
      </left>
      <right style="medium">
        <color indexed="64"/>
      </right>
      <top style="thin">
        <color rgb="FF000000"/>
      </top>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thin">
        <color auto="1"/>
      </left>
      <right style="medium">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auto="1"/>
      </left>
      <right/>
      <top/>
      <bottom/>
      <diagonal/>
    </border>
    <border>
      <left/>
      <right style="medium">
        <color auto="1"/>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medium">
        <color indexed="64"/>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right style="medium">
        <color indexed="64"/>
      </right>
      <top style="thin">
        <color indexed="64"/>
      </top>
      <bottom style="medium">
        <color indexed="64"/>
      </bottom>
      <diagonal/>
    </border>
  </borders>
  <cellStyleXfs count="21">
    <xf numFmtId="0" fontId="0" fillId="0" borderId="0"/>
    <xf numFmtId="41" fontId="5" fillId="0" borderId="0" applyFont="0" applyFill="0" applyBorder="0" applyAlignment="0" applyProtection="0"/>
    <xf numFmtId="44" fontId="5" fillId="0" borderId="0" applyFont="0" applyFill="0" applyBorder="0" applyAlignment="0" applyProtection="0"/>
    <xf numFmtId="0" fontId="8" fillId="0" borderId="0"/>
    <xf numFmtId="165" fontId="4" fillId="0" borderId="0" applyFont="0" applyFill="0" applyBorder="0" applyAlignment="0" applyProtection="0"/>
    <xf numFmtId="43" fontId="11" fillId="0" borderId="0" applyFont="0" applyFill="0" applyBorder="0" applyAlignment="0" applyProtection="0"/>
    <xf numFmtId="0" fontId="3" fillId="0" borderId="0"/>
    <xf numFmtId="170" fontId="20" fillId="0" borderId="0" applyFont="0" applyFill="0" applyBorder="0" applyAlignment="0" applyProtection="0"/>
    <xf numFmtId="171" fontId="2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172" fontId="1" fillId="0" borderId="0" applyFont="0" applyFill="0" applyBorder="0" applyAlignment="0" applyProtection="0"/>
    <xf numFmtId="0" fontId="20" fillId="0" borderId="0" applyFont="0" applyFill="0" applyBorder="0" applyAlignment="0" applyProtection="0"/>
    <xf numFmtId="0" fontId="20" fillId="0" borderId="0"/>
    <xf numFmtId="173" fontId="1" fillId="0" borderId="0" applyFont="0" applyFill="0" applyBorder="0" applyAlignment="0" applyProtection="0"/>
    <xf numFmtId="9" fontId="20" fillId="0" borderId="0" applyFont="0" applyFill="0" applyBorder="0" applyAlignment="0" applyProtection="0"/>
    <xf numFmtId="0" fontId="2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66">
    <xf numFmtId="0" fontId="0" fillId="0" borderId="0" xfId="0" applyAlignment="1">
      <alignment horizontal="left" vertical="top"/>
    </xf>
    <xf numFmtId="0" fontId="6" fillId="0" borderId="5" xfId="0" applyFont="1" applyBorder="1" applyAlignment="1">
      <alignment horizontal="center" vertical="top" wrapText="1"/>
    </xf>
    <xf numFmtId="0" fontId="7" fillId="0" borderId="5" xfId="0" applyFont="1" applyBorder="1" applyAlignment="1">
      <alignment horizontal="left" vertical="top" wrapText="1"/>
    </xf>
    <xf numFmtId="0" fontId="6" fillId="0" borderId="5" xfId="0" applyFont="1" applyBorder="1" applyAlignment="1">
      <alignment horizontal="left" vertical="center" wrapText="1"/>
    </xf>
    <xf numFmtId="0" fontId="6" fillId="0" borderId="5" xfId="0" applyFont="1" applyBorder="1" applyAlignment="1">
      <alignment horizontal="center" vertical="center" wrapText="1"/>
    </xf>
    <xf numFmtId="0" fontId="6" fillId="0" borderId="19" xfId="0" applyFont="1" applyBorder="1" applyAlignment="1">
      <alignment horizontal="center" vertical="center" wrapText="1"/>
    </xf>
    <xf numFmtId="0" fontId="9" fillId="0" borderId="5" xfId="0" applyFont="1" applyBorder="1" applyAlignment="1">
      <alignment vertical="center" wrapText="1"/>
    </xf>
    <xf numFmtId="0" fontId="9" fillId="0" borderId="5" xfId="0" applyFont="1" applyBorder="1" applyAlignment="1">
      <alignment horizontal="center" vertical="center"/>
    </xf>
    <xf numFmtId="0" fontId="6" fillId="0" borderId="5" xfId="0" applyFont="1" applyBorder="1" applyAlignment="1">
      <alignment horizontal="center" vertical="center"/>
    </xf>
    <xf numFmtId="0" fontId="9" fillId="0" borderId="5" xfId="0" applyFont="1" applyBorder="1" applyAlignment="1">
      <alignment horizontal="center" vertical="center" wrapText="1"/>
    </xf>
    <xf numFmtId="0" fontId="6" fillId="0" borderId="19" xfId="0" applyFont="1" applyBorder="1" applyAlignment="1">
      <alignment horizontal="center" vertical="center"/>
    </xf>
    <xf numFmtId="3" fontId="6" fillId="0" borderId="19" xfId="0" applyNumberFormat="1" applyFont="1" applyBorder="1" applyAlignment="1">
      <alignment horizontal="center" vertical="center"/>
    </xf>
    <xf numFmtId="3" fontId="6" fillId="0" borderId="5" xfId="0" applyNumberFormat="1" applyFont="1" applyBorder="1" applyAlignment="1">
      <alignment horizontal="center" vertical="center"/>
    </xf>
    <xf numFmtId="2" fontId="6" fillId="0" borderId="5" xfId="0" applyNumberFormat="1" applyFont="1" applyBorder="1" applyAlignment="1">
      <alignment horizontal="center" vertical="top" shrinkToFit="1"/>
    </xf>
    <xf numFmtId="2" fontId="6" fillId="0" borderId="19" xfId="0" applyNumberFormat="1" applyFont="1" applyBorder="1" applyAlignment="1">
      <alignment horizontal="center" vertical="center" shrinkToFit="1"/>
    </xf>
    <xf numFmtId="2" fontId="6" fillId="0" borderId="5" xfId="0" applyNumberFormat="1" applyFont="1" applyBorder="1" applyAlignment="1">
      <alignment horizontal="center" vertical="center" shrinkToFit="1"/>
    </xf>
    <xf numFmtId="167" fontId="7" fillId="0" borderId="0" xfId="5" applyNumberFormat="1" applyFont="1" applyFill="1" applyBorder="1" applyAlignment="1">
      <alignment horizontal="center" vertical="center" shrinkToFit="1"/>
    </xf>
    <xf numFmtId="168" fontId="7" fillId="0" borderId="5" xfId="0" applyNumberFormat="1" applyFont="1" applyBorder="1" applyAlignment="1">
      <alignment horizontal="center" vertical="center" shrinkToFit="1"/>
    </xf>
    <xf numFmtId="2" fontId="9" fillId="0" borderId="5" xfId="0" applyNumberFormat="1" applyFont="1" applyBorder="1" applyAlignment="1">
      <alignment horizontal="center" vertical="center" shrinkToFit="1"/>
    </xf>
    <xf numFmtId="0" fontId="12" fillId="0" borderId="0" xfId="0" applyFont="1" applyAlignment="1">
      <alignment horizontal="left" vertical="top"/>
    </xf>
    <xf numFmtId="0" fontId="12"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horizontal="center" vertical="center" wrapText="1"/>
    </xf>
    <xf numFmtId="0" fontId="13" fillId="2" borderId="26"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7" fillId="2" borderId="27" xfId="0" applyFont="1" applyFill="1" applyBorder="1" applyAlignment="1">
      <alignment horizontal="center" vertical="center" wrapText="1"/>
    </xf>
    <xf numFmtId="167" fontId="7" fillId="2" borderId="27" xfId="5" applyNumberFormat="1" applyFont="1" applyFill="1" applyBorder="1" applyAlignment="1">
      <alignment horizontal="center" vertical="center" wrapText="1"/>
    </xf>
    <xf numFmtId="3" fontId="12" fillId="0" borderId="0" xfId="0" applyNumberFormat="1" applyFont="1" applyAlignment="1">
      <alignment horizontal="left" vertical="center"/>
    </xf>
    <xf numFmtId="0" fontId="7" fillId="2" borderId="27" xfId="0" applyFont="1" applyFill="1" applyBorder="1" applyAlignment="1">
      <alignment horizontal="left" vertical="center" wrapText="1"/>
    </xf>
    <xf numFmtId="9" fontId="7" fillId="3" borderId="8" xfId="0" applyNumberFormat="1" applyFont="1" applyFill="1" applyBorder="1" applyAlignment="1">
      <alignment horizontal="center" vertical="top" shrinkToFit="1"/>
    </xf>
    <xf numFmtId="9" fontId="7" fillId="3" borderId="5" xfId="0" applyNumberFormat="1" applyFont="1" applyFill="1" applyBorder="1" applyAlignment="1">
      <alignment horizontal="center" vertical="top" shrinkToFit="1"/>
    </xf>
    <xf numFmtId="164" fontId="7" fillId="3" borderId="18" xfId="0" applyNumberFormat="1" applyFont="1" applyFill="1" applyBorder="1" applyAlignment="1">
      <alignment horizontal="center" vertical="top" shrinkToFit="1"/>
    </xf>
    <xf numFmtId="0" fontId="12" fillId="0" borderId="0" xfId="0" applyFont="1" applyAlignment="1">
      <alignment vertical="top" wrapText="1"/>
    </xf>
    <xf numFmtId="9" fontId="7" fillId="3" borderId="5" xfId="0" applyNumberFormat="1" applyFont="1" applyFill="1" applyBorder="1" applyAlignment="1">
      <alignment horizontal="center" vertical="top" wrapText="1"/>
    </xf>
    <xf numFmtId="4" fontId="9" fillId="0" borderId="5" xfId="0" applyNumberFormat="1" applyFont="1" applyBorder="1" applyAlignment="1">
      <alignment horizontal="center" vertical="center"/>
    </xf>
    <xf numFmtId="0" fontId="13" fillId="0" borderId="0" xfId="3" applyFont="1" applyAlignment="1">
      <alignment horizontal="center" vertical="center" wrapText="1"/>
    </xf>
    <xf numFmtId="0" fontId="12" fillId="0" borderId="0" xfId="0" applyFont="1" applyAlignment="1">
      <alignment horizontal="center" vertical="center"/>
    </xf>
    <xf numFmtId="0" fontId="7" fillId="0" borderId="0" xfId="0" applyFont="1" applyAlignment="1">
      <alignment horizontal="center" vertical="top"/>
    </xf>
    <xf numFmtId="0" fontId="7" fillId="0" borderId="0" xfId="0" applyFont="1" applyAlignment="1">
      <alignment horizontal="center" vertical="center"/>
    </xf>
    <xf numFmtId="0" fontId="7" fillId="0" borderId="19" xfId="0" applyFont="1" applyBorder="1" applyAlignment="1">
      <alignment horizontal="center" vertical="center" wrapText="1"/>
    </xf>
    <xf numFmtId="1" fontId="7" fillId="0" borderId="19" xfId="0" applyNumberFormat="1" applyFont="1" applyBorder="1" applyAlignment="1">
      <alignment horizontal="center" vertical="center" wrapText="1"/>
    </xf>
    <xf numFmtId="0" fontId="7" fillId="2" borderId="14"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9" fillId="0" borderId="5" xfId="0" applyFont="1" applyBorder="1" applyAlignment="1">
      <alignment horizontal="left" vertical="center" wrapText="1"/>
    </xf>
    <xf numFmtId="0" fontId="9" fillId="0" borderId="5" xfId="3" applyFont="1" applyBorder="1" applyAlignment="1">
      <alignment horizontal="center" vertical="center" wrapText="1"/>
    </xf>
    <xf numFmtId="2" fontId="9" fillId="0" borderId="5" xfId="3" applyNumberFormat="1" applyFont="1" applyBorder="1" applyAlignment="1">
      <alignment horizontal="center" vertical="center" shrinkToFit="1"/>
    </xf>
    <xf numFmtId="42" fontId="14" fillId="2" borderId="6" xfId="2" applyNumberFormat="1" applyFont="1" applyFill="1" applyBorder="1" applyAlignment="1">
      <alignment horizontal="center" vertical="center" wrapText="1"/>
    </xf>
    <xf numFmtId="167" fontId="14" fillId="2" borderId="6" xfId="5" applyNumberFormat="1" applyFont="1" applyFill="1" applyBorder="1" applyAlignment="1">
      <alignment horizontal="center" vertical="center" wrapText="1"/>
    </xf>
    <xf numFmtId="166" fontId="12" fillId="0" borderId="0" xfId="0" applyNumberFormat="1" applyFont="1" applyAlignment="1">
      <alignment horizontal="left" vertical="top"/>
    </xf>
    <xf numFmtId="42" fontId="14" fillId="2" borderId="6" xfId="2" applyNumberFormat="1" applyFont="1" applyFill="1" applyBorder="1" applyAlignment="1">
      <alignment vertical="center" wrapText="1"/>
    </xf>
    <xf numFmtId="0" fontId="7" fillId="2" borderId="27" xfId="0" applyFont="1" applyFill="1" applyBorder="1" applyAlignment="1">
      <alignment horizontal="left" wrapText="1"/>
    </xf>
    <xf numFmtId="169" fontId="7" fillId="2" borderId="36" xfId="0" applyNumberFormat="1" applyFont="1" applyFill="1" applyBorder="1" applyAlignment="1">
      <alignment horizontal="left" vertical="center" wrapText="1"/>
    </xf>
    <xf numFmtId="169" fontId="14" fillId="2" borderId="6" xfId="0" applyNumberFormat="1" applyFont="1" applyFill="1" applyBorder="1" applyAlignment="1">
      <alignment horizontal="left" vertical="center" wrapText="1"/>
    </xf>
    <xf numFmtId="3" fontId="19" fillId="0" borderId="18" xfId="7" applyNumberFormat="1" applyFont="1" applyFill="1" applyBorder="1" applyAlignment="1">
      <alignment horizontal="right"/>
    </xf>
    <xf numFmtId="0" fontId="3" fillId="0" borderId="43" xfId="6" applyBorder="1" applyAlignment="1">
      <alignment vertical="center"/>
    </xf>
    <xf numFmtId="0" fontId="18" fillId="0" borderId="44" xfId="6" applyFont="1" applyBorder="1" applyAlignment="1">
      <alignment horizontal="right"/>
    </xf>
    <xf numFmtId="0" fontId="17" fillId="0" borderId="44" xfId="6" applyFont="1" applyBorder="1"/>
    <xf numFmtId="0" fontId="17" fillId="0" borderId="37" xfId="6" applyFont="1" applyBorder="1"/>
    <xf numFmtId="0" fontId="17" fillId="0" borderId="38" xfId="6" applyFont="1" applyBorder="1"/>
    <xf numFmtId="0" fontId="19" fillId="0" borderId="0" xfId="6" applyFont="1"/>
    <xf numFmtId="0" fontId="17" fillId="0" borderId="0" xfId="6" applyFont="1"/>
    <xf numFmtId="0" fontId="19" fillId="0" borderId="5" xfId="6" applyFont="1" applyBorder="1" applyAlignment="1">
      <alignment horizontal="center"/>
    </xf>
    <xf numFmtId="170" fontId="19" fillId="0" borderId="5" xfId="7" applyFont="1" applyFill="1" applyBorder="1" applyAlignment="1">
      <alignment horizontal="center"/>
    </xf>
    <xf numFmtId="171" fontId="19" fillId="0" borderId="5" xfId="8" applyFont="1" applyFill="1" applyBorder="1" applyAlignment="1" applyProtection="1">
      <alignment horizontal="center"/>
      <protection locked="0"/>
    </xf>
    <xf numFmtId="2" fontId="19" fillId="0" borderId="5" xfId="6" applyNumberFormat="1" applyFont="1" applyBorder="1" applyAlignment="1" applyProtection="1">
      <alignment horizontal="center"/>
      <protection locked="0"/>
    </xf>
    <xf numFmtId="3" fontId="18" fillId="0" borderId="16" xfId="7" applyNumberFormat="1" applyFont="1" applyFill="1" applyBorder="1" applyAlignment="1">
      <alignment horizontal="right"/>
    </xf>
    <xf numFmtId="0" fontId="18" fillId="0" borderId="14" xfId="6" applyFont="1" applyBorder="1" applyAlignment="1">
      <alignment horizontal="right"/>
    </xf>
    <xf numFmtId="0" fontId="19" fillId="0" borderId="19" xfId="6" applyFont="1" applyBorder="1" applyAlignment="1">
      <alignment horizontal="center"/>
    </xf>
    <xf numFmtId="0" fontId="19" fillId="0" borderId="46" xfId="6" applyFont="1" applyBorder="1" applyAlignment="1">
      <alignment horizontal="center" vertical="center"/>
    </xf>
    <xf numFmtId="0" fontId="19" fillId="0" borderId="47" xfId="6" applyFont="1" applyBorder="1" applyAlignment="1">
      <alignment horizontal="left"/>
    </xf>
    <xf numFmtId="0" fontId="19" fillId="0" borderId="40" xfId="6" applyFont="1" applyBorder="1" applyAlignment="1">
      <alignment horizontal="center" vertical="center"/>
    </xf>
    <xf numFmtId="3" fontId="18" fillId="0" borderId="40" xfId="7" applyNumberFormat="1" applyFont="1" applyFill="1" applyBorder="1" applyAlignment="1">
      <alignment horizontal="right"/>
    </xf>
    <xf numFmtId="3" fontId="19" fillId="0" borderId="34" xfId="6" applyNumberFormat="1" applyFont="1" applyBorder="1" applyAlignment="1">
      <alignment horizontal="right" vertical="top"/>
    </xf>
    <xf numFmtId="3" fontId="18" fillId="0" borderId="18" xfId="7" applyNumberFormat="1" applyFont="1" applyFill="1" applyBorder="1" applyAlignment="1">
      <alignment horizontal="right"/>
    </xf>
    <xf numFmtId="0" fontId="21" fillId="0" borderId="5" xfId="6" applyFont="1" applyBorder="1" applyAlignment="1">
      <alignment horizontal="center"/>
    </xf>
    <xf numFmtId="0" fontId="21" fillId="0" borderId="18" xfId="6" applyFont="1" applyBorder="1" applyAlignment="1">
      <alignment horizontal="center"/>
    </xf>
    <xf numFmtId="3" fontId="19" fillId="0" borderId="5" xfId="6" applyNumberFormat="1" applyFont="1" applyBorder="1" applyAlignment="1">
      <alignment horizontal="center"/>
    </xf>
    <xf numFmtId="3" fontId="19" fillId="0" borderId="34" xfId="6" applyNumberFormat="1" applyFont="1" applyBorder="1" applyAlignment="1">
      <alignment horizontal="center" vertical="top"/>
    </xf>
    <xf numFmtId="42" fontId="9" fillId="0" borderId="19" xfId="2" quotePrefix="1" applyNumberFormat="1" applyFont="1" applyFill="1" applyBorder="1" applyAlignment="1">
      <alignment vertical="center"/>
    </xf>
    <xf numFmtId="0" fontId="6" fillId="0" borderId="0" xfId="0" applyFont="1" applyAlignment="1">
      <alignment horizontal="center" vertical="center" wrapText="1"/>
    </xf>
    <xf numFmtId="166" fontId="12" fillId="0" borderId="0" xfId="0" applyNumberFormat="1" applyFont="1" applyAlignment="1">
      <alignment horizontal="left" vertical="center"/>
    </xf>
    <xf numFmtId="43" fontId="7" fillId="0" borderId="0" xfId="5" applyFont="1" applyFill="1" applyBorder="1" applyAlignment="1">
      <alignment horizontal="center" vertical="center"/>
    </xf>
    <xf numFmtId="44" fontId="0" fillId="0" borderId="0" xfId="0" applyNumberFormat="1" applyAlignment="1">
      <alignment horizontal="left" vertical="top"/>
    </xf>
    <xf numFmtId="42" fontId="12" fillId="0" borderId="0" xfId="0" applyNumberFormat="1" applyFont="1" applyAlignment="1">
      <alignment horizontal="left" vertical="center"/>
    </xf>
    <xf numFmtId="0" fontId="5" fillId="0" borderId="0" xfId="0" applyFont="1" applyAlignment="1">
      <alignment horizontal="left" vertical="top"/>
    </xf>
    <xf numFmtId="0" fontId="19" fillId="0" borderId="8" xfId="6" applyFont="1" applyBorder="1" applyAlignment="1">
      <alignment horizontal="center"/>
    </xf>
    <xf numFmtId="3" fontId="19" fillId="0" borderId="9" xfId="6" applyNumberFormat="1" applyFont="1" applyBorder="1" applyAlignment="1">
      <alignment horizontal="right" vertical="top"/>
    </xf>
    <xf numFmtId="3" fontId="18" fillId="0" borderId="12" xfId="7" applyNumberFormat="1" applyFont="1" applyFill="1" applyBorder="1" applyAlignment="1">
      <alignment horizontal="right"/>
    </xf>
    <xf numFmtId="167" fontId="9" fillId="0" borderId="0" xfId="5" applyNumberFormat="1" applyFont="1" applyFill="1" applyBorder="1" applyAlignment="1">
      <alignment horizontal="center" vertical="center" shrinkToFit="1"/>
    </xf>
    <xf numFmtId="0" fontId="22" fillId="0" borderId="5" xfId="0" applyFont="1" applyBorder="1" applyAlignment="1">
      <alignment horizontal="center" vertical="top"/>
    </xf>
    <xf numFmtId="166" fontId="7" fillId="0" borderId="0" xfId="0" applyNumberFormat="1" applyFont="1" applyAlignment="1">
      <alignment horizontal="right" vertical="center" shrinkToFit="1"/>
    </xf>
    <xf numFmtId="0" fontId="6" fillId="0" borderId="19" xfId="0" applyFont="1" applyBorder="1" applyAlignment="1">
      <alignment horizontal="left" vertical="center" wrapText="1"/>
    </xf>
    <xf numFmtId="166" fontId="9" fillId="0" borderId="0" xfId="2" applyNumberFormat="1" applyFont="1" applyFill="1" applyBorder="1" applyAlignment="1">
      <alignment horizontal="right" vertical="center"/>
    </xf>
    <xf numFmtId="2" fontId="19" fillId="0" borderId="5" xfId="6" applyNumberFormat="1" applyFont="1" applyBorder="1" applyAlignment="1" applyProtection="1">
      <alignment horizontal="center" vertical="center"/>
      <protection locked="0"/>
    </xf>
    <xf numFmtId="170" fontId="19" fillId="0" borderId="5" xfId="7" applyFont="1" applyFill="1" applyBorder="1" applyAlignment="1">
      <alignment horizontal="center" vertical="center"/>
    </xf>
    <xf numFmtId="3" fontId="19" fillId="0" borderId="18" xfId="7" applyNumberFormat="1" applyFont="1" applyFill="1" applyBorder="1" applyAlignment="1">
      <alignment horizontal="right" vertical="center"/>
    </xf>
    <xf numFmtId="0" fontId="19" fillId="0" borderId="5" xfId="6" applyFont="1" applyBorder="1" applyAlignment="1">
      <alignment horizontal="center" vertical="center"/>
    </xf>
    <xf numFmtId="166" fontId="9" fillId="0" borderId="0" xfId="2" applyNumberFormat="1" applyFont="1" applyFill="1" applyBorder="1" applyAlignment="1">
      <alignment horizontal="right" vertical="center" shrinkToFit="1"/>
    </xf>
    <xf numFmtId="0" fontId="9" fillId="0" borderId="19" xfId="0" applyFont="1" applyBorder="1" applyAlignment="1">
      <alignment horizontal="left" vertical="center" wrapText="1"/>
    </xf>
    <xf numFmtId="169" fontId="7" fillId="2" borderId="15" xfId="0" applyNumberFormat="1" applyFont="1" applyFill="1" applyBorder="1" applyAlignment="1">
      <alignment horizontal="left" vertical="center" wrapText="1"/>
    </xf>
    <xf numFmtId="169" fontId="14" fillId="2" borderId="16" xfId="0" applyNumberFormat="1" applyFont="1" applyFill="1" applyBorder="1" applyAlignment="1">
      <alignment horizontal="left" vertical="center" wrapText="1"/>
    </xf>
    <xf numFmtId="0" fontId="13" fillId="2" borderId="62" xfId="0" applyFont="1" applyFill="1" applyBorder="1" applyAlignment="1">
      <alignment horizontal="center" vertical="center" wrapText="1"/>
    </xf>
    <xf numFmtId="171" fontId="19" fillId="0" borderId="5" xfId="8" applyFont="1" applyFill="1" applyBorder="1" applyAlignment="1" applyProtection="1">
      <alignment horizontal="center" vertical="center"/>
      <protection locked="0"/>
    </xf>
    <xf numFmtId="0" fontId="7" fillId="0" borderId="5" xfId="0" applyFont="1" applyBorder="1" applyAlignment="1">
      <alignment horizontal="left" vertical="center" wrapText="1"/>
    </xf>
    <xf numFmtId="0" fontId="9" fillId="0" borderId="5" xfId="0" applyFont="1" applyBorder="1" applyAlignment="1">
      <alignment horizontal="left" vertical="top" wrapText="1"/>
    </xf>
    <xf numFmtId="167" fontId="9" fillId="0" borderId="0" xfId="5" applyNumberFormat="1" applyFont="1" applyFill="1" applyBorder="1" applyAlignment="1">
      <alignment horizontal="center" vertical="center"/>
    </xf>
    <xf numFmtId="167" fontId="7" fillId="0" borderId="0" xfId="5" applyNumberFormat="1" applyFont="1" applyFill="1" applyBorder="1" applyAlignment="1">
      <alignment horizontal="center" vertical="top" shrinkToFit="1"/>
    </xf>
    <xf numFmtId="166" fontId="9" fillId="0" borderId="0" xfId="2" applyNumberFormat="1" applyFont="1" applyFill="1" applyBorder="1" applyAlignment="1">
      <alignment vertical="center"/>
    </xf>
    <xf numFmtId="2" fontId="6" fillId="0" borderId="61" xfId="0" applyNumberFormat="1" applyFont="1" applyBorder="1" applyAlignment="1">
      <alignment horizontal="center" vertical="center" shrinkToFit="1"/>
    </xf>
    <xf numFmtId="166" fontId="9" fillId="0" borderId="0" xfId="0" applyNumberFormat="1" applyFont="1" applyAlignment="1">
      <alignment horizontal="center" vertical="center" shrinkToFit="1"/>
    </xf>
    <xf numFmtId="166" fontId="7" fillId="0" borderId="0" xfId="0" applyNumberFormat="1" applyFont="1" applyAlignment="1">
      <alignment horizontal="center" vertical="center" shrinkToFit="1"/>
    </xf>
    <xf numFmtId="0" fontId="12" fillId="0" borderId="63" xfId="0" applyFont="1" applyBorder="1" applyAlignment="1">
      <alignment horizontal="left" vertical="top"/>
    </xf>
    <xf numFmtId="0" fontId="12" fillId="0" borderId="64" xfId="0" applyFont="1" applyBorder="1" applyAlignment="1">
      <alignment horizontal="left" vertical="top"/>
    </xf>
    <xf numFmtId="0" fontId="12" fillId="0" borderId="65" xfId="0" applyFont="1" applyBorder="1" applyAlignment="1">
      <alignment horizontal="left" vertical="top"/>
    </xf>
    <xf numFmtId="0" fontId="12" fillId="0" borderId="43" xfId="0" applyFont="1" applyBorder="1" applyAlignment="1">
      <alignment horizontal="left" vertical="top"/>
    </xf>
    <xf numFmtId="0" fontId="12" fillId="0" borderId="45" xfId="0" applyFont="1" applyBorder="1" applyAlignment="1">
      <alignment horizontal="left" vertical="top"/>
    </xf>
    <xf numFmtId="0" fontId="12" fillId="0" borderId="37" xfId="0" applyFont="1" applyBorder="1" applyAlignment="1">
      <alignment horizontal="left" vertical="top"/>
    </xf>
    <xf numFmtId="0" fontId="12" fillId="0" borderId="38" xfId="0" applyFont="1" applyBorder="1" applyAlignment="1">
      <alignment horizontal="left" vertical="top"/>
    </xf>
    <xf numFmtId="41" fontId="7" fillId="3" borderId="9" xfId="2" applyNumberFormat="1" applyFont="1" applyFill="1" applyBorder="1" applyAlignment="1">
      <alignment wrapText="1"/>
    </xf>
    <xf numFmtId="41" fontId="7" fillId="3" borderId="18" xfId="2" applyNumberFormat="1" applyFont="1" applyFill="1" applyBorder="1" applyAlignment="1">
      <alignment wrapText="1"/>
    </xf>
    <xf numFmtId="41" fontId="7" fillId="3" borderId="34" xfId="2" applyNumberFormat="1" applyFont="1" applyFill="1" applyBorder="1" applyAlignment="1">
      <alignment wrapText="1"/>
    </xf>
    <xf numFmtId="41" fontId="7" fillId="3" borderId="9" xfId="0" applyNumberFormat="1" applyFont="1" applyFill="1" applyBorder="1" applyAlignment="1">
      <alignment horizontal="center" vertical="top" shrinkToFit="1"/>
    </xf>
    <xf numFmtId="41" fontId="7" fillId="3" borderId="18" xfId="0" applyNumberFormat="1" applyFont="1" applyFill="1" applyBorder="1" applyAlignment="1">
      <alignment horizontal="center" vertical="top" wrapText="1"/>
    </xf>
    <xf numFmtId="0" fontId="7" fillId="0" borderId="19" xfId="0" applyFont="1" applyBorder="1" applyAlignment="1">
      <alignment horizontal="left" vertical="center" wrapText="1"/>
    </xf>
    <xf numFmtId="0" fontId="7" fillId="0" borderId="19" xfId="0" applyFont="1" applyBorder="1" applyAlignment="1">
      <alignment vertical="center" wrapText="1"/>
    </xf>
    <xf numFmtId="0" fontId="6" fillId="0" borderId="5" xfId="0" applyFont="1" applyBorder="1" applyAlignment="1">
      <alignment vertical="center" wrapText="1"/>
    </xf>
    <xf numFmtId="1" fontId="25" fillId="0" borderId="5" xfId="0" applyNumberFormat="1" applyFont="1" applyBorder="1" applyAlignment="1">
      <alignment horizontal="center" vertical="center" wrapText="1" shrinkToFit="1"/>
    </xf>
    <xf numFmtId="0" fontId="15" fillId="2" borderId="1"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24" fillId="2" borderId="27" xfId="0" applyFont="1" applyFill="1" applyBorder="1" applyAlignment="1">
      <alignment horizontal="left" wrapText="1"/>
    </xf>
    <xf numFmtId="49" fontId="25" fillId="0" borderId="19" xfId="0" applyNumberFormat="1" applyFont="1" applyBorder="1" applyAlignment="1">
      <alignment horizontal="center" vertical="center" wrapText="1"/>
    </xf>
    <xf numFmtId="49" fontId="25" fillId="0" borderId="5" xfId="0" applyNumberFormat="1" applyFont="1" applyBorder="1" applyAlignment="1">
      <alignment horizontal="center" vertical="center"/>
    </xf>
    <xf numFmtId="1" fontId="24" fillId="0" borderId="5" xfId="0" applyNumberFormat="1" applyFont="1" applyBorder="1" applyAlignment="1">
      <alignment horizontal="center" vertical="center" shrinkToFit="1"/>
    </xf>
    <xf numFmtId="0" fontId="24" fillId="2" borderId="32" xfId="0" applyFont="1" applyFill="1" applyBorder="1" applyAlignment="1">
      <alignment horizontal="center" vertical="center" wrapText="1"/>
    </xf>
    <xf numFmtId="49" fontId="25" fillId="0" borderId="5" xfId="0" applyNumberFormat="1" applyFont="1" applyBorder="1" applyAlignment="1">
      <alignment horizontal="center" vertical="center" wrapText="1"/>
    </xf>
    <xf numFmtId="0" fontId="24" fillId="2" borderId="27" xfId="0" applyFont="1" applyFill="1" applyBorder="1" applyAlignment="1">
      <alignment horizontal="center" vertical="center" wrapText="1"/>
    </xf>
    <xf numFmtId="1" fontId="24" fillId="0" borderId="19" xfId="0" applyNumberFormat="1" applyFont="1" applyBorder="1" applyAlignment="1">
      <alignment horizontal="center" vertical="center" shrinkToFit="1"/>
    </xf>
    <xf numFmtId="0" fontId="26" fillId="0" borderId="5" xfId="0" applyFont="1" applyBorder="1" applyAlignment="1">
      <alignment horizontal="center" vertical="center" wrapText="1"/>
    </xf>
    <xf numFmtId="49" fontId="25" fillId="0" borderId="5" xfId="0" applyNumberFormat="1" applyFont="1" applyBorder="1" applyAlignment="1">
      <alignment horizontal="center" vertical="top"/>
    </xf>
    <xf numFmtId="0" fontId="24" fillId="2" borderId="27" xfId="0" applyFont="1" applyFill="1" applyBorder="1" applyAlignment="1">
      <alignment horizontal="left" vertical="center" wrapText="1"/>
    </xf>
    <xf numFmtId="1" fontId="25" fillId="0" borderId="19" xfId="0" applyNumberFormat="1" applyFont="1" applyBorder="1" applyAlignment="1">
      <alignment horizontal="center" vertical="center" shrinkToFit="1"/>
    </xf>
    <xf numFmtId="0" fontId="24" fillId="2" borderId="15" xfId="0" applyFont="1" applyFill="1" applyBorder="1" applyAlignment="1">
      <alignment vertical="center" wrapText="1"/>
    </xf>
    <xf numFmtId="0" fontId="24" fillId="0" borderId="19" xfId="0" applyFont="1" applyBorder="1" applyAlignment="1">
      <alignment horizontal="center" vertical="center" wrapText="1"/>
    </xf>
    <xf numFmtId="0" fontId="24" fillId="2" borderId="15" xfId="0" applyFont="1" applyFill="1" applyBorder="1" applyAlignment="1">
      <alignment horizontal="center" vertical="center" wrapText="1"/>
    </xf>
    <xf numFmtId="0" fontId="25" fillId="0" borderId="5" xfId="0" applyFont="1" applyBorder="1" applyAlignment="1">
      <alignment vertical="center" wrapText="1"/>
    </xf>
    <xf numFmtId="0" fontId="29" fillId="0" borderId="64" xfId="0" applyFont="1" applyBorder="1" applyAlignment="1">
      <alignment horizontal="left" vertical="top"/>
    </xf>
    <xf numFmtId="0" fontId="29" fillId="0" borderId="37" xfId="0" applyFont="1" applyBorder="1" applyAlignment="1">
      <alignment horizontal="left" vertical="top"/>
    </xf>
    <xf numFmtId="0" fontId="29" fillId="0" borderId="0" xfId="0" applyFont="1" applyAlignment="1">
      <alignment horizontal="left" vertical="top"/>
    </xf>
    <xf numFmtId="0" fontId="30" fillId="0" borderId="0" xfId="0" applyFont="1" applyAlignment="1">
      <alignment horizontal="center" vertical="center"/>
    </xf>
    <xf numFmtId="2" fontId="9" fillId="0" borderId="5" xfId="1" applyNumberFormat="1" applyFont="1" applyFill="1" applyBorder="1" applyAlignment="1">
      <alignment horizontal="center" vertical="center"/>
    </xf>
    <xf numFmtId="2" fontId="7" fillId="0" borderId="19" xfId="0" applyNumberFormat="1" applyFont="1" applyBorder="1" applyAlignment="1">
      <alignment horizontal="center" vertical="center" shrinkToFit="1"/>
    </xf>
    <xf numFmtId="42" fontId="9" fillId="0" borderId="5" xfId="2" quotePrefix="1" applyNumberFormat="1" applyFont="1" applyFill="1" applyBorder="1" applyAlignment="1">
      <alignment vertical="center"/>
    </xf>
    <xf numFmtId="49" fontId="25" fillId="0" borderId="5" xfId="0" applyNumberFormat="1" applyFont="1" applyBorder="1" applyAlignment="1">
      <alignment horizontal="center" vertical="top" wrapText="1"/>
    </xf>
    <xf numFmtId="0" fontId="30" fillId="0" borderId="0" xfId="0" applyFont="1" applyAlignment="1">
      <alignment horizontal="left" vertical="center" wrapText="1"/>
    </xf>
    <xf numFmtId="167" fontId="7" fillId="3" borderId="18" xfId="0" applyNumberFormat="1" applyFont="1" applyFill="1" applyBorder="1" applyAlignment="1">
      <alignment horizontal="center" vertical="top" shrinkToFit="1"/>
    </xf>
    <xf numFmtId="174" fontId="14" fillId="2" borderId="6" xfId="2" applyNumberFormat="1" applyFont="1" applyFill="1" applyBorder="1" applyAlignment="1">
      <alignment horizontal="right" vertical="center" wrapText="1"/>
    </xf>
    <xf numFmtId="42" fontId="14" fillId="5" borderId="12" xfId="0" applyNumberFormat="1" applyFont="1" applyFill="1" applyBorder="1" applyAlignment="1">
      <alignment horizontal="center" vertical="top" shrinkToFit="1"/>
    </xf>
    <xf numFmtId="42" fontId="14" fillId="5" borderId="16" xfId="0" applyNumberFormat="1" applyFont="1" applyFill="1" applyBorder="1" applyAlignment="1">
      <alignment horizontal="center" vertical="top" shrinkToFit="1"/>
    </xf>
    <xf numFmtId="0" fontId="26" fillId="0" borderId="0" xfId="14" applyFont="1" applyAlignment="1">
      <alignment vertical="center" wrapText="1"/>
    </xf>
    <xf numFmtId="0" fontId="26" fillId="0" borderId="0" xfId="14" applyFont="1" applyAlignment="1">
      <alignment horizontal="center" vertical="center"/>
    </xf>
    <xf numFmtId="0" fontId="26" fillId="0" borderId="44" xfId="14" applyFont="1" applyBorder="1" applyAlignment="1">
      <alignment vertical="center" wrapText="1"/>
    </xf>
    <xf numFmtId="41" fontId="14" fillId="5" borderId="9" xfId="0" applyNumberFormat="1" applyFont="1" applyFill="1" applyBorder="1" applyAlignment="1">
      <alignment horizontal="center" vertical="top" wrapText="1"/>
    </xf>
    <xf numFmtId="42" fontId="14" fillId="5" borderId="12" xfId="0" applyNumberFormat="1" applyFont="1" applyFill="1" applyBorder="1" applyAlignment="1">
      <alignment horizontal="center" vertical="top" wrapText="1"/>
    </xf>
    <xf numFmtId="0" fontId="6" fillId="0" borderId="48" xfId="0" applyFont="1" applyBorder="1" applyAlignment="1">
      <alignment horizontal="center" vertical="center" wrapText="1"/>
    </xf>
    <xf numFmtId="167" fontId="7" fillId="0" borderId="34" xfId="5" applyNumberFormat="1" applyFont="1" applyFill="1" applyBorder="1" applyAlignment="1">
      <alignment horizontal="center" vertical="center" shrinkToFit="1"/>
    </xf>
    <xf numFmtId="0" fontId="6" fillId="0" borderId="17" xfId="0" applyFont="1" applyBorder="1" applyAlignment="1">
      <alignment horizontal="center" vertical="center" wrapText="1"/>
    </xf>
    <xf numFmtId="167" fontId="7" fillId="0" borderId="18" xfId="5" applyNumberFormat="1" applyFont="1" applyFill="1" applyBorder="1" applyAlignment="1">
      <alignment horizontal="center" vertical="center" shrinkToFit="1"/>
    </xf>
    <xf numFmtId="0" fontId="9" fillId="0" borderId="48" xfId="0" applyFont="1" applyBorder="1" applyAlignment="1">
      <alignment horizontal="center" vertical="center" wrapText="1"/>
    </xf>
    <xf numFmtId="0" fontId="7" fillId="0" borderId="48" xfId="0" applyFont="1" applyBorder="1" applyAlignment="1">
      <alignment horizontal="center" vertical="center" wrapText="1"/>
    </xf>
    <xf numFmtId="167" fontId="9" fillId="0" borderId="34" xfId="5" applyNumberFormat="1" applyFont="1" applyFill="1" applyBorder="1" applyAlignment="1">
      <alignment horizontal="center" vertical="center" shrinkToFit="1"/>
    </xf>
    <xf numFmtId="0" fontId="9" fillId="0" borderId="17" xfId="0" applyFont="1" applyBorder="1" applyAlignment="1">
      <alignment horizontal="center" vertical="center" wrapText="1"/>
    </xf>
    <xf numFmtId="0" fontId="14" fillId="5" borderId="68" xfId="0" applyFont="1" applyFill="1" applyBorder="1" applyAlignment="1">
      <alignment horizontal="center" vertical="top" wrapText="1"/>
    </xf>
    <xf numFmtId="0" fontId="14" fillId="5" borderId="62" xfId="0" applyFont="1" applyFill="1" applyBorder="1" applyAlignment="1">
      <alignment horizontal="center" vertical="top" wrapText="1"/>
    </xf>
    <xf numFmtId="0" fontId="14" fillId="5" borderId="69" xfId="0" applyFont="1" applyFill="1" applyBorder="1" applyAlignment="1">
      <alignment horizontal="center" vertical="top" wrapText="1"/>
    </xf>
    <xf numFmtId="0" fontId="13" fillId="5" borderId="68" xfId="17" applyFont="1" applyFill="1" applyBorder="1" applyAlignment="1">
      <alignment horizontal="center" vertical="center" wrapText="1"/>
    </xf>
    <xf numFmtId="0" fontId="13" fillId="5" borderId="62" xfId="17" applyFont="1" applyFill="1" applyBorder="1" applyAlignment="1">
      <alignment horizontal="center" vertical="center" wrapText="1"/>
    </xf>
    <xf numFmtId="0" fontId="13" fillId="5" borderId="69" xfId="17" applyFont="1" applyFill="1" applyBorder="1" applyAlignment="1">
      <alignment horizontal="center" vertical="center" wrapText="1"/>
    </xf>
    <xf numFmtId="0" fontId="7" fillId="3" borderId="17" xfId="0" applyFont="1" applyFill="1" applyBorder="1" applyAlignment="1">
      <alignment horizontal="center" wrapText="1"/>
    </xf>
    <xf numFmtId="0" fontId="7" fillId="3" borderId="5" xfId="0" applyFont="1" applyFill="1" applyBorder="1" applyAlignment="1">
      <alignment horizontal="center" wrapText="1"/>
    </xf>
    <xf numFmtId="0" fontId="14" fillId="5" borderId="10" xfId="0" applyFont="1" applyFill="1" applyBorder="1" applyAlignment="1">
      <alignment horizontal="center" vertical="top" wrapText="1"/>
    </xf>
    <xf numFmtId="0" fontId="14" fillId="5" borderId="11" xfId="0" applyFont="1" applyFill="1" applyBorder="1" applyAlignment="1">
      <alignment horizontal="center" vertical="top" wrapText="1"/>
    </xf>
    <xf numFmtId="0" fontId="6" fillId="0" borderId="41" xfId="0" applyFont="1" applyBorder="1" applyAlignment="1">
      <alignment horizontal="center" vertical="top" wrapText="1"/>
    </xf>
    <xf numFmtId="0" fontId="6" fillId="0" borderId="31" xfId="0" applyFont="1" applyBorder="1" applyAlignment="1">
      <alignment horizontal="center" vertical="top" wrapText="1"/>
    </xf>
    <xf numFmtId="0" fontId="6" fillId="0" borderId="42" xfId="0" applyFont="1" applyBorder="1" applyAlignment="1">
      <alignment horizontal="center" vertical="top" wrapText="1"/>
    </xf>
    <xf numFmtId="1" fontId="9" fillId="0" borderId="4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44" xfId="0" applyNumberFormat="1" applyFont="1" applyBorder="1" applyAlignment="1">
      <alignment horizontal="center" vertical="center"/>
    </xf>
    <xf numFmtId="0" fontId="6" fillId="0" borderId="43" xfId="0" applyFont="1" applyBorder="1" applyAlignment="1">
      <alignment horizontal="center" vertical="top" wrapText="1"/>
    </xf>
    <xf numFmtId="0" fontId="6" fillId="0" borderId="0" xfId="0" applyFont="1" applyAlignment="1">
      <alignment horizontal="center" vertical="top" wrapText="1"/>
    </xf>
    <xf numFmtId="0" fontId="6" fillId="0" borderId="44" xfId="0" applyFont="1" applyBorder="1" applyAlignment="1">
      <alignment horizontal="center" vertical="top" wrapText="1"/>
    </xf>
    <xf numFmtId="0" fontId="7" fillId="3" borderId="7" xfId="0" applyFont="1" applyFill="1" applyBorder="1" applyAlignment="1">
      <alignment horizontal="center" wrapText="1"/>
    </xf>
    <xf numFmtId="0" fontId="7" fillId="3" borderId="8" xfId="0" applyFont="1" applyFill="1" applyBorder="1" applyAlignment="1">
      <alignment horizontal="center" wrapText="1"/>
    </xf>
    <xf numFmtId="0" fontId="12" fillId="0" borderId="43" xfId="0" applyFont="1" applyBorder="1" applyAlignment="1">
      <alignment horizontal="center" wrapText="1"/>
    </xf>
    <xf numFmtId="0" fontId="12" fillId="0" borderId="0" xfId="0" applyFont="1" applyAlignment="1">
      <alignment horizontal="center" wrapText="1"/>
    </xf>
    <xf numFmtId="0" fontId="12" fillId="0" borderId="44" xfId="0" applyFont="1" applyBorder="1" applyAlignment="1">
      <alignment horizontal="center" wrapText="1"/>
    </xf>
    <xf numFmtId="0" fontId="6" fillId="0" borderId="67" xfId="0" applyFont="1" applyBorder="1" applyAlignment="1">
      <alignment horizontal="center" vertical="top" wrapText="1"/>
    </xf>
    <xf numFmtId="0" fontId="6" fillId="0" borderId="35" xfId="0" applyFont="1" applyBorder="1" applyAlignment="1">
      <alignment horizontal="center" vertical="top" wrapText="1"/>
    </xf>
    <xf numFmtId="0" fontId="6" fillId="0" borderId="80" xfId="0" applyFont="1" applyBorder="1" applyAlignment="1">
      <alignment horizontal="center" vertical="top" wrapText="1"/>
    </xf>
    <xf numFmtId="0" fontId="12" fillId="0" borderId="79" xfId="0" applyFont="1" applyBorder="1" applyAlignment="1">
      <alignment horizontal="left" wrapText="1"/>
    </xf>
    <xf numFmtId="0" fontId="12" fillId="0" borderId="4" xfId="0" applyFont="1" applyBorder="1" applyAlignment="1">
      <alignment horizontal="left" wrapText="1"/>
    </xf>
    <xf numFmtId="0" fontId="12" fillId="0" borderId="0" xfId="0" applyFont="1" applyAlignment="1">
      <alignment horizontal="left" wrapText="1"/>
    </xf>
    <xf numFmtId="0" fontId="12" fillId="0" borderId="44" xfId="0" applyFont="1" applyBorder="1" applyAlignment="1">
      <alignment horizontal="left" wrapText="1"/>
    </xf>
    <xf numFmtId="0" fontId="13" fillId="2" borderId="20" xfId="0" applyFont="1" applyFill="1" applyBorder="1" applyAlignment="1">
      <alignment horizontal="center" vertical="top" wrapText="1"/>
    </xf>
    <xf numFmtId="0" fontId="13" fillId="2" borderId="13" xfId="0" applyFont="1" applyFill="1" applyBorder="1" applyAlignment="1">
      <alignment horizontal="center" vertical="top" wrapText="1"/>
    </xf>
    <xf numFmtId="0" fontId="13" fillId="2" borderId="21" xfId="0" applyFont="1" applyFill="1" applyBorder="1" applyAlignment="1">
      <alignment horizontal="center" vertical="top" wrapText="1"/>
    </xf>
    <xf numFmtId="0" fontId="13" fillId="2" borderId="3"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74" xfId="0" applyFont="1" applyFill="1" applyBorder="1" applyAlignment="1">
      <alignment horizontal="center" vertical="center" wrapText="1"/>
    </xf>
    <xf numFmtId="0" fontId="13" fillId="2" borderId="75" xfId="0" applyFont="1" applyFill="1" applyBorder="1" applyAlignment="1">
      <alignment horizontal="center" vertical="center" wrapText="1"/>
    </xf>
    <xf numFmtId="0" fontId="12" fillId="0" borderId="76" xfId="0" applyFont="1" applyBorder="1" applyAlignment="1">
      <alignment horizontal="left" vertical="top" wrapText="1"/>
    </xf>
    <xf numFmtId="0" fontId="12" fillId="0" borderId="72" xfId="0" applyFont="1" applyBorder="1" applyAlignment="1">
      <alignment horizontal="left" vertical="top" wrapText="1"/>
    </xf>
    <xf numFmtId="0" fontId="12" fillId="0" borderId="71" xfId="0" applyFont="1" applyBorder="1" applyAlignment="1">
      <alignment horizontal="center" vertical="top" wrapText="1"/>
    </xf>
    <xf numFmtId="0" fontId="12" fillId="0" borderId="73" xfId="0" applyFont="1" applyBorder="1" applyAlignment="1">
      <alignment horizontal="center" vertical="top" wrapText="1"/>
    </xf>
    <xf numFmtId="0" fontId="12" fillId="0" borderId="72" xfId="0" applyFont="1" applyBorder="1" applyAlignment="1">
      <alignment horizontal="center" vertical="top" wrapText="1"/>
    </xf>
    <xf numFmtId="0" fontId="12" fillId="0" borderId="71" xfId="0" applyFont="1" applyBorder="1" applyAlignment="1">
      <alignment horizontal="left" vertical="top" wrapText="1"/>
    </xf>
    <xf numFmtId="0" fontId="12" fillId="0" borderId="77" xfId="0" applyFont="1" applyBorder="1" applyAlignment="1">
      <alignment horizontal="left" vertical="top" wrapText="1"/>
    </xf>
    <xf numFmtId="0" fontId="13" fillId="5" borderId="78"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18" xfId="3" applyFont="1" applyFill="1" applyBorder="1" applyAlignment="1">
      <alignment horizontal="center" vertical="center" wrapText="1"/>
    </xf>
    <xf numFmtId="0" fontId="6" fillId="0" borderId="45" xfId="0" applyFont="1" applyBorder="1" applyAlignment="1">
      <alignment horizontal="center" vertical="top" wrapText="1"/>
    </xf>
    <xf numFmtId="0" fontId="6" fillId="0" borderId="37" xfId="0" applyFont="1" applyBorder="1" applyAlignment="1">
      <alignment horizontal="center" vertical="top" wrapText="1"/>
    </xf>
    <xf numFmtId="0" fontId="6" fillId="0" borderId="38" xfId="0" applyFont="1" applyBorder="1" applyAlignment="1">
      <alignment horizontal="center" vertical="top" wrapText="1"/>
    </xf>
    <xf numFmtId="0" fontId="7" fillId="3" borderId="17" xfId="0" applyFont="1" applyFill="1" applyBorder="1" applyAlignment="1">
      <alignment horizontal="center" vertical="top" wrapText="1"/>
    </xf>
    <xf numFmtId="0" fontId="7" fillId="3" borderId="5" xfId="0" applyFont="1" applyFill="1" applyBorder="1" applyAlignment="1">
      <alignment horizontal="center" vertical="top" wrapText="1"/>
    </xf>
    <xf numFmtId="0" fontId="7" fillId="0" borderId="28" xfId="0" applyFont="1" applyBorder="1" applyAlignment="1">
      <alignment horizontal="center" vertical="top" wrapText="1"/>
    </xf>
    <xf numFmtId="0" fontId="7" fillId="0" borderId="29" xfId="0" applyFont="1" applyBorder="1" applyAlignment="1">
      <alignment horizontal="center" vertical="top" wrapText="1"/>
    </xf>
    <xf numFmtId="0" fontId="7" fillId="0" borderId="30" xfId="0" applyFont="1" applyBorder="1" applyAlignment="1">
      <alignment horizontal="center" vertical="top" wrapText="1"/>
    </xf>
    <xf numFmtId="0" fontId="14" fillId="5" borderId="10" xfId="0" applyFont="1" applyFill="1" applyBorder="1" applyAlignment="1">
      <alignment horizontal="center" wrapText="1"/>
    </xf>
    <xf numFmtId="0" fontId="14" fillId="5" borderId="11" xfId="0" applyFont="1" applyFill="1" applyBorder="1" applyAlignment="1">
      <alignment horizontal="center" wrapText="1"/>
    </xf>
    <xf numFmtId="0" fontId="7" fillId="0" borderId="43" xfId="0" applyFont="1" applyBorder="1" applyAlignment="1">
      <alignment horizontal="center" wrapText="1"/>
    </xf>
    <xf numFmtId="0" fontId="7" fillId="0" borderId="0" xfId="0" applyFont="1" applyAlignment="1">
      <alignment horizontal="center" wrapText="1"/>
    </xf>
    <xf numFmtId="0" fontId="7" fillId="0" borderId="44" xfId="0" applyFont="1" applyBorder="1" applyAlignment="1">
      <alignment horizontal="center" wrapText="1"/>
    </xf>
    <xf numFmtId="0" fontId="13" fillId="5" borderId="14" xfId="0" applyFont="1" applyFill="1" applyBorder="1" applyAlignment="1">
      <alignment horizontal="center" vertical="top" wrapText="1"/>
    </xf>
    <xf numFmtId="0" fontId="13" fillId="5" borderId="15" xfId="0" applyFont="1" applyFill="1" applyBorder="1" applyAlignment="1">
      <alignment horizontal="center" vertical="top" wrapText="1"/>
    </xf>
    <xf numFmtId="0" fontId="14" fillId="5" borderId="7" xfId="0" applyFont="1" applyFill="1" applyBorder="1" applyAlignment="1">
      <alignment horizontal="center" vertical="top" wrapText="1"/>
    </xf>
    <xf numFmtId="0" fontId="14" fillId="5" borderId="8" xfId="0" applyFont="1" applyFill="1" applyBorder="1" applyAlignment="1">
      <alignment horizontal="center" vertical="top" wrapText="1"/>
    </xf>
    <xf numFmtId="0" fontId="6" fillId="3" borderId="7" xfId="0" applyFont="1" applyFill="1" applyBorder="1" applyAlignment="1">
      <alignment horizontal="center" vertical="top" wrapText="1"/>
    </xf>
    <xf numFmtId="0" fontId="6" fillId="3" borderId="8" xfId="0" applyFont="1" applyFill="1" applyBorder="1" applyAlignment="1">
      <alignment horizontal="center" vertical="top" wrapText="1"/>
    </xf>
    <xf numFmtId="0" fontId="6" fillId="3" borderId="17" xfId="0" applyFont="1" applyFill="1" applyBorder="1" applyAlignment="1">
      <alignment horizontal="center" vertical="top" wrapText="1"/>
    </xf>
    <xf numFmtId="0" fontId="6" fillId="3" borderId="5" xfId="0" applyFont="1" applyFill="1" applyBorder="1" applyAlignment="1">
      <alignment horizontal="center" vertical="top" wrapText="1"/>
    </xf>
    <xf numFmtId="0" fontId="25" fillId="0" borderId="0" xfId="6" applyFont="1" applyAlignment="1">
      <alignment horizontal="left" vertical="center"/>
    </xf>
    <xf numFmtId="0" fontId="12" fillId="0" borderId="0" xfId="0" applyFont="1" applyAlignment="1">
      <alignment horizontal="left" vertical="top"/>
    </xf>
    <xf numFmtId="0" fontId="12" fillId="0" borderId="44" xfId="0" applyFont="1" applyBorder="1" applyAlignment="1">
      <alignment horizontal="left" vertical="top"/>
    </xf>
    <xf numFmtId="0" fontId="21" fillId="0" borderId="0" xfId="6" applyFont="1" applyAlignment="1">
      <alignment horizontal="center" vertical="center"/>
    </xf>
    <xf numFmtId="0" fontId="21" fillId="0" borderId="44" xfId="6" applyFont="1" applyBorder="1" applyAlignment="1">
      <alignment horizontal="center" vertical="center"/>
    </xf>
    <xf numFmtId="0" fontId="12" fillId="0" borderId="0" xfId="0" applyFont="1" applyAlignment="1">
      <alignment horizontal="center" vertical="top"/>
    </xf>
    <xf numFmtId="0" fontId="12" fillId="0" borderId="44" xfId="0" applyFont="1" applyBorder="1" applyAlignment="1">
      <alignment horizontal="center" vertical="top"/>
    </xf>
    <xf numFmtId="0" fontId="24" fillId="0" borderId="0" xfId="0" applyFont="1" applyAlignment="1">
      <alignment horizontal="left" vertical="top"/>
    </xf>
    <xf numFmtId="0" fontId="12" fillId="0" borderId="64" xfId="0" applyFont="1" applyBorder="1" applyAlignment="1">
      <alignment horizontal="center" vertical="top"/>
    </xf>
    <xf numFmtId="0" fontId="12" fillId="0" borderId="65" xfId="0" applyFont="1" applyBorder="1" applyAlignment="1">
      <alignment horizontal="center" vertical="top"/>
    </xf>
    <xf numFmtId="0" fontId="15" fillId="0" borderId="29" xfId="10" applyFont="1" applyBorder="1" applyAlignment="1">
      <alignment horizontal="left" vertical="center" wrapText="1"/>
    </xf>
    <xf numFmtId="0" fontId="15" fillId="0" borderId="30" xfId="10" applyFont="1" applyBorder="1" applyAlignment="1">
      <alignment horizontal="left" vertical="center" wrapText="1"/>
    </xf>
    <xf numFmtId="0" fontId="27" fillId="0" borderId="0" xfId="10" applyFont="1" applyAlignment="1">
      <alignment horizontal="left" vertical="center" wrapText="1"/>
    </xf>
    <xf numFmtId="0" fontId="27" fillId="0" borderId="44" xfId="10" applyFont="1" applyBorder="1" applyAlignment="1">
      <alignment horizontal="left" vertical="center" wrapText="1"/>
    </xf>
    <xf numFmtId="0" fontId="26" fillId="0" borderId="31" xfId="14" applyFont="1" applyBorder="1" applyAlignment="1">
      <alignment horizontal="left" vertical="center" wrapText="1"/>
    </xf>
    <xf numFmtId="0" fontId="19" fillId="0" borderId="17" xfId="6" applyFont="1" applyBorder="1" applyAlignment="1">
      <alignment horizontal="left"/>
    </xf>
    <xf numFmtId="0" fontId="19" fillId="0" borderId="5" xfId="6" applyFont="1" applyBorder="1" applyAlignment="1">
      <alignment horizontal="left"/>
    </xf>
    <xf numFmtId="0" fontId="16" fillId="0" borderId="14" xfId="6" applyFont="1" applyBorder="1" applyAlignment="1">
      <alignment horizontal="center"/>
    </xf>
    <xf numFmtId="0" fontId="16" fillId="0" borderId="15" xfId="6" applyFont="1" applyBorder="1" applyAlignment="1">
      <alignment horizontal="center"/>
    </xf>
    <xf numFmtId="0" fontId="16" fillId="0" borderId="16" xfId="6" applyFont="1" applyBorder="1" applyAlignment="1">
      <alignment horizontal="center"/>
    </xf>
    <xf numFmtId="0" fontId="18" fillId="0" borderId="19" xfId="6" applyFont="1" applyBorder="1" applyAlignment="1">
      <alignment horizontal="center" vertical="center" wrapText="1"/>
    </xf>
    <xf numFmtId="0" fontId="18" fillId="0" borderId="34" xfId="6" applyFont="1" applyBorder="1" applyAlignment="1">
      <alignment horizontal="center" vertical="center" wrapText="1"/>
    </xf>
    <xf numFmtId="0" fontId="21" fillId="0" borderId="5" xfId="6" applyFont="1" applyBorder="1" applyAlignment="1">
      <alignment horizontal="center"/>
    </xf>
    <xf numFmtId="0" fontId="19" fillId="0" borderId="1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8" xfId="0" applyFont="1" applyBorder="1" applyAlignment="1">
      <alignment horizontal="center" vertical="center" wrapText="1"/>
    </xf>
    <xf numFmtId="0" fontId="21" fillId="0" borderId="18" xfId="6" applyFont="1" applyBorder="1" applyAlignment="1">
      <alignment horizontal="center"/>
    </xf>
    <xf numFmtId="0" fontId="21" fillId="4" borderId="39" xfId="6" applyFont="1" applyFill="1" applyBorder="1" applyAlignment="1">
      <alignment horizontal="center" vertical="center" wrapText="1"/>
    </xf>
    <xf numFmtId="0" fontId="21" fillId="4" borderId="49" xfId="6" applyFont="1" applyFill="1" applyBorder="1" applyAlignment="1">
      <alignment horizontal="center" vertical="center" wrapText="1"/>
    </xf>
    <xf numFmtId="0" fontId="21" fillId="4" borderId="41" xfId="6" applyFont="1" applyFill="1" applyBorder="1" applyAlignment="1">
      <alignment horizontal="center" vertical="center" wrapText="1"/>
    </xf>
    <xf numFmtId="0" fontId="21" fillId="4" borderId="51" xfId="6" applyFont="1" applyFill="1" applyBorder="1" applyAlignment="1">
      <alignment horizontal="center" vertical="center" wrapText="1"/>
    </xf>
    <xf numFmtId="0" fontId="21" fillId="4" borderId="52" xfId="6" applyFont="1" applyFill="1" applyBorder="1" applyAlignment="1">
      <alignment horizontal="center" vertical="center" wrapText="1"/>
    </xf>
    <xf numFmtId="0" fontId="21" fillId="4" borderId="53" xfId="6" applyFont="1" applyFill="1" applyBorder="1" applyAlignment="1">
      <alignment horizontal="center" vertical="center" wrapText="1"/>
    </xf>
    <xf numFmtId="0" fontId="3" fillId="0" borderId="43" xfId="6" applyBorder="1" applyAlignment="1">
      <alignment horizontal="center" vertical="center"/>
    </xf>
    <xf numFmtId="0" fontId="3" fillId="0" borderId="0" xfId="6" applyAlignment="1">
      <alignment horizontal="center" vertical="center"/>
    </xf>
    <xf numFmtId="0" fontId="3" fillId="0" borderId="43" xfId="6" applyBorder="1" applyAlignment="1">
      <alignment horizontal="left" vertical="center"/>
    </xf>
    <xf numFmtId="0" fontId="3" fillId="0" borderId="0" xfId="6" applyAlignment="1">
      <alignment horizontal="left" vertical="center"/>
    </xf>
    <xf numFmtId="0" fontId="3" fillId="0" borderId="45" xfId="6" applyBorder="1" applyAlignment="1">
      <alignment horizontal="left" vertical="center"/>
    </xf>
    <xf numFmtId="0" fontId="3" fillId="0" borderId="37" xfId="6" applyBorder="1" applyAlignment="1">
      <alignment horizontal="left" vertical="center"/>
    </xf>
    <xf numFmtId="0" fontId="19" fillId="0" borderId="0" xfId="6" applyFont="1" applyAlignment="1">
      <alignment horizontal="center"/>
    </xf>
    <xf numFmtId="0" fontId="19" fillId="0" borderId="44" xfId="6" applyFont="1" applyBorder="1" applyAlignment="1">
      <alignment horizontal="center"/>
    </xf>
    <xf numFmtId="0" fontId="18" fillId="0" borderId="17" xfId="6" applyFont="1" applyBorder="1" applyAlignment="1">
      <alignment horizontal="right"/>
    </xf>
    <xf numFmtId="0" fontId="18" fillId="0" borderId="5" xfId="6" applyFont="1" applyBorder="1" applyAlignment="1">
      <alignment horizontal="right"/>
    </xf>
    <xf numFmtId="0" fontId="18" fillId="0" borderId="47" xfId="6" applyFont="1" applyBorder="1" applyAlignment="1">
      <alignment horizontal="right"/>
    </xf>
    <xf numFmtId="0" fontId="18" fillId="0" borderId="46" xfId="6" applyFont="1" applyBorder="1" applyAlignment="1">
      <alignment horizontal="right"/>
    </xf>
    <xf numFmtId="0" fontId="19" fillId="0" borderId="17" xfId="6" applyFont="1" applyBorder="1" applyAlignment="1">
      <alignment horizontal="center"/>
    </xf>
    <xf numFmtId="0" fontId="19" fillId="0" borderId="5" xfId="6" applyFont="1" applyBorder="1" applyAlignment="1">
      <alignment horizontal="center"/>
    </xf>
    <xf numFmtId="0" fontId="19" fillId="0" borderId="46" xfId="6" applyFont="1" applyBorder="1" applyAlignment="1" applyProtection="1">
      <alignment horizontal="center"/>
      <protection locked="0"/>
    </xf>
    <xf numFmtId="0" fontId="18" fillId="0" borderId="14" xfId="6" applyFont="1" applyBorder="1" applyAlignment="1">
      <alignment horizontal="left"/>
    </xf>
    <xf numFmtId="0" fontId="18" fillId="0" borderId="15" xfId="6" applyFont="1" applyBorder="1" applyAlignment="1">
      <alignment horizontal="left"/>
    </xf>
    <xf numFmtId="0" fontId="18" fillId="0" borderId="16" xfId="6" applyFont="1" applyBorder="1" applyAlignment="1">
      <alignment horizontal="left"/>
    </xf>
    <xf numFmtId="0" fontId="19" fillId="0" borderId="39" xfId="6" applyFont="1" applyBorder="1" applyAlignment="1">
      <alignment horizontal="left"/>
    </xf>
    <xf numFmtId="0" fontId="19" fillId="0" borderId="49" xfId="6" applyFont="1" applyBorder="1" applyAlignment="1">
      <alignment horizontal="left"/>
    </xf>
    <xf numFmtId="0" fontId="19" fillId="0" borderId="28" xfId="6" applyFont="1" applyBorder="1" applyAlignment="1">
      <alignment horizontal="center"/>
    </xf>
    <xf numFmtId="0" fontId="19" fillId="0" borderId="50" xfId="6" applyFont="1" applyBorder="1" applyAlignment="1">
      <alignment horizontal="center"/>
    </xf>
    <xf numFmtId="0" fontId="19" fillId="0" borderId="48" xfId="6" applyFont="1" applyBorder="1" applyAlignment="1">
      <alignment horizontal="left"/>
    </xf>
    <xf numFmtId="0" fontId="19" fillId="0" borderId="19" xfId="6" applyFont="1" applyBorder="1" applyAlignment="1">
      <alignment horizontal="left"/>
    </xf>
    <xf numFmtId="0" fontId="19" fillId="0" borderId="41"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42" xfId="0" applyFont="1" applyBorder="1" applyAlignment="1">
      <alignment horizontal="center" vertical="center" wrapText="1"/>
    </xf>
    <xf numFmtId="0" fontId="19" fillId="0" borderId="52" xfId="0" applyFont="1" applyBorder="1" applyAlignment="1">
      <alignment horizontal="center" vertical="center" wrapText="1"/>
    </xf>
    <xf numFmtId="0" fontId="19" fillId="0" borderId="54" xfId="0" applyFont="1" applyBorder="1" applyAlignment="1">
      <alignment horizontal="center" vertical="center" wrapText="1"/>
    </xf>
    <xf numFmtId="0" fontId="19" fillId="0" borderId="55" xfId="0" applyFont="1" applyBorder="1" applyAlignment="1">
      <alignment horizontal="center" vertical="center" wrapText="1"/>
    </xf>
    <xf numFmtId="0" fontId="19" fillId="0" borderId="17" xfId="6" applyFont="1" applyBorder="1" applyAlignment="1">
      <alignment horizontal="left" wrapText="1"/>
    </xf>
    <xf numFmtId="0" fontId="19" fillId="0" borderId="5" xfId="6" applyFont="1" applyBorder="1" applyAlignment="1">
      <alignment horizontal="left" wrapText="1"/>
    </xf>
    <xf numFmtId="0" fontId="19" fillId="0" borderId="28" xfId="6" applyFont="1" applyBorder="1" applyAlignment="1">
      <alignment horizontal="left"/>
    </xf>
    <xf numFmtId="0" fontId="19" fillId="0" borderId="50" xfId="6" applyFont="1" applyBorder="1" applyAlignment="1">
      <alignment horizontal="left"/>
    </xf>
    <xf numFmtId="0" fontId="19" fillId="0" borderId="70" xfId="6" applyFont="1" applyBorder="1" applyAlignment="1" applyProtection="1">
      <alignment horizontal="center"/>
      <protection locked="0"/>
    </xf>
    <xf numFmtId="0" fontId="19" fillId="0" borderId="35" xfId="6" applyFont="1" applyBorder="1" applyAlignment="1" applyProtection="1">
      <alignment horizontal="center"/>
      <protection locked="0"/>
    </xf>
    <xf numFmtId="0" fontId="19" fillId="0" borderId="66" xfId="6" applyFont="1" applyBorder="1" applyAlignment="1" applyProtection="1">
      <alignment horizontal="center"/>
      <protection locked="0"/>
    </xf>
    <xf numFmtId="0" fontId="18" fillId="0" borderId="68" xfId="6" applyFont="1" applyBorder="1" applyAlignment="1">
      <alignment horizontal="left"/>
    </xf>
    <xf numFmtId="0" fontId="18" fillId="0" borderId="62" xfId="6" applyFont="1" applyBorder="1" applyAlignment="1">
      <alignment horizontal="left"/>
    </xf>
    <xf numFmtId="0" fontId="18" fillId="0" borderId="69" xfId="6" applyFont="1" applyBorder="1" applyAlignment="1">
      <alignment horizontal="left"/>
    </xf>
    <xf numFmtId="0" fontId="19" fillId="0" borderId="28" xfId="6" applyFont="1" applyBorder="1" applyAlignment="1">
      <alignment horizontal="left" wrapText="1"/>
    </xf>
    <xf numFmtId="0" fontId="19" fillId="0" borderId="50" xfId="6" applyFont="1" applyBorder="1" applyAlignment="1">
      <alignment horizontal="left" wrapText="1"/>
    </xf>
    <xf numFmtId="0" fontId="16" fillId="0" borderId="68" xfId="6" applyFont="1" applyBorder="1" applyAlignment="1">
      <alignment horizontal="center"/>
    </xf>
    <xf numFmtId="0" fontId="16" fillId="0" borderId="62" xfId="6" applyFont="1" applyBorder="1" applyAlignment="1">
      <alignment horizontal="center"/>
    </xf>
    <xf numFmtId="0" fontId="16" fillId="0" borderId="69" xfId="6" applyFont="1" applyBorder="1" applyAlignment="1">
      <alignment horizontal="center"/>
    </xf>
    <xf numFmtId="0" fontId="21" fillId="0" borderId="61" xfId="6" applyFont="1" applyBorder="1" applyAlignment="1">
      <alignment horizontal="center"/>
    </xf>
    <xf numFmtId="0" fontId="21" fillId="0" borderId="50" xfId="6" applyFont="1" applyBorder="1" applyAlignment="1">
      <alignment horizontal="center"/>
    </xf>
    <xf numFmtId="0" fontId="21" fillId="0" borderId="29" xfId="6" applyFont="1" applyBorder="1" applyAlignment="1">
      <alignment horizontal="center"/>
    </xf>
    <xf numFmtId="0" fontId="21" fillId="0" borderId="30" xfId="6" applyFont="1" applyBorder="1" applyAlignment="1">
      <alignment horizontal="center"/>
    </xf>
    <xf numFmtId="0" fontId="18" fillId="0" borderId="67" xfId="6" applyFont="1" applyBorder="1" applyAlignment="1">
      <alignment horizontal="right"/>
    </xf>
    <xf numFmtId="0" fontId="18" fillId="0" borderId="35" xfId="6" applyFont="1" applyBorder="1" applyAlignment="1">
      <alignment horizontal="right"/>
    </xf>
    <xf numFmtId="0" fontId="18" fillId="0" borderId="66" xfId="6" applyFont="1" applyBorder="1" applyAlignment="1">
      <alignment horizontal="right"/>
    </xf>
    <xf numFmtId="0" fontId="18" fillId="0" borderId="28" xfId="6" applyFont="1" applyBorder="1" applyAlignment="1">
      <alignment horizontal="right"/>
    </xf>
    <xf numFmtId="0" fontId="18" fillId="0" borderId="29" xfId="6" applyFont="1" applyBorder="1" applyAlignment="1">
      <alignment horizontal="right"/>
    </xf>
    <xf numFmtId="0" fontId="18" fillId="0" borderId="50" xfId="6" applyFont="1" applyBorder="1" applyAlignment="1">
      <alignment horizontal="right"/>
    </xf>
    <xf numFmtId="0" fontId="3" fillId="0" borderId="41" xfId="6" applyBorder="1" applyAlignment="1">
      <alignment horizontal="center" vertical="center"/>
    </xf>
    <xf numFmtId="0" fontId="3" fillId="0" borderId="31" xfId="6" applyBorder="1" applyAlignment="1">
      <alignment horizontal="center" vertical="center"/>
    </xf>
    <xf numFmtId="0" fontId="19" fillId="0" borderId="31" xfId="6" applyFont="1" applyBorder="1" applyAlignment="1">
      <alignment horizontal="center"/>
    </xf>
    <xf numFmtId="0" fontId="19" fillId="0" borderId="42" xfId="6" applyFont="1" applyBorder="1" applyAlignment="1">
      <alignment horizontal="center"/>
    </xf>
    <xf numFmtId="0" fontId="19" fillId="0" borderId="17" xfId="6" applyFont="1" applyBorder="1" applyAlignment="1">
      <alignment vertical="top" wrapText="1"/>
    </xf>
    <xf numFmtId="0" fontId="19" fillId="0" borderId="5" xfId="6" applyFont="1" applyBorder="1" applyAlignment="1">
      <alignment vertical="top" wrapText="1"/>
    </xf>
    <xf numFmtId="0" fontId="19" fillId="0" borderId="7" xfId="6" applyFont="1" applyBorder="1" applyAlignment="1">
      <alignment horizontal="left"/>
    </xf>
    <xf numFmtId="0" fontId="19" fillId="0" borderId="8" xfId="6" applyFont="1" applyBorder="1" applyAlignment="1">
      <alignment horizontal="left"/>
    </xf>
    <xf numFmtId="0" fontId="18" fillId="0" borderId="10" xfId="6" applyFont="1" applyBorder="1" applyAlignment="1">
      <alignment horizontal="right"/>
    </xf>
    <xf numFmtId="0" fontId="18" fillId="0" borderId="11" xfId="6" applyFont="1" applyBorder="1" applyAlignment="1">
      <alignment horizontal="right"/>
    </xf>
    <xf numFmtId="0" fontId="22" fillId="0" borderId="28" xfId="0" applyFont="1" applyBorder="1" applyAlignment="1">
      <alignment horizontal="left" vertical="top" wrapText="1"/>
    </xf>
    <xf numFmtId="0" fontId="22" fillId="0" borderId="50" xfId="0" applyFont="1" applyBorder="1" applyAlignment="1">
      <alignment horizontal="left" vertical="top" wrapText="1"/>
    </xf>
    <xf numFmtId="0" fontId="22" fillId="0" borderId="17" xfId="0" applyFont="1" applyBorder="1" applyAlignment="1">
      <alignment horizontal="left" vertical="top" wrapText="1"/>
    </xf>
    <xf numFmtId="0" fontId="22" fillId="0" borderId="5" xfId="0" applyFont="1" applyBorder="1" applyAlignment="1">
      <alignment horizontal="left" vertical="top" wrapText="1"/>
    </xf>
    <xf numFmtId="0" fontId="22" fillId="0" borderId="28" xfId="0" applyFont="1" applyBorder="1" applyAlignment="1">
      <alignment horizontal="left" vertical="top"/>
    </xf>
    <xf numFmtId="0" fontId="22" fillId="0" borderId="50" xfId="0" applyFont="1" applyBorder="1" applyAlignment="1">
      <alignment horizontal="left" vertical="top"/>
    </xf>
    <xf numFmtId="0" fontId="22" fillId="0" borderId="17" xfId="0" applyFont="1" applyBorder="1" applyAlignment="1">
      <alignment horizontal="left" vertical="top"/>
    </xf>
    <xf numFmtId="0" fontId="22" fillId="0" borderId="5" xfId="0" applyFont="1" applyBorder="1" applyAlignment="1">
      <alignment horizontal="left" vertical="top"/>
    </xf>
    <xf numFmtId="0" fontId="18" fillId="0" borderId="56" xfId="6" applyFont="1" applyBorder="1" applyAlignment="1">
      <alignment horizontal="left"/>
    </xf>
    <xf numFmtId="0" fontId="18" fillId="0" borderId="33" xfId="6" applyFont="1" applyBorder="1" applyAlignment="1">
      <alignment horizontal="left"/>
    </xf>
    <xf numFmtId="0" fontId="18" fillId="0" borderId="57" xfId="6" applyFont="1" applyBorder="1" applyAlignment="1">
      <alignment horizontal="left"/>
    </xf>
    <xf numFmtId="0" fontId="22" fillId="0" borderId="17" xfId="0" applyFont="1" applyBorder="1" applyAlignment="1">
      <alignment horizontal="center" vertical="top"/>
    </xf>
    <xf numFmtId="0" fontId="22" fillId="0" borderId="5" xfId="0" applyFont="1" applyBorder="1" applyAlignment="1">
      <alignment horizontal="center" vertical="top"/>
    </xf>
    <xf numFmtId="0" fontId="18" fillId="0" borderId="58" xfId="6" applyFont="1" applyBorder="1" applyAlignment="1">
      <alignment horizontal="left"/>
    </xf>
    <xf numFmtId="0" fontId="18" fillId="0" borderId="59" xfId="6" applyFont="1" applyBorder="1" applyAlignment="1">
      <alignment horizontal="left"/>
    </xf>
    <xf numFmtId="0" fontId="18" fillId="0" borderId="60" xfId="6" applyFont="1" applyBorder="1" applyAlignment="1">
      <alignment horizontal="left"/>
    </xf>
    <xf numFmtId="0" fontId="19" fillId="0" borderId="17" xfId="6" applyFont="1" applyBorder="1" applyAlignment="1">
      <alignment wrapText="1"/>
    </xf>
    <xf numFmtId="0" fontId="19" fillId="0" borderId="5" xfId="6" applyFont="1" applyBorder="1" applyAlignment="1">
      <alignment wrapText="1"/>
    </xf>
    <xf numFmtId="0" fontId="19" fillId="0" borderId="28" xfId="6" applyFont="1" applyBorder="1" applyAlignment="1">
      <alignment horizontal="center" wrapText="1"/>
    </xf>
    <xf numFmtId="0" fontId="19" fillId="0" borderId="50" xfId="6" applyFont="1" applyBorder="1" applyAlignment="1">
      <alignment horizontal="center" wrapText="1"/>
    </xf>
    <xf numFmtId="0" fontId="23" fillId="0" borderId="28" xfId="0" applyFont="1" applyBorder="1" applyAlignment="1">
      <alignment horizontal="left" vertical="top" wrapText="1"/>
    </xf>
    <xf numFmtId="0" fontId="23" fillId="0" borderId="50" xfId="0" applyFont="1" applyBorder="1" applyAlignment="1">
      <alignment horizontal="left" vertical="top" wrapText="1"/>
    </xf>
    <xf numFmtId="0" fontId="19" fillId="0" borderId="19" xfId="6" applyFont="1" applyBorder="1" applyAlignment="1">
      <alignment horizontal="center" vertical="center" wrapText="1"/>
    </xf>
    <xf numFmtId="0" fontId="19" fillId="0" borderId="34" xfId="6" applyFont="1" applyBorder="1" applyAlignment="1">
      <alignment horizontal="center" vertical="center" wrapText="1"/>
    </xf>
  </cellXfs>
  <cellStyles count="21">
    <cellStyle name="Currency" xfId="7" xr:uid="{00000000-0005-0000-0000-000000000000}"/>
    <cellStyle name="Millares" xfId="5" builtinId="3"/>
    <cellStyle name="Millares [0]" xfId="1" builtinId="6"/>
    <cellStyle name="Millares 2" xfId="8" xr:uid="{00000000-0005-0000-0000-000003000000}"/>
    <cellStyle name="Millares 3" xfId="13" xr:uid="{00000000-0005-0000-0000-000004000000}"/>
    <cellStyle name="Millares 4" xfId="18" xr:uid="{00000000-0005-0000-0000-000005000000}"/>
    <cellStyle name="Moneda" xfId="2" builtinId="4"/>
    <cellStyle name="Moneda [0] 2" xfId="4" xr:uid="{00000000-0005-0000-0000-000007000000}"/>
    <cellStyle name="Moneda 2" xfId="11" xr:uid="{00000000-0005-0000-0000-000008000000}"/>
    <cellStyle name="Moneda 2 2" xfId="15" xr:uid="{00000000-0005-0000-0000-000009000000}"/>
    <cellStyle name="Moneda 3" xfId="12" xr:uid="{00000000-0005-0000-0000-00000A000000}"/>
    <cellStyle name="Moneda 4" xfId="19" xr:uid="{00000000-0005-0000-0000-00000B000000}"/>
    <cellStyle name="Moneda 5" xfId="20" xr:uid="{00000000-0005-0000-0000-00000C000000}"/>
    <cellStyle name="Normal" xfId="0" builtinId="0"/>
    <cellStyle name="Normal 2" xfId="3" xr:uid="{00000000-0005-0000-0000-00000E000000}"/>
    <cellStyle name="Normal 2 2" xfId="17" xr:uid="{00000000-0005-0000-0000-00000F000000}"/>
    <cellStyle name="Normal 2 3" xfId="14" xr:uid="{00000000-0005-0000-0000-000010000000}"/>
    <cellStyle name="Normal 3" xfId="10" xr:uid="{00000000-0005-0000-0000-000011000000}"/>
    <cellStyle name="Normal 3 2" xfId="6" xr:uid="{00000000-0005-0000-0000-000012000000}"/>
    <cellStyle name="Normal 3 2 2" xfId="9" xr:uid="{00000000-0005-0000-0000-000013000000}"/>
    <cellStyle name="Porcentaje 2" xfId="16" xr:uid="{00000000-0005-0000-0000-00001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38" Type="http://schemas.openxmlformats.org/officeDocument/2006/relationships/externalLink" Target="externalLinks/externalLink127.xml"/><Relationship Id="rId159" Type="http://schemas.openxmlformats.org/officeDocument/2006/relationships/externalLink" Target="externalLinks/externalLink148.xml"/><Relationship Id="rId170" Type="http://schemas.openxmlformats.org/officeDocument/2006/relationships/externalLink" Target="externalLinks/externalLink159.xml"/><Relationship Id="rId191" Type="http://schemas.openxmlformats.org/officeDocument/2006/relationships/externalLink" Target="externalLinks/externalLink180.xml"/><Relationship Id="rId205" Type="http://schemas.openxmlformats.org/officeDocument/2006/relationships/externalLink" Target="externalLinks/externalLink194.xml"/><Relationship Id="rId226" Type="http://schemas.openxmlformats.org/officeDocument/2006/relationships/externalLink" Target="externalLinks/externalLink215.xml"/><Relationship Id="rId247" Type="http://schemas.openxmlformats.org/officeDocument/2006/relationships/externalLink" Target="externalLinks/externalLink236.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53" Type="http://schemas.openxmlformats.org/officeDocument/2006/relationships/externalLink" Target="externalLinks/externalLink42.xml"/><Relationship Id="rId74" Type="http://schemas.openxmlformats.org/officeDocument/2006/relationships/externalLink" Target="externalLinks/externalLink63.xml"/><Relationship Id="rId128" Type="http://schemas.openxmlformats.org/officeDocument/2006/relationships/externalLink" Target="externalLinks/externalLink117.xml"/><Relationship Id="rId149" Type="http://schemas.openxmlformats.org/officeDocument/2006/relationships/externalLink" Target="externalLinks/externalLink138.xml"/><Relationship Id="rId5" Type="http://schemas.openxmlformats.org/officeDocument/2006/relationships/worksheet" Target="worksheets/sheet5.xml"/><Relationship Id="rId95" Type="http://schemas.openxmlformats.org/officeDocument/2006/relationships/externalLink" Target="externalLinks/externalLink84.xml"/><Relationship Id="rId160" Type="http://schemas.openxmlformats.org/officeDocument/2006/relationships/externalLink" Target="externalLinks/externalLink149.xml"/><Relationship Id="rId181" Type="http://schemas.openxmlformats.org/officeDocument/2006/relationships/externalLink" Target="externalLinks/externalLink170.xml"/><Relationship Id="rId216" Type="http://schemas.openxmlformats.org/officeDocument/2006/relationships/externalLink" Target="externalLinks/externalLink205.xml"/><Relationship Id="rId237" Type="http://schemas.openxmlformats.org/officeDocument/2006/relationships/externalLink" Target="externalLinks/externalLink226.xml"/><Relationship Id="rId258" Type="http://schemas.openxmlformats.org/officeDocument/2006/relationships/sharedStrings" Target="sharedStrings.xml"/><Relationship Id="rId22" Type="http://schemas.openxmlformats.org/officeDocument/2006/relationships/externalLink" Target="externalLinks/externalLink11.xml"/><Relationship Id="rId43" Type="http://schemas.openxmlformats.org/officeDocument/2006/relationships/externalLink" Target="externalLinks/externalLink32.xml"/><Relationship Id="rId64" Type="http://schemas.openxmlformats.org/officeDocument/2006/relationships/externalLink" Target="externalLinks/externalLink53.xml"/><Relationship Id="rId118" Type="http://schemas.openxmlformats.org/officeDocument/2006/relationships/externalLink" Target="externalLinks/externalLink107.xml"/><Relationship Id="rId139" Type="http://schemas.openxmlformats.org/officeDocument/2006/relationships/externalLink" Target="externalLinks/externalLink128.xml"/><Relationship Id="rId85" Type="http://schemas.openxmlformats.org/officeDocument/2006/relationships/externalLink" Target="externalLinks/externalLink74.xml"/><Relationship Id="rId150" Type="http://schemas.openxmlformats.org/officeDocument/2006/relationships/externalLink" Target="externalLinks/externalLink139.xml"/><Relationship Id="rId171" Type="http://schemas.openxmlformats.org/officeDocument/2006/relationships/externalLink" Target="externalLinks/externalLink160.xml"/><Relationship Id="rId192" Type="http://schemas.openxmlformats.org/officeDocument/2006/relationships/externalLink" Target="externalLinks/externalLink181.xml"/><Relationship Id="rId206" Type="http://schemas.openxmlformats.org/officeDocument/2006/relationships/externalLink" Target="externalLinks/externalLink195.xml"/><Relationship Id="rId227" Type="http://schemas.openxmlformats.org/officeDocument/2006/relationships/externalLink" Target="externalLinks/externalLink216.xml"/><Relationship Id="rId248" Type="http://schemas.openxmlformats.org/officeDocument/2006/relationships/externalLink" Target="externalLinks/externalLink237.xml"/><Relationship Id="rId12" Type="http://schemas.openxmlformats.org/officeDocument/2006/relationships/externalLink" Target="externalLinks/externalLink1.xml"/><Relationship Id="rId33" Type="http://schemas.openxmlformats.org/officeDocument/2006/relationships/externalLink" Target="externalLinks/externalLink22.xml"/><Relationship Id="rId108" Type="http://schemas.openxmlformats.org/officeDocument/2006/relationships/externalLink" Target="externalLinks/externalLink97.xml"/><Relationship Id="rId129" Type="http://schemas.openxmlformats.org/officeDocument/2006/relationships/externalLink" Target="externalLinks/externalLink118.xml"/><Relationship Id="rId54" Type="http://schemas.openxmlformats.org/officeDocument/2006/relationships/externalLink" Target="externalLinks/externalLink43.xml"/><Relationship Id="rId75" Type="http://schemas.openxmlformats.org/officeDocument/2006/relationships/externalLink" Target="externalLinks/externalLink64.xml"/><Relationship Id="rId96" Type="http://schemas.openxmlformats.org/officeDocument/2006/relationships/externalLink" Target="externalLinks/externalLink85.xml"/><Relationship Id="rId140" Type="http://schemas.openxmlformats.org/officeDocument/2006/relationships/externalLink" Target="externalLinks/externalLink129.xml"/><Relationship Id="rId161" Type="http://schemas.openxmlformats.org/officeDocument/2006/relationships/externalLink" Target="externalLinks/externalLink150.xml"/><Relationship Id="rId182" Type="http://schemas.openxmlformats.org/officeDocument/2006/relationships/externalLink" Target="externalLinks/externalLink171.xml"/><Relationship Id="rId217" Type="http://schemas.openxmlformats.org/officeDocument/2006/relationships/externalLink" Target="externalLinks/externalLink206.xml"/><Relationship Id="rId6" Type="http://schemas.openxmlformats.org/officeDocument/2006/relationships/worksheet" Target="worksheets/sheet6.xml"/><Relationship Id="rId238" Type="http://schemas.openxmlformats.org/officeDocument/2006/relationships/externalLink" Target="externalLinks/externalLink227.xml"/><Relationship Id="rId259" Type="http://schemas.openxmlformats.org/officeDocument/2006/relationships/calcChain" Target="calcChain.xml"/><Relationship Id="rId23" Type="http://schemas.openxmlformats.org/officeDocument/2006/relationships/externalLink" Target="externalLinks/externalLink12.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5" Type="http://schemas.openxmlformats.org/officeDocument/2006/relationships/externalLink" Target="externalLinks/externalLink54.xml"/><Relationship Id="rId86" Type="http://schemas.openxmlformats.org/officeDocument/2006/relationships/externalLink" Target="externalLinks/externalLink75.xml"/><Relationship Id="rId130" Type="http://schemas.openxmlformats.org/officeDocument/2006/relationships/externalLink" Target="externalLinks/externalLink119.xml"/><Relationship Id="rId151" Type="http://schemas.openxmlformats.org/officeDocument/2006/relationships/externalLink" Target="externalLinks/externalLink140.xml"/><Relationship Id="rId172" Type="http://schemas.openxmlformats.org/officeDocument/2006/relationships/externalLink" Target="externalLinks/externalLink161.xml"/><Relationship Id="rId193" Type="http://schemas.openxmlformats.org/officeDocument/2006/relationships/externalLink" Target="externalLinks/externalLink182.xml"/><Relationship Id="rId207" Type="http://schemas.openxmlformats.org/officeDocument/2006/relationships/externalLink" Target="externalLinks/externalLink196.xml"/><Relationship Id="rId228" Type="http://schemas.openxmlformats.org/officeDocument/2006/relationships/externalLink" Target="externalLinks/externalLink217.xml"/><Relationship Id="rId249" Type="http://schemas.openxmlformats.org/officeDocument/2006/relationships/externalLink" Target="externalLinks/externalLink238.xml"/><Relationship Id="rId13" Type="http://schemas.openxmlformats.org/officeDocument/2006/relationships/externalLink" Target="externalLinks/externalLink2.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20" Type="http://schemas.openxmlformats.org/officeDocument/2006/relationships/externalLink" Target="externalLinks/externalLink109.xml"/><Relationship Id="rId141" Type="http://schemas.openxmlformats.org/officeDocument/2006/relationships/externalLink" Target="externalLinks/externalLink130.xml"/><Relationship Id="rId7" Type="http://schemas.openxmlformats.org/officeDocument/2006/relationships/worksheet" Target="worksheets/sheet7.xml"/><Relationship Id="rId162" Type="http://schemas.openxmlformats.org/officeDocument/2006/relationships/externalLink" Target="externalLinks/externalLink151.xml"/><Relationship Id="rId183" Type="http://schemas.openxmlformats.org/officeDocument/2006/relationships/externalLink" Target="externalLinks/externalLink172.xml"/><Relationship Id="rId218" Type="http://schemas.openxmlformats.org/officeDocument/2006/relationships/externalLink" Target="externalLinks/externalLink207.xml"/><Relationship Id="rId239" Type="http://schemas.openxmlformats.org/officeDocument/2006/relationships/externalLink" Target="externalLinks/externalLink228.xml"/><Relationship Id="rId250" Type="http://schemas.openxmlformats.org/officeDocument/2006/relationships/externalLink" Target="externalLinks/externalLink239.xml"/><Relationship Id="rId24" Type="http://schemas.openxmlformats.org/officeDocument/2006/relationships/externalLink" Target="externalLinks/externalLink13.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31" Type="http://schemas.openxmlformats.org/officeDocument/2006/relationships/externalLink" Target="externalLinks/externalLink120.xml"/><Relationship Id="rId152" Type="http://schemas.openxmlformats.org/officeDocument/2006/relationships/externalLink" Target="externalLinks/externalLink141.xml"/><Relationship Id="rId173" Type="http://schemas.openxmlformats.org/officeDocument/2006/relationships/externalLink" Target="externalLinks/externalLink162.xml"/><Relationship Id="rId194" Type="http://schemas.openxmlformats.org/officeDocument/2006/relationships/externalLink" Target="externalLinks/externalLink183.xml"/><Relationship Id="rId208" Type="http://schemas.openxmlformats.org/officeDocument/2006/relationships/externalLink" Target="externalLinks/externalLink197.xml"/><Relationship Id="rId229" Type="http://schemas.openxmlformats.org/officeDocument/2006/relationships/externalLink" Target="externalLinks/externalLink218.xml"/><Relationship Id="rId240" Type="http://schemas.openxmlformats.org/officeDocument/2006/relationships/externalLink" Target="externalLinks/externalLink229.xml"/><Relationship Id="rId14" Type="http://schemas.openxmlformats.org/officeDocument/2006/relationships/externalLink" Target="externalLinks/externalLink3.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8" Type="http://schemas.openxmlformats.org/officeDocument/2006/relationships/worksheet" Target="worksheets/sheet8.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142" Type="http://schemas.openxmlformats.org/officeDocument/2006/relationships/externalLink" Target="externalLinks/externalLink131.xml"/><Relationship Id="rId163" Type="http://schemas.openxmlformats.org/officeDocument/2006/relationships/externalLink" Target="externalLinks/externalLink152.xml"/><Relationship Id="rId184" Type="http://schemas.openxmlformats.org/officeDocument/2006/relationships/externalLink" Target="externalLinks/externalLink173.xml"/><Relationship Id="rId219" Type="http://schemas.openxmlformats.org/officeDocument/2006/relationships/externalLink" Target="externalLinks/externalLink208.xml"/><Relationship Id="rId230" Type="http://schemas.openxmlformats.org/officeDocument/2006/relationships/externalLink" Target="externalLinks/externalLink219.xml"/><Relationship Id="rId251" Type="http://schemas.openxmlformats.org/officeDocument/2006/relationships/externalLink" Target="externalLinks/externalLink240.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externalLink" Target="externalLinks/externalLink121.xml"/><Relationship Id="rId153" Type="http://schemas.openxmlformats.org/officeDocument/2006/relationships/externalLink" Target="externalLinks/externalLink142.xml"/><Relationship Id="rId174" Type="http://schemas.openxmlformats.org/officeDocument/2006/relationships/externalLink" Target="externalLinks/externalLink163.xml"/><Relationship Id="rId195" Type="http://schemas.openxmlformats.org/officeDocument/2006/relationships/externalLink" Target="externalLinks/externalLink184.xml"/><Relationship Id="rId209" Type="http://schemas.openxmlformats.org/officeDocument/2006/relationships/externalLink" Target="externalLinks/externalLink198.xml"/><Relationship Id="rId220" Type="http://schemas.openxmlformats.org/officeDocument/2006/relationships/externalLink" Target="externalLinks/externalLink209.xml"/><Relationship Id="rId241" Type="http://schemas.openxmlformats.org/officeDocument/2006/relationships/externalLink" Target="externalLinks/externalLink230.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78" Type="http://schemas.openxmlformats.org/officeDocument/2006/relationships/externalLink" Target="externalLinks/externalLink67.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43" Type="http://schemas.openxmlformats.org/officeDocument/2006/relationships/externalLink" Target="externalLinks/externalLink132.xml"/><Relationship Id="rId164" Type="http://schemas.openxmlformats.org/officeDocument/2006/relationships/externalLink" Target="externalLinks/externalLink153.xml"/><Relationship Id="rId185" Type="http://schemas.openxmlformats.org/officeDocument/2006/relationships/externalLink" Target="externalLinks/externalLink174.xml"/><Relationship Id="rId9" Type="http://schemas.openxmlformats.org/officeDocument/2006/relationships/worksheet" Target="worksheets/sheet9.xml"/><Relationship Id="rId210" Type="http://schemas.openxmlformats.org/officeDocument/2006/relationships/externalLink" Target="externalLinks/externalLink199.xml"/><Relationship Id="rId26" Type="http://schemas.openxmlformats.org/officeDocument/2006/relationships/externalLink" Target="externalLinks/externalLink15.xml"/><Relationship Id="rId231" Type="http://schemas.openxmlformats.org/officeDocument/2006/relationships/externalLink" Target="externalLinks/externalLink220.xml"/><Relationship Id="rId252" Type="http://schemas.openxmlformats.org/officeDocument/2006/relationships/externalLink" Target="externalLinks/externalLink241.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externalLink" Target="externalLinks/externalLink122.xml"/><Relationship Id="rId154" Type="http://schemas.openxmlformats.org/officeDocument/2006/relationships/externalLink" Target="externalLinks/externalLink143.xml"/><Relationship Id="rId175" Type="http://schemas.openxmlformats.org/officeDocument/2006/relationships/externalLink" Target="externalLinks/externalLink164.xml"/><Relationship Id="rId196" Type="http://schemas.openxmlformats.org/officeDocument/2006/relationships/externalLink" Target="externalLinks/externalLink185.xml"/><Relationship Id="rId200" Type="http://schemas.openxmlformats.org/officeDocument/2006/relationships/externalLink" Target="externalLinks/externalLink189.xml"/><Relationship Id="rId16" Type="http://schemas.openxmlformats.org/officeDocument/2006/relationships/externalLink" Target="externalLinks/externalLink5.xml"/><Relationship Id="rId221" Type="http://schemas.openxmlformats.org/officeDocument/2006/relationships/externalLink" Target="externalLinks/externalLink210.xml"/><Relationship Id="rId242" Type="http://schemas.openxmlformats.org/officeDocument/2006/relationships/externalLink" Target="externalLinks/externalLink231.xml"/><Relationship Id="rId37" Type="http://schemas.openxmlformats.org/officeDocument/2006/relationships/externalLink" Target="externalLinks/externalLink26.xml"/><Relationship Id="rId58" Type="http://schemas.openxmlformats.org/officeDocument/2006/relationships/externalLink" Target="externalLinks/externalLink47.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44" Type="http://schemas.openxmlformats.org/officeDocument/2006/relationships/externalLink" Target="externalLinks/externalLink133.xml"/><Relationship Id="rId90" Type="http://schemas.openxmlformats.org/officeDocument/2006/relationships/externalLink" Target="externalLinks/externalLink79.xml"/><Relationship Id="rId165" Type="http://schemas.openxmlformats.org/officeDocument/2006/relationships/externalLink" Target="externalLinks/externalLink154.xml"/><Relationship Id="rId186" Type="http://schemas.openxmlformats.org/officeDocument/2006/relationships/externalLink" Target="externalLinks/externalLink175.xml"/><Relationship Id="rId211" Type="http://schemas.openxmlformats.org/officeDocument/2006/relationships/externalLink" Target="externalLinks/externalLink200.xml"/><Relationship Id="rId232" Type="http://schemas.openxmlformats.org/officeDocument/2006/relationships/externalLink" Target="externalLinks/externalLink221.xml"/><Relationship Id="rId253" Type="http://schemas.openxmlformats.org/officeDocument/2006/relationships/externalLink" Target="externalLinks/externalLink242.xml"/><Relationship Id="rId27" Type="http://schemas.openxmlformats.org/officeDocument/2006/relationships/externalLink" Target="externalLinks/externalLink16.xml"/><Relationship Id="rId48" Type="http://schemas.openxmlformats.org/officeDocument/2006/relationships/externalLink" Target="externalLinks/externalLink37.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34" Type="http://schemas.openxmlformats.org/officeDocument/2006/relationships/externalLink" Target="externalLinks/externalLink123.xml"/><Relationship Id="rId80" Type="http://schemas.openxmlformats.org/officeDocument/2006/relationships/externalLink" Target="externalLinks/externalLink69.xml"/><Relationship Id="rId155" Type="http://schemas.openxmlformats.org/officeDocument/2006/relationships/externalLink" Target="externalLinks/externalLink144.xml"/><Relationship Id="rId176" Type="http://schemas.openxmlformats.org/officeDocument/2006/relationships/externalLink" Target="externalLinks/externalLink165.xml"/><Relationship Id="rId197" Type="http://schemas.openxmlformats.org/officeDocument/2006/relationships/externalLink" Target="externalLinks/externalLink186.xml"/><Relationship Id="rId201" Type="http://schemas.openxmlformats.org/officeDocument/2006/relationships/externalLink" Target="externalLinks/externalLink190.xml"/><Relationship Id="rId222" Type="http://schemas.openxmlformats.org/officeDocument/2006/relationships/externalLink" Target="externalLinks/externalLink211.xml"/><Relationship Id="rId243" Type="http://schemas.openxmlformats.org/officeDocument/2006/relationships/externalLink" Target="externalLinks/externalLink232.xml"/><Relationship Id="rId17" Type="http://schemas.openxmlformats.org/officeDocument/2006/relationships/externalLink" Target="externalLinks/externalLink6.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24" Type="http://schemas.openxmlformats.org/officeDocument/2006/relationships/externalLink" Target="externalLinks/externalLink113.xml"/><Relationship Id="rId70" Type="http://schemas.openxmlformats.org/officeDocument/2006/relationships/externalLink" Target="externalLinks/externalLink59.xml"/><Relationship Id="rId91" Type="http://schemas.openxmlformats.org/officeDocument/2006/relationships/externalLink" Target="externalLinks/externalLink80.xml"/><Relationship Id="rId145" Type="http://schemas.openxmlformats.org/officeDocument/2006/relationships/externalLink" Target="externalLinks/externalLink134.xml"/><Relationship Id="rId166" Type="http://schemas.openxmlformats.org/officeDocument/2006/relationships/externalLink" Target="externalLinks/externalLink155.xml"/><Relationship Id="rId187" Type="http://schemas.openxmlformats.org/officeDocument/2006/relationships/externalLink" Target="externalLinks/externalLink176.xml"/><Relationship Id="rId1" Type="http://schemas.openxmlformats.org/officeDocument/2006/relationships/worksheet" Target="worksheets/sheet1.xml"/><Relationship Id="rId212" Type="http://schemas.openxmlformats.org/officeDocument/2006/relationships/externalLink" Target="externalLinks/externalLink201.xml"/><Relationship Id="rId233" Type="http://schemas.openxmlformats.org/officeDocument/2006/relationships/externalLink" Target="externalLinks/externalLink222.xml"/><Relationship Id="rId254" Type="http://schemas.openxmlformats.org/officeDocument/2006/relationships/externalLink" Target="externalLinks/externalLink243.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60" Type="http://schemas.openxmlformats.org/officeDocument/2006/relationships/externalLink" Target="externalLinks/externalLink49.xml"/><Relationship Id="rId81" Type="http://schemas.openxmlformats.org/officeDocument/2006/relationships/externalLink" Target="externalLinks/externalLink70.xml"/><Relationship Id="rId135" Type="http://schemas.openxmlformats.org/officeDocument/2006/relationships/externalLink" Target="externalLinks/externalLink124.xml"/><Relationship Id="rId156" Type="http://schemas.openxmlformats.org/officeDocument/2006/relationships/externalLink" Target="externalLinks/externalLink145.xml"/><Relationship Id="rId177" Type="http://schemas.openxmlformats.org/officeDocument/2006/relationships/externalLink" Target="externalLinks/externalLink166.xml"/><Relationship Id="rId198" Type="http://schemas.openxmlformats.org/officeDocument/2006/relationships/externalLink" Target="externalLinks/externalLink187.xml"/><Relationship Id="rId202" Type="http://schemas.openxmlformats.org/officeDocument/2006/relationships/externalLink" Target="externalLinks/externalLink191.xml"/><Relationship Id="rId223" Type="http://schemas.openxmlformats.org/officeDocument/2006/relationships/externalLink" Target="externalLinks/externalLink212.xml"/><Relationship Id="rId244" Type="http://schemas.openxmlformats.org/officeDocument/2006/relationships/externalLink" Target="externalLinks/externalLink233.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50" Type="http://schemas.openxmlformats.org/officeDocument/2006/relationships/externalLink" Target="externalLinks/externalLink39.xml"/><Relationship Id="rId104" Type="http://schemas.openxmlformats.org/officeDocument/2006/relationships/externalLink" Target="externalLinks/externalLink93.xml"/><Relationship Id="rId125" Type="http://schemas.openxmlformats.org/officeDocument/2006/relationships/externalLink" Target="externalLinks/externalLink114.xml"/><Relationship Id="rId146" Type="http://schemas.openxmlformats.org/officeDocument/2006/relationships/externalLink" Target="externalLinks/externalLink135.xml"/><Relationship Id="rId167" Type="http://schemas.openxmlformats.org/officeDocument/2006/relationships/externalLink" Target="externalLinks/externalLink156.xml"/><Relationship Id="rId188" Type="http://schemas.openxmlformats.org/officeDocument/2006/relationships/externalLink" Target="externalLinks/externalLink17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13" Type="http://schemas.openxmlformats.org/officeDocument/2006/relationships/externalLink" Target="externalLinks/externalLink202.xml"/><Relationship Id="rId234" Type="http://schemas.openxmlformats.org/officeDocument/2006/relationships/externalLink" Target="externalLinks/externalLink223.xml"/><Relationship Id="rId2" Type="http://schemas.openxmlformats.org/officeDocument/2006/relationships/worksheet" Target="worksheets/sheet2.xml"/><Relationship Id="rId29" Type="http://schemas.openxmlformats.org/officeDocument/2006/relationships/externalLink" Target="externalLinks/externalLink18.xml"/><Relationship Id="rId255" Type="http://schemas.openxmlformats.org/officeDocument/2006/relationships/externalLink" Target="externalLinks/externalLink244.xml"/><Relationship Id="rId40" Type="http://schemas.openxmlformats.org/officeDocument/2006/relationships/externalLink" Target="externalLinks/externalLink29.xml"/><Relationship Id="rId115" Type="http://schemas.openxmlformats.org/officeDocument/2006/relationships/externalLink" Target="externalLinks/externalLink104.xml"/><Relationship Id="rId136" Type="http://schemas.openxmlformats.org/officeDocument/2006/relationships/externalLink" Target="externalLinks/externalLink125.xml"/><Relationship Id="rId157" Type="http://schemas.openxmlformats.org/officeDocument/2006/relationships/externalLink" Target="externalLinks/externalLink146.xml"/><Relationship Id="rId178" Type="http://schemas.openxmlformats.org/officeDocument/2006/relationships/externalLink" Target="externalLinks/externalLink167.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9" Type="http://schemas.openxmlformats.org/officeDocument/2006/relationships/externalLink" Target="externalLinks/externalLink188.xml"/><Relationship Id="rId203" Type="http://schemas.openxmlformats.org/officeDocument/2006/relationships/externalLink" Target="externalLinks/externalLink192.xml"/><Relationship Id="rId19" Type="http://schemas.openxmlformats.org/officeDocument/2006/relationships/externalLink" Target="externalLinks/externalLink8.xml"/><Relationship Id="rId224" Type="http://schemas.openxmlformats.org/officeDocument/2006/relationships/externalLink" Target="externalLinks/externalLink213.xml"/><Relationship Id="rId245" Type="http://schemas.openxmlformats.org/officeDocument/2006/relationships/externalLink" Target="externalLinks/externalLink234.xml"/><Relationship Id="rId30" Type="http://schemas.openxmlformats.org/officeDocument/2006/relationships/externalLink" Target="externalLinks/externalLink1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147" Type="http://schemas.openxmlformats.org/officeDocument/2006/relationships/externalLink" Target="externalLinks/externalLink136.xml"/><Relationship Id="rId168" Type="http://schemas.openxmlformats.org/officeDocument/2006/relationships/externalLink" Target="externalLinks/externalLink157.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189" Type="http://schemas.openxmlformats.org/officeDocument/2006/relationships/externalLink" Target="externalLinks/externalLink178.xml"/><Relationship Id="rId3" Type="http://schemas.openxmlformats.org/officeDocument/2006/relationships/worksheet" Target="worksheets/sheet3.xml"/><Relationship Id="rId214" Type="http://schemas.openxmlformats.org/officeDocument/2006/relationships/externalLink" Target="externalLinks/externalLink203.xml"/><Relationship Id="rId235" Type="http://schemas.openxmlformats.org/officeDocument/2006/relationships/externalLink" Target="externalLinks/externalLink224.xml"/><Relationship Id="rId256" Type="http://schemas.openxmlformats.org/officeDocument/2006/relationships/theme" Target="theme/theme1.xml"/><Relationship Id="rId116" Type="http://schemas.openxmlformats.org/officeDocument/2006/relationships/externalLink" Target="externalLinks/externalLink105.xml"/><Relationship Id="rId137" Type="http://schemas.openxmlformats.org/officeDocument/2006/relationships/externalLink" Target="externalLinks/externalLink126.xml"/><Relationship Id="rId158" Type="http://schemas.openxmlformats.org/officeDocument/2006/relationships/externalLink" Target="externalLinks/externalLink147.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179" Type="http://schemas.openxmlformats.org/officeDocument/2006/relationships/externalLink" Target="externalLinks/externalLink168.xml"/><Relationship Id="rId190" Type="http://schemas.openxmlformats.org/officeDocument/2006/relationships/externalLink" Target="externalLinks/externalLink179.xml"/><Relationship Id="rId204" Type="http://schemas.openxmlformats.org/officeDocument/2006/relationships/externalLink" Target="externalLinks/externalLink193.xml"/><Relationship Id="rId225" Type="http://schemas.openxmlformats.org/officeDocument/2006/relationships/externalLink" Target="externalLinks/externalLink214.xml"/><Relationship Id="rId246" Type="http://schemas.openxmlformats.org/officeDocument/2006/relationships/externalLink" Target="externalLinks/externalLink235.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94" Type="http://schemas.openxmlformats.org/officeDocument/2006/relationships/externalLink" Target="externalLinks/externalLink83.xml"/><Relationship Id="rId148" Type="http://schemas.openxmlformats.org/officeDocument/2006/relationships/externalLink" Target="externalLinks/externalLink137.xml"/><Relationship Id="rId169" Type="http://schemas.openxmlformats.org/officeDocument/2006/relationships/externalLink" Target="externalLinks/externalLink158.xml"/><Relationship Id="rId4" Type="http://schemas.openxmlformats.org/officeDocument/2006/relationships/worksheet" Target="worksheets/sheet4.xml"/><Relationship Id="rId180" Type="http://schemas.openxmlformats.org/officeDocument/2006/relationships/externalLink" Target="externalLinks/externalLink169.xml"/><Relationship Id="rId215" Type="http://schemas.openxmlformats.org/officeDocument/2006/relationships/externalLink" Target="externalLinks/externalLink204.xml"/><Relationship Id="rId236" Type="http://schemas.openxmlformats.org/officeDocument/2006/relationships/externalLink" Target="externalLinks/externalLink225.xml"/><Relationship Id="rId25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379414</xdr:colOff>
      <xdr:row>87</xdr:row>
      <xdr:rowOff>91338</xdr:rowOff>
    </xdr:from>
    <xdr:to>
      <xdr:col>2</xdr:col>
      <xdr:colOff>1008063</xdr:colOff>
      <xdr:row>90</xdr:row>
      <xdr:rowOff>79374</xdr:rowOff>
    </xdr:to>
    <xdr:pic>
      <xdr:nvPicPr>
        <xdr:cNvPr id="3" name="Imagen 2">
          <a:extLst>
            <a:ext uri="{FF2B5EF4-FFF2-40B4-BE49-F238E27FC236}">
              <a16:creationId xmlns:a16="http://schemas.microsoft.com/office/drawing/2014/main" id="{BB8EE295-2BFA-447B-9577-732C63B623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04852" y="20077963"/>
          <a:ext cx="1152524" cy="4166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158749</xdr:colOff>
      <xdr:row>88</xdr:row>
      <xdr:rowOff>55563</xdr:rowOff>
    </xdr:from>
    <xdr:to>
      <xdr:col>5</xdr:col>
      <xdr:colOff>777875</xdr:colOff>
      <xdr:row>90</xdr:row>
      <xdr:rowOff>88900</xdr:rowOff>
    </xdr:to>
    <xdr:grpSp>
      <xdr:nvGrpSpPr>
        <xdr:cNvPr id="7" name="Group 867">
          <a:extLst>
            <a:ext uri="{FF2B5EF4-FFF2-40B4-BE49-F238E27FC236}">
              <a16:creationId xmlns:a16="http://schemas.microsoft.com/office/drawing/2014/main" id="{00000000-0008-0000-4600-000003000000}"/>
            </a:ext>
          </a:extLst>
        </xdr:cNvPr>
        <xdr:cNvGrpSpPr/>
      </xdr:nvGrpSpPr>
      <xdr:grpSpPr>
        <a:xfrm>
          <a:off x="4711699" y="17937163"/>
          <a:ext cx="1235076" cy="287337"/>
          <a:chOff x="0" y="0"/>
          <a:chExt cx="2145792" cy="739140"/>
        </a:xfrm>
      </xdr:grpSpPr>
      <xdr:pic>
        <xdr:nvPicPr>
          <xdr:cNvPr id="8" name="Picture 7">
            <a:extLst>
              <a:ext uri="{FF2B5EF4-FFF2-40B4-BE49-F238E27FC236}">
                <a16:creationId xmlns:a16="http://schemas.microsoft.com/office/drawing/2014/main" id="{00000000-0008-0000-4600-000004000000}"/>
              </a:ext>
            </a:extLst>
          </xdr:cNvPr>
          <xdr:cNvPicPr/>
        </xdr:nvPicPr>
        <xdr:blipFill>
          <a:blip xmlns:r="http://schemas.openxmlformats.org/officeDocument/2006/relationships" r:embed="rId2"/>
          <a:stretch>
            <a:fillRect/>
          </a:stretch>
        </xdr:blipFill>
        <xdr:spPr>
          <a:xfrm>
            <a:off x="0" y="0"/>
            <a:ext cx="2145792" cy="739140"/>
          </a:xfrm>
          <a:prstGeom prst="rect">
            <a:avLst/>
          </a:prstGeom>
        </xdr:spPr>
      </xdr:pic>
      <xdr:sp macro="" textlink="">
        <xdr:nvSpPr>
          <xdr:cNvPr id="9" name="Rectangle 116">
            <a:extLst>
              <a:ext uri="{FF2B5EF4-FFF2-40B4-BE49-F238E27FC236}">
                <a16:creationId xmlns:a16="http://schemas.microsoft.com/office/drawing/2014/main" id="{00000000-0008-0000-4600-000005000000}"/>
              </a:ext>
            </a:extLst>
          </xdr:cNvPr>
          <xdr:cNvSpPr/>
        </xdr:nvSpPr>
        <xdr:spPr>
          <a:xfrm>
            <a:off x="898271" y="237490"/>
            <a:ext cx="45808" cy="206453"/>
          </a:xfrm>
          <a:prstGeom prst="rect">
            <a:avLst/>
          </a:prstGeom>
          <a:ln>
            <a:noFill/>
          </a:ln>
        </xdr:spPr>
        <xdr:txBody>
          <a:bodyPr vert="horz" wrap="square" lIns="0" tIns="0" rIns="0" bIns="0" rtlCol="0">
            <a:noAutofit/>
          </a:bodyPr>
          <a:lstStyle/>
          <a:p>
            <a:pPr marL="6350" indent="-6350" algn="just">
              <a:lnSpc>
                <a:spcPct val="108000"/>
              </a:lnSpc>
              <a:spcAft>
                <a:spcPts val="5"/>
              </a:spcAft>
            </a:pPr>
            <a:r>
              <a:rPr lang="en-US" sz="1200" b="1">
                <a:solidFill>
                  <a:srgbClr val="000000"/>
                </a:solidFill>
                <a:effectLst/>
                <a:latin typeface="Calibri" panose="020F0502020204030204" pitchFamily="34" charset="0"/>
                <a:ea typeface="Calibri" panose="020F0502020204030204" pitchFamily="34" charset="0"/>
              </a:rPr>
              <a:t> </a:t>
            </a:r>
            <a:endParaRPr lang="en-US" sz="1200">
              <a:solidFill>
                <a:srgbClr val="000000"/>
              </a:solidFill>
              <a:effectLst/>
              <a:latin typeface="Calibri" panose="020F0502020204030204" pitchFamily="34" charset="0"/>
              <a:ea typeface="Calibri" panose="020F0502020204030204"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54769</xdr:colOff>
      <xdr:row>28</xdr:row>
      <xdr:rowOff>57150</xdr:rowOff>
    </xdr:from>
    <xdr:to>
      <xdr:col>3</xdr:col>
      <xdr:colOff>409575</xdr:colOff>
      <xdr:row>31</xdr:row>
      <xdr:rowOff>19050</xdr:rowOff>
    </xdr:to>
    <xdr:pic>
      <xdr:nvPicPr>
        <xdr:cNvPr id="3" name="Imagen 2">
          <a:extLst>
            <a:ext uri="{FF2B5EF4-FFF2-40B4-BE49-F238E27FC236}">
              <a16:creationId xmlns:a16="http://schemas.microsoft.com/office/drawing/2014/main" id="{C90621C0-7DC3-4425-9585-0A4C3EA48D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6429375"/>
          <a:ext cx="1726406"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67</xdr:row>
      <xdr:rowOff>57150</xdr:rowOff>
    </xdr:from>
    <xdr:to>
      <xdr:col>3</xdr:col>
      <xdr:colOff>409575</xdr:colOff>
      <xdr:row>70</xdr:row>
      <xdr:rowOff>19050</xdr:rowOff>
    </xdr:to>
    <xdr:pic>
      <xdr:nvPicPr>
        <xdr:cNvPr id="4" name="Imagen 3">
          <a:extLst>
            <a:ext uri="{FF2B5EF4-FFF2-40B4-BE49-F238E27FC236}">
              <a16:creationId xmlns:a16="http://schemas.microsoft.com/office/drawing/2014/main" id="{EAE7A276-486F-4039-A844-BFF79C0F502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5429250"/>
          <a:ext cx="1516856"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106</xdr:row>
      <xdr:rowOff>57150</xdr:rowOff>
    </xdr:from>
    <xdr:to>
      <xdr:col>3</xdr:col>
      <xdr:colOff>409575</xdr:colOff>
      <xdr:row>109</xdr:row>
      <xdr:rowOff>19050</xdr:rowOff>
    </xdr:to>
    <xdr:pic>
      <xdr:nvPicPr>
        <xdr:cNvPr id="7" name="Imagen 6">
          <a:extLst>
            <a:ext uri="{FF2B5EF4-FFF2-40B4-BE49-F238E27FC236}">
              <a16:creationId xmlns:a16="http://schemas.microsoft.com/office/drawing/2014/main" id="{D1FA821E-7E92-4279-9DCF-630E5AECE92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25688925"/>
          <a:ext cx="17645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145</xdr:row>
      <xdr:rowOff>57150</xdr:rowOff>
    </xdr:from>
    <xdr:to>
      <xdr:col>3</xdr:col>
      <xdr:colOff>409575</xdr:colOff>
      <xdr:row>148</xdr:row>
      <xdr:rowOff>19050</xdr:rowOff>
    </xdr:to>
    <xdr:pic>
      <xdr:nvPicPr>
        <xdr:cNvPr id="11" name="Imagen 10">
          <a:extLst>
            <a:ext uri="{FF2B5EF4-FFF2-40B4-BE49-F238E27FC236}">
              <a16:creationId xmlns:a16="http://schemas.microsoft.com/office/drawing/2014/main" id="{8F5206EA-005D-4617-ACA4-C1126444D2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52444650"/>
          <a:ext cx="17645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184</xdr:row>
      <xdr:rowOff>57150</xdr:rowOff>
    </xdr:from>
    <xdr:to>
      <xdr:col>3</xdr:col>
      <xdr:colOff>409575</xdr:colOff>
      <xdr:row>187</xdr:row>
      <xdr:rowOff>19050</xdr:rowOff>
    </xdr:to>
    <xdr:pic>
      <xdr:nvPicPr>
        <xdr:cNvPr id="12" name="Imagen 11">
          <a:extLst>
            <a:ext uri="{FF2B5EF4-FFF2-40B4-BE49-F238E27FC236}">
              <a16:creationId xmlns:a16="http://schemas.microsoft.com/office/drawing/2014/main" id="{DD69E26F-729C-415A-A290-5CE91E8E93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58997850"/>
          <a:ext cx="17645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223</xdr:row>
      <xdr:rowOff>57150</xdr:rowOff>
    </xdr:from>
    <xdr:to>
      <xdr:col>3</xdr:col>
      <xdr:colOff>409575</xdr:colOff>
      <xdr:row>226</xdr:row>
      <xdr:rowOff>19050</xdr:rowOff>
    </xdr:to>
    <xdr:pic>
      <xdr:nvPicPr>
        <xdr:cNvPr id="15" name="Imagen 14">
          <a:extLst>
            <a:ext uri="{FF2B5EF4-FFF2-40B4-BE49-F238E27FC236}">
              <a16:creationId xmlns:a16="http://schemas.microsoft.com/office/drawing/2014/main" id="{6E17193F-5622-4B53-8A97-5A944AEAA57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79638525"/>
          <a:ext cx="17645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262</xdr:row>
      <xdr:rowOff>57150</xdr:rowOff>
    </xdr:from>
    <xdr:to>
      <xdr:col>3</xdr:col>
      <xdr:colOff>409575</xdr:colOff>
      <xdr:row>265</xdr:row>
      <xdr:rowOff>19050</xdr:rowOff>
    </xdr:to>
    <xdr:pic>
      <xdr:nvPicPr>
        <xdr:cNvPr id="16" name="Imagen 15">
          <a:extLst>
            <a:ext uri="{FF2B5EF4-FFF2-40B4-BE49-F238E27FC236}">
              <a16:creationId xmlns:a16="http://schemas.microsoft.com/office/drawing/2014/main" id="{4786B90C-3B5B-48E3-82F5-3BE47CC614C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86353650"/>
          <a:ext cx="17645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301</xdr:row>
      <xdr:rowOff>57150</xdr:rowOff>
    </xdr:from>
    <xdr:to>
      <xdr:col>3</xdr:col>
      <xdr:colOff>409575</xdr:colOff>
      <xdr:row>304</xdr:row>
      <xdr:rowOff>19050</xdr:rowOff>
    </xdr:to>
    <xdr:pic>
      <xdr:nvPicPr>
        <xdr:cNvPr id="18" name="Imagen 17">
          <a:extLst>
            <a:ext uri="{FF2B5EF4-FFF2-40B4-BE49-F238E27FC236}">
              <a16:creationId xmlns:a16="http://schemas.microsoft.com/office/drawing/2014/main" id="{E728A0AD-4CB3-406E-B6AD-EFAD5656FBD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96" r="996"/>
        <a:stretch>
          <a:fillRect/>
        </a:stretch>
      </xdr:blipFill>
      <xdr:spPr bwMode="auto">
        <a:xfrm>
          <a:off x="740569" y="5429250"/>
          <a:ext cx="1764506"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54769</xdr:colOff>
      <xdr:row>33</xdr:row>
      <xdr:rowOff>57150</xdr:rowOff>
    </xdr:from>
    <xdr:to>
      <xdr:col>3</xdr:col>
      <xdr:colOff>409575</xdr:colOff>
      <xdr:row>36</xdr:row>
      <xdr:rowOff>19050</xdr:rowOff>
    </xdr:to>
    <xdr:pic>
      <xdr:nvPicPr>
        <xdr:cNvPr id="3" name="Imagen 2">
          <a:extLst>
            <a:ext uri="{FF2B5EF4-FFF2-40B4-BE49-F238E27FC236}">
              <a16:creationId xmlns:a16="http://schemas.microsoft.com/office/drawing/2014/main" id="{68BC4D86-52D1-4D70-9394-59BFA618B5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5149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74</xdr:row>
      <xdr:rowOff>57150</xdr:rowOff>
    </xdr:from>
    <xdr:to>
      <xdr:col>3</xdr:col>
      <xdr:colOff>409575</xdr:colOff>
      <xdr:row>77</xdr:row>
      <xdr:rowOff>19050</xdr:rowOff>
    </xdr:to>
    <xdr:pic>
      <xdr:nvPicPr>
        <xdr:cNvPr id="7" name="Imagen 6">
          <a:extLst>
            <a:ext uri="{FF2B5EF4-FFF2-40B4-BE49-F238E27FC236}">
              <a16:creationId xmlns:a16="http://schemas.microsoft.com/office/drawing/2014/main" id="{017857E2-A641-41BA-92F7-4DCED7D63A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68128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115</xdr:row>
      <xdr:rowOff>57150</xdr:rowOff>
    </xdr:from>
    <xdr:to>
      <xdr:col>3</xdr:col>
      <xdr:colOff>409575</xdr:colOff>
      <xdr:row>118</xdr:row>
      <xdr:rowOff>19050</xdr:rowOff>
    </xdr:to>
    <xdr:pic>
      <xdr:nvPicPr>
        <xdr:cNvPr id="8" name="Imagen 7">
          <a:extLst>
            <a:ext uri="{FF2B5EF4-FFF2-40B4-BE49-F238E27FC236}">
              <a16:creationId xmlns:a16="http://schemas.microsoft.com/office/drawing/2014/main" id="{B74F1F66-9205-4A45-977D-E10F94B87CF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38518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154</xdr:row>
      <xdr:rowOff>57150</xdr:rowOff>
    </xdr:from>
    <xdr:to>
      <xdr:col>3</xdr:col>
      <xdr:colOff>409575</xdr:colOff>
      <xdr:row>157</xdr:row>
      <xdr:rowOff>19050</xdr:rowOff>
    </xdr:to>
    <xdr:pic>
      <xdr:nvPicPr>
        <xdr:cNvPr id="9" name="Imagen 8">
          <a:extLst>
            <a:ext uri="{FF2B5EF4-FFF2-40B4-BE49-F238E27FC236}">
              <a16:creationId xmlns:a16="http://schemas.microsoft.com/office/drawing/2014/main" id="{184AE513-A3F7-46F4-A719-B3D4479991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4103370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193</xdr:row>
      <xdr:rowOff>57150</xdr:rowOff>
    </xdr:from>
    <xdr:to>
      <xdr:col>3</xdr:col>
      <xdr:colOff>409575</xdr:colOff>
      <xdr:row>196</xdr:row>
      <xdr:rowOff>19050</xdr:rowOff>
    </xdr:to>
    <xdr:pic>
      <xdr:nvPicPr>
        <xdr:cNvPr id="6" name="Imagen 5">
          <a:extLst>
            <a:ext uri="{FF2B5EF4-FFF2-40B4-BE49-F238E27FC236}">
              <a16:creationId xmlns:a16="http://schemas.microsoft.com/office/drawing/2014/main" id="{E52780F5-B346-424A-ADDB-1DBF074C47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5149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54769</xdr:colOff>
      <xdr:row>33</xdr:row>
      <xdr:rowOff>57150</xdr:rowOff>
    </xdr:from>
    <xdr:to>
      <xdr:col>3</xdr:col>
      <xdr:colOff>409575</xdr:colOff>
      <xdr:row>36</xdr:row>
      <xdr:rowOff>19050</xdr:rowOff>
    </xdr:to>
    <xdr:pic>
      <xdr:nvPicPr>
        <xdr:cNvPr id="5" name="Imagen 4">
          <a:extLst>
            <a:ext uri="{FF2B5EF4-FFF2-40B4-BE49-F238E27FC236}">
              <a16:creationId xmlns:a16="http://schemas.microsoft.com/office/drawing/2014/main" id="{920C8939-B936-4156-B1F0-7EDB93AFAFB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2515850"/>
          <a:ext cx="1888331"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74</xdr:row>
      <xdr:rowOff>57150</xdr:rowOff>
    </xdr:from>
    <xdr:to>
      <xdr:col>3</xdr:col>
      <xdr:colOff>409575</xdr:colOff>
      <xdr:row>77</xdr:row>
      <xdr:rowOff>19050</xdr:rowOff>
    </xdr:to>
    <xdr:pic>
      <xdr:nvPicPr>
        <xdr:cNvPr id="6" name="Imagen 5">
          <a:extLst>
            <a:ext uri="{FF2B5EF4-FFF2-40B4-BE49-F238E27FC236}">
              <a16:creationId xmlns:a16="http://schemas.microsoft.com/office/drawing/2014/main" id="{89D822DA-F710-4DFD-B51D-4EBA0DAB62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7727275"/>
          <a:ext cx="1888331"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54769</xdr:colOff>
      <xdr:row>32</xdr:row>
      <xdr:rowOff>57150</xdr:rowOff>
    </xdr:from>
    <xdr:to>
      <xdr:col>3</xdr:col>
      <xdr:colOff>409575</xdr:colOff>
      <xdr:row>35</xdr:row>
      <xdr:rowOff>19050</xdr:rowOff>
    </xdr:to>
    <xdr:pic>
      <xdr:nvPicPr>
        <xdr:cNvPr id="2" name="Imagen 1">
          <a:extLst>
            <a:ext uri="{FF2B5EF4-FFF2-40B4-BE49-F238E27FC236}">
              <a16:creationId xmlns:a16="http://schemas.microsoft.com/office/drawing/2014/main" id="{A0AAA2A2-52BD-4648-8D01-B79AF3C7F8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3054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72</xdr:row>
      <xdr:rowOff>57150</xdr:rowOff>
    </xdr:from>
    <xdr:to>
      <xdr:col>3</xdr:col>
      <xdr:colOff>409575</xdr:colOff>
      <xdr:row>75</xdr:row>
      <xdr:rowOff>19050</xdr:rowOff>
    </xdr:to>
    <xdr:pic>
      <xdr:nvPicPr>
        <xdr:cNvPr id="5" name="Imagen 4">
          <a:extLst>
            <a:ext uri="{FF2B5EF4-FFF2-40B4-BE49-F238E27FC236}">
              <a16:creationId xmlns:a16="http://schemas.microsoft.com/office/drawing/2014/main" id="{E5C249F0-C7B4-4305-98AB-938156541A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4959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111</xdr:row>
      <xdr:rowOff>57150</xdr:rowOff>
    </xdr:from>
    <xdr:to>
      <xdr:col>3</xdr:col>
      <xdr:colOff>409575</xdr:colOff>
      <xdr:row>114</xdr:row>
      <xdr:rowOff>19050</xdr:rowOff>
    </xdr:to>
    <xdr:pic>
      <xdr:nvPicPr>
        <xdr:cNvPr id="6" name="Imagen 5">
          <a:extLst>
            <a:ext uri="{FF2B5EF4-FFF2-40B4-BE49-F238E27FC236}">
              <a16:creationId xmlns:a16="http://schemas.microsoft.com/office/drawing/2014/main" id="{3B5508CA-5649-4A15-B11F-3AB4CFE5DA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89166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148</xdr:row>
      <xdr:rowOff>57150</xdr:rowOff>
    </xdr:from>
    <xdr:to>
      <xdr:col>3</xdr:col>
      <xdr:colOff>409575</xdr:colOff>
      <xdr:row>151</xdr:row>
      <xdr:rowOff>19050</xdr:rowOff>
    </xdr:to>
    <xdr:pic>
      <xdr:nvPicPr>
        <xdr:cNvPr id="8" name="Imagen 7">
          <a:extLst>
            <a:ext uri="{FF2B5EF4-FFF2-40B4-BE49-F238E27FC236}">
              <a16:creationId xmlns:a16="http://schemas.microsoft.com/office/drawing/2014/main" id="{280C5761-7956-4598-AD0B-648C7DC8D8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56317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185</xdr:row>
      <xdr:rowOff>57150</xdr:rowOff>
    </xdr:from>
    <xdr:to>
      <xdr:col>3</xdr:col>
      <xdr:colOff>409575</xdr:colOff>
      <xdr:row>188</xdr:row>
      <xdr:rowOff>19050</xdr:rowOff>
    </xdr:to>
    <xdr:pic>
      <xdr:nvPicPr>
        <xdr:cNvPr id="10" name="Imagen 9">
          <a:extLst>
            <a:ext uri="{FF2B5EF4-FFF2-40B4-BE49-F238E27FC236}">
              <a16:creationId xmlns:a16="http://schemas.microsoft.com/office/drawing/2014/main" id="{5821BC83-8D08-4CA8-839E-93AE35F578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20230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111</xdr:row>
      <xdr:rowOff>57150</xdr:rowOff>
    </xdr:from>
    <xdr:to>
      <xdr:col>3</xdr:col>
      <xdr:colOff>409575</xdr:colOff>
      <xdr:row>114</xdr:row>
      <xdr:rowOff>19050</xdr:rowOff>
    </xdr:to>
    <xdr:pic>
      <xdr:nvPicPr>
        <xdr:cNvPr id="12" name="Imagen 11">
          <a:extLst>
            <a:ext uri="{FF2B5EF4-FFF2-40B4-BE49-F238E27FC236}">
              <a16:creationId xmlns:a16="http://schemas.microsoft.com/office/drawing/2014/main" id="{E7962418-4D25-4D08-A9AF-4DFD3E3005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89166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54769</xdr:colOff>
      <xdr:row>29</xdr:row>
      <xdr:rowOff>57150</xdr:rowOff>
    </xdr:from>
    <xdr:to>
      <xdr:col>3</xdr:col>
      <xdr:colOff>409575</xdr:colOff>
      <xdr:row>32</xdr:row>
      <xdr:rowOff>19050</xdr:rowOff>
    </xdr:to>
    <xdr:pic>
      <xdr:nvPicPr>
        <xdr:cNvPr id="5" name="Imagen 4">
          <a:extLst>
            <a:ext uri="{FF2B5EF4-FFF2-40B4-BE49-F238E27FC236}">
              <a16:creationId xmlns:a16="http://schemas.microsoft.com/office/drawing/2014/main" id="{6239256C-DB59-491E-BBCC-77737C13B5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14109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69</xdr:row>
      <xdr:rowOff>57150</xdr:rowOff>
    </xdr:from>
    <xdr:to>
      <xdr:col>3</xdr:col>
      <xdr:colOff>409575</xdr:colOff>
      <xdr:row>72</xdr:row>
      <xdr:rowOff>19050</xdr:rowOff>
    </xdr:to>
    <xdr:pic>
      <xdr:nvPicPr>
        <xdr:cNvPr id="7" name="Imagen 6">
          <a:extLst>
            <a:ext uri="{FF2B5EF4-FFF2-40B4-BE49-F238E27FC236}">
              <a16:creationId xmlns:a16="http://schemas.microsoft.com/office/drawing/2014/main" id="{67BAC54D-FBA0-496A-9485-0AAB544B5B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43554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54769</xdr:colOff>
      <xdr:row>39</xdr:row>
      <xdr:rowOff>57150</xdr:rowOff>
    </xdr:from>
    <xdr:to>
      <xdr:col>3</xdr:col>
      <xdr:colOff>409575</xdr:colOff>
      <xdr:row>42</xdr:row>
      <xdr:rowOff>19050</xdr:rowOff>
    </xdr:to>
    <xdr:pic>
      <xdr:nvPicPr>
        <xdr:cNvPr id="2" name="Imagen 1">
          <a:extLst>
            <a:ext uri="{FF2B5EF4-FFF2-40B4-BE49-F238E27FC236}">
              <a16:creationId xmlns:a16="http://schemas.microsoft.com/office/drawing/2014/main" id="{69C86B90-1D6A-48C9-9D96-83E383251C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4959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82</xdr:row>
      <xdr:rowOff>57150</xdr:rowOff>
    </xdr:from>
    <xdr:to>
      <xdr:col>3</xdr:col>
      <xdr:colOff>409575</xdr:colOff>
      <xdr:row>85</xdr:row>
      <xdr:rowOff>19050</xdr:rowOff>
    </xdr:to>
    <xdr:pic>
      <xdr:nvPicPr>
        <xdr:cNvPr id="4" name="Imagen 3">
          <a:extLst>
            <a:ext uri="{FF2B5EF4-FFF2-40B4-BE49-F238E27FC236}">
              <a16:creationId xmlns:a16="http://schemas.microsoft.com/office/drawing/2014/main" id="{0C21E86F-04EE-4C9E-9B49-69BD88DD5E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86582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122</xdr:row>
      <xdr:rowOff>57150</xdr:rowOff>
    </xdr:from>
    <xdr:to>
      <xdr:col>3</xdr:col>
      <xdr:colOff>409575</xdr:colOff>
      <xdr:row>125</xdr:row>
      <xdr:rowOff>19050</xdr:rowOff>
    </xdr:to>
    <xdr:pic>
      <xdr:nvPicPr>
        <xdr:cNvPr id="5" name="Imagen 4">
          <a:extLst>
            <a:ext uri="{FF2B5EF4-FFF2-40B4-BE49-F238E27FC236}">
              <a16:creationId xmlns:a16="http://schemas.microsoft.com/office/drawing/2014/main" id="{2129C8C9-4244-497F-AE22-C97E69EE96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62401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160</xdr:row>
      <xdr:rowOff>57150</xdr:rowOff>
    </xdr:from>
    <xdr:to>
      <xdr:col>3</xdr:col>
      <xdr:colOff>409575</xdr:colOff>
      <xdr:row>163</xdr:row>
      <xdr:rowOff>19050</xdr:rowOff>
    </xdr:to>
    <xdr:pic>
      <xdr:nvPicPr>
        <xdr:cNvPr id="6" name="Imagen 5">
          <a:extLst>
            <a:ext uri="{FF2B5EF4-FFF2-40B4-BE49-F238E27FC236}">
              <a16:creationId xmlns:a16="http://schemas.microsoft.com/office/drawing/2014/main" id="{01E64FE0-33E8-4E43-8AB6-8C4FA3EA5D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34981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203</xdr:row>
      <xdr:rowOff>57150</xdr:rowOff>
    </xdr:from>
    <xdr:to>
      <xdr:col>3</xdr:col>
      <xdr:colOff>409575</xdr:colOff>
      <xdr:row>206</xdr:row>
      <xdr:rowOff>19050</xdr:rowOff>
    </xdr:to>
    <xdr:pic>
      <xdr:nvPicPr>
        <xdr:cNvPr id="7" name="Imagen 6">
          <a:extLst>
            <a:ext uri="{FF2B5EF4-FFF2-40B4-BE49-F238E27FC236}">
              <a16:creationId xmlns:a16="http://schemas.microsoft.com/office/drawing/2014/main" id="{DD769A89-FB2C-4210-9B63-34BD2773E8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05752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247</xdr:row>
      <xdr:rowOff>57150</xdr:rowOff>
    </xdr:from>
    <xdr:to>
      <xdr:col>3</xdr:col>
      <xdr:colOff>409575</xdr:colOff>
      <xdr:row>250</xdr:row>
      <xdr:rowOff>19050</xdr:rowOff>
    </xdr:to>
    <xdr:pic>
      <xdr:nvPicPr>
        <xdr:cNvPr id="8" name="Imagen 7">
          <a:extLst>
            <a:ext uri="{FF2B5EF4-FFF2-40B4-BE49-F238E27FC236}">
              <a16:creationId xmlns:a16="http://schemas.microsoft.com/office/drawing/2014/main" id="{471F1807-D918-4D83-8D70-BE465BC11B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81190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287</xdr:row>
      <xdr:rowOff>57150</xdr:rowOff>
    </xdr:from>
    <xdr:to>
      <xdr:col>3</xdr:col>
      <xdr:colOff>409575</xdr:colOff>
      <xdr:row>290</xdr:row>
      <xdr:rowOff>19050</xdr:rowOff>
    </xdr:to>
    <xdr:pic>
      <xdr:nvPicPr>
        <xdr:cNvPr id="9" name="Imagen 8">
          <a:extLst>
            <a:ext uri="{FF2B5EF4-FFF2-40B4-BE49-F238E27FC236}">
              <a16:creationId xmlns:a16="http://schemas.microsoft.com/office/drawing/2014/main" id="{DC02ED4F-1A8B-4C57-B87E-18CEEB681D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4693920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330</xdr:row>
      <xdr:rowOff>57150</xdr:rowOff>
    </xdr:from>
    <xdr:to>
      <xdr:col>3</xdr:col>
      <xdr:colOff>409575</xdr:colOff>
      <xdr:row>333</xdr:row>
      <xdr:rowOff>19050</xdr:rowOff>
    </xdr:to>
    <xdr:pic>
      <xdr:nvPicPr>
        <xdr:cNvPr id="11" name="Imagen 10">
          <a:extLst>
            <a:ext uri="{FF2B5EF4-FFF2-40B4-BE49-F238E27FC236}">
              <a16:creationId xmlns:a16="http://schemas.microsoft.com/office/drawing/2014/main" id="{106424A4-9810-496D-A1C0-1535B56930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81190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203</xdr:row>
      <xdr:rowOff>57150</xdr:rowOff>
    </xdr:from>
    <xdr:to>
      <xdr:col>3</xdr:col>
      <xdr:colOff>409575</xdr:colOff>
      <xdr:row>206</xdr:row>
      <xdr:rowOff>19050</xdr:rowOff>
    </xdr:to>
    <xdr:pic>
      <xdr:nvPicPr>
        <xdr:cNvPr id="12" name="Imagen 11">
          <a:extLst>
            <a:ext uri="{FF2B5EF4-FFF2-40B4-BE49-F238E27FC236}">
              <a16:creationId xmlns:a16="http://schemas.microsoft.com/office/drawing/2014/main" id="{075F562E-BB91-4894-A1B0-12298C7223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386143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330</xdr:row>
      <xdr:rowOff>57150</xdr:rowOff>
    </xdr:from>
    <xdr:to>
      <xdr:col>3</xdr:col>
      <xdr:colOff>409575</xdr:colOff>
      <xdr:row>333</xdr:row>
      <xdr:rowOff>19050</xdr:rowOff>
    </xdr:to>
    <xdr:pic>
      <xdr:nvPicPr>
        <xdr:cNvPr id="13" name="Imagen 12">
          <a:extLst>
            <a:ext uri="{FF2B5EF4-FFF2-40B4-BE49-F238E27FC236}">
              <a16:creationId xmlns:a16="http://schemas.microsoft.com/office/drawing/2014/main" id="{B3E14E24-1AAA-4CA9-8E39-9112B81034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625125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54769</xdr:colOff>
      <xdr:row>30</xdr:row>
      <xdr:rowOff>57150</xdr:rowOff>
    </xdr:from>
    <xdr:to>
      <xdr:col>3</xdr:col>
      <xdr:colOff>409575</xdr:colOff>
      <xdr:row>33</xdr:row>
      <xdr:rowOff>19050</xdr:rowOff>
    </xdr:to>
    <xdr:pic>
      <xdr:nvPicPr>
        <xdr:cNvPr id="2" name="Imagen 1">
          <a:extLst>
            <a:ext uri="{FF2B5EF4-FFF2-40B4-BE49-F238E27FC236}">
              <a16:creationId xmlns:a16="http://schemas.microsoft.com/office/drawing/2014/main" id="{0BB48D8A-09F6-4937-81AF-3C90ACC8C6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89166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68</xdr:row>
      <xdr:rowOff>57150</xdr:rowOff>
    </xdr:from>
    <xdr:to>
      <xdr:col>3</xdr:col>
      <xdr:colOff>409575</xdr:colOff>
      <xdr:row>71</xdr:row>
      <xdr:rowOff>19050</xdr:rowOff>
    </xdr:to>
    <xdr:pic>
      <xdr:nvPicPr>
        <xdr:cNvPr id="3" name="Imagen 2">
          <a:extLst>
            <a:ext uri="{FF2B5EF4-FFF2-40B4-BE49-F238E27FC236}">
              <a16:creationId xmlns:a16="http://schemas.microsoft.com/office/drawing/2014/main" id="{D0B8753C-0844-46A9-B3FA-C5BBCB6510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3435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107</xdr:row>
      <xdr:rowOff>57150</xdr:rowOff>
    </xdr:from>
    <xdr:to>
      <xdr:col>3</xdr:col>
      <xdr:colOff>409575</xdr:colOff>
      <xdr:row>110</xdr:row>
      <xdr:rowOff>19050</xdr:rowOff>
    </xdr:to>
    <xdr:pic>
      <xdr:nvPicPr>
        <xdr:cNvPr id="4" name="Imagen 3">
          <a:extLst>
            <a:ext uri="{FF2B5EF4-FFF2-40B4-BE49-F238E27FC236}">
              <a16:creationId xmlns:a16="http://schemas.microsoft.com/office/drawing/2014/main" id="{7A888321-A469-46BD-B22D-C04DF3C79D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18967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146</xdr:row>
      <xdr:rowOff>57150</xdr:rowOff>
    </xdr:from>
    <xdr:to>
      <xdr:col>3</xdr:col>
      <xdr:colOff>409575</xdr:colOff>
      <xdr:row>149</xdr:row>
      <xdr:rowOff>19050</xdr:rowOff>
    </xdr:to>
    <xdr:pic>
      <xdr:nvPicPr>
        <xdr:cNvPr id="6" name="Imagen 5">
          <a:extLst>
            <a:ext uri="{FF2B5EF4-FFF2-40B4-BE49-F238E27FC236}">
              <a16:creationId xmlns:a16="http://schemas.microsoft.com/office/drawing/2014/main" id="{581563F0-3F70-4CEF-9ACB-9FD72D7BD5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25698450"/>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190</xdr:row>
      <xdr:rowOff>57150</xdr:rowOff>
    </xdr:from>
    <xdr:to>
      <xdr:col>3</xdr:col>
      <xdr:colOff>409575</xdr:colOff>
      <xdr:row>193</xdr:row>
      <xdr:rowOff>19050</xdr:rowOff>
    </xdr:to>
    <xdr:pic>
      <xdr:nvPicPr>
        <xdr:cNvPr id="8" name="Imagen 7">
          <a:extLst>
            <a:ext uri="{FF2B5EF4-FFF2-40B4-BE49-F238E27FC236}">
              <a16:creationId xmlns:a16="http://schemas.microsoft.com/office/drawing/2014/main" id="{D231A97F-46C8-4C6A-9D67-D77E2BDB6D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49592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54769</xdr:colOff>
      <xdr:row>29</xdr:row>
      <xdr:rowOff>57150</xdr:rowOff>
    </xdr:from>
    <xdr:to>
      <xdr:col>3</xdr:col>
      <xdr:colOff>409575</xdr:colOff>
      <xdr:row>32</xdr:row>
      <xdr:rowOff>19050</xdr:rowOff>
    </xdr:to>
    <xdr:pic>
      <xdr:nvPicPr>
        <xdr:cNvPr id="3" name="Imagen 2">
          <a:extLst>
            <a:ext uri="{FF2B5EF4-FFF2-40B4-BE49-F238E27FC236}">
              <a16:creationId xmlns:a16="http://schemas.microsoft.com/office/drawing/2014/main" id="{B6001580-FD13-4847-8C30-2E4050E024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1720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66</xdr:row>
      <xdr:rowOff>57150</xdr:rowOff>
    </xdr:from>
    <xdr:to>
      <xdr:col>3</xdr:col>
      <xdr:colOff>409575</xdr:colOff>
      <xdr:row>69</xdr:row>
      <xdr:rowOff>19050</xdr:rowOff>
    </xdr:to>
    <xdr:pic>
      <xdr:nvPicPr>
        <xdr:cNvPr id="4" name="Imagen 3">
          <a:extLst>
            <a:ext uri="{FF2B5EF4-FFF2-40B4-BE49-F238E27FC236}">
              <a16:creationId xmlns:a16="http://schemas.microsoft.com/office/drawing/2014/main" id="{20904EA8-CD3E-4D65-931D-A9740D88C6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20300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54769</xdr:colOff>
      <xdr:row>29</xdr:row>
      <xdr:rowOff>57150</xdr:rowOff>
    </xdr:from>
    <xdr:to>
      <xdr:col>3</xdr:col>
      <xdr:colOff>409575</xdr:colOff>
      <xdr:row>32</xdr:row>
      <xdr:rowOff>19050</xdr:rowOff>
    </xdr:to>
    <xdr:pic>
      <xdr:nvPicPr>
        <xdr:cNvPr id="2" name="Imagen 1">
          <a:extLst>
            <a:ext uri="{FF2B5EF4-FFF2-40B4-BE49-F238E27FC236}">
              <a16:creationId xmlns:a16="http://schemas.microsoft.com/office/drawing/2014/main" id="{4CE68EC8-5E09-416D-B9FF-D2765DA86BB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1720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54769</xdr:colOff>
      <xdr:row>29</xdr:row>
      <xdr:rowOff>57150</xdr:rowOff>
    </xdr:from>
    <xdr:to>
      <xdr:col>3</xdr:col>
      <xdr:colOff>409575</xdr:colOff>
      <xdr:row>32</xdr:row>
      <xdr:rowOff>19050</xdr:rowOff>
    </xdr:to>
    <xdr:pic>
      <xdr:nvPicPr>
        <xdr:cNvPr id="3" name="Imagen 2">
          <a:extLst>
            <a:ext uri="{FF2B5EF4-FFF2-40B4-BE49-F238E27FC236}">
              <a16:creationId xmlns:a16="http://schemas.microsoft.com/office/drawing/2014/main" id="{3FF57F56-68A6-4750-AB16-83E3A1EC3B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56292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54769</xdr:colOff>
      <xdr:row>66</xdr:row>
      <xdr:rowOff>57150</xdr:rowOff>
    </xdr:from>
    <xdr:to>
      <xdr:col>3</xdr:col>
      <xdr:colOff>409575</xdr:colOff>
      <xdr:row>69</xdr:row>
      <xdr:rowOff>19050</xdr:rowOff>
    </xdr:to>
    <xdr:pic>
      <xdr:nvPicPr>
        <xdr:cNvPr id="4" name="Imagen 3">
          <a:extLst>
            <a:ext uri="{FF2B5EF4-FFF2-40B4-BE49-F238E27FC236}">
              <a16:creationId xmlns:a16="http://schemas.microsoft.com/office/drawing/2014/main" id="{43403E3F-EEE8-47F6-B208-E9D6B474023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96" r="996"/>
        <a:stretch>
          <a:fillRect/>
        </a:stretch>
      </xdr:blipFill>
      <xdr:spPr bwMode="auto">
        <a:xfrm>
          <a:off x="740569" y="12563475"/>
          <a:ext cx="1726406"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MSOFFICE\Excel\SIACE\EXCEL\PPTO98\JAGUA\JAGUA198.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elizabethmahecha/Desktop/406FC3A3/Presupuesto%20REDUCTORES%20LA%20VEGA.xls" TargetMode="External"/><Relationship Id="rId1" Type="http://schemas.openxmlformats.org/officeDocument/2006/relationships/externalLinkPath" Target="/Users/elizabethmahecha/Desktop/406FC3A3/Presupuesto%20REDUCTORES%20LA%20VEG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Usuario\AppData\Local\Temp\Rar$DI33.816\ACTAS%20SAN%20AGUSTIN\Users\Invitado\Documents\PROYECTOS%20OCELOTE\VIA%20PALMERA%20OCELOTE\ACTAS\ACTA%2004%20VIA\ACTA%2004%20PSLM.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elizabethmahecha/Desktop/733A6063/IDEN.XLS" TargetMode="External"/><Relationship Id="rId1" Type="http://schemas.openxmlformats.org/officeDocument/2006/relationships/externalLinkPath" Target="/Users/elizabethmahecha/Desktop/733A6063/IDE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678BF15E\MEMORI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C-001\c\WINDOWS\TEMP\MODELO-ACUEDUCTOX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99767D86\INFORME%201%20JUNIO%20CONTRATO%2002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C-001\c\WINDOWS\TEMP\MODELOSANMARCOS-V8.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83493D28/Acta%20de%20Obra%20No%201.xls" TargetMode="External"/><Relationship Id="rId1" Type="http://schemas.openxmlformats.org/officeDocument/2006/relationships/externalLinkPath" Target="/83493D28/Acta%20de%20Obra%20No%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D2888E41\MEMORIAS%20Y%20BALANCE%20%20PARA%20ACTAS%20DE%20ORBA%20863-09-%20items%2040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C:\J\Info\Mis%20Documentos\IIL\TEXACO%2014\Copia%20de%20seguridad%20de%20PPTO%20TEXACO%2014.xlk"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AFE\AFEDatabase%20v5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C:\Users\Gian%20Carlos\Documents\Puente%20el%20Embrujo\Documents%20and%20Settings\Gerencia%20Financiera\Mis%20documentos\Cuadros%20Sr.%20Oscar\Flujo-07-11%20(Operacion%20Calenturitas)-VALORACIO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PC%20VIEJO\D\Richi\Negocios\Cesar%20Villegas\An&#225;lisi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D\Documents%20and%20Settings\Usuario\Mis%20documentos\OSCAR\Copia%20de%20Programa%202003"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sistente\c\Juan%20Diego\2004-17%20Puente%20El%20salado\Dise&#241;o\Memorias\Memoria%20de%20Conexiones\Memoria%20de%20Conexiones\14-01Placa%20de%20base%20ma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E:\AFE\Documents%20and%20Settings\RAUL%20ENDARA\My%20Documents\HLISA\LICITACI\1999\L-003-99\NEGOCIA\UNIT0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01%20GUARDADO%20DE%20SEGURIDAD\T\1.%20PROYECTOS\34.%20MALECON%20DE%20BARRANCABERMEJA\02%20PROCESOS\10%20PPTO\PPTO%20FINAL\PPTO%20+%20APU%20+%20MEMORIA%20CANTIDADE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G:\ORLIDIA\CORANTIOQUIA\Procesos%202007\OBRA\SAN%20PEDRO\presupuesto%20san%20pedro_13%20junio"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E:\AFE\AFEDatabase%20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uninorte-my.sharepoint.com/personal/maderai_uninorte_edu_co/Documents/Presupuesto%20Construcci&#243;n%20Puente%20Peatonal%20Manit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3339EC47\PRESUPUESTO%20ALC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C:\Documents%20and%20Settings\qbex1\Escritorio\San%20Bernardo%20del%20Viento\Proyecto%20AJUSTADO\San%20Bernardo\PRES%20SANBERNA\PRESUPUESTO%20ALC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C:\H\DISE&#209;O%20ARQUITEC\Mis%20documentos\A&#209;O%202008\PRESUPUESTOS%202008\LIMPIEZA%20DE%20ACEQUIAS\PPTO%20103-2008%20LIMPIEZA%20Y%20MANTENIMIENTO%20ACQ%20LA%20PACHITA%20DESDE%20LA%20CRA%2016%20HASTA%20LA%20DOBLE%20CALZAD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VARIOS\Presupuesto%20Nunch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MAYELY\Eleazar%20Duran\2.Vereda%20Guafilla-Yopal\PROYECTOS%20D%20&amp;%20Y\CONSTRUCCION\2.%20Villanueva\Licitaci&#243;n\Fernanda%20Ruiz\Mis%20documentos\Analisis%20Unitarios\Unitarios.2001\Pavimento%20r&#237;gido%202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C:\H\DISE&#209;O%20ARQUITEC\JADELCAM\PRESUPUESTOS\ALCANTARILLADOS\EXPANSION\ALC%20CL%2031C%20CRA%2011%20A%201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Wilsonvega\pmaacampamento\CD-CAMPAMENTO\DISE&#209;O\PRESUPUESTOS-DIS\ALCANTARILLADO\Presupuestos%20sistema%20de%20alcantarillado%20(Campamen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HLOPEZA\CANTIDADES%20GERONA\Documents%20and%20Settings\swilches\Configuraci&#243;n%20local\Archivos%20temporales%20de%20Internet\OLK6\formulario%20bas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C:\Angel%202006\PROCESOS_LIC_PAV_LOC\LICITACION_PPL_4_GRUPOS\PRESUPUESTOS_26_06_06\PRESUP_DEFINITIVOS_4G\PRESUP_PRECIOS_UNIFICADOS_OK\PRESUPUESTO%205-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Lblanco3\CONTRATO5\REAJUSTE%2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C:/Users/USUARIO/Desktop/acesorios%20macromedidor.xlsx" TargetMode="External"/><Relationship Id="rId1" Type="http://schemas.openxmlformats.org/officeDocument/2006/relationships/externalLinkPath" Target="/C:/Users/USUARIO/Desktop/acesorios%20macromedidor.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C:\admon%20Vial%20henry\Mis%20documentos\OBRAS\BANADIA\INFORMES\BANADIACD\1erINFORME.xls"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Documents%20and%20Settings/Usuario/Mis%20documentos/IBH%20CONSTRUCCIONES/VIVIENDA/BARBOSA/TATIANA/OFICINA/unitarios/PRECIOS%20UNITARIOS/analisis%20unitarios%20varios.xls" TargetMode="External"/><Relationship Id="rId1" Type="http://schemas.openxmlformats.org/officeDocument/2006/relationships/externalLinkPath" Target="/Documents%20and%20Settings/Usuario/Mis%20documentos/IBH%20CONSTRUCCIONES/VIVIENDA/BARBOSA/TATIANA/OFICINA/unitarios/PRECIOS%20UNITARIOS/analisis%20unitarios%20v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280C58CC\a%20%20aaInformaci&#243;n%20GRUPO"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C:\C\Users\ANDRES%20FELIPE%20MU&#209;OZ\Downloads\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MAYELY\Eleazar%20Duran\2.Vereda%20Guafilla-Yopal\Documents%20and%20Settings\PLANEACION\Escritorio\PROCESOS\ESTACION%20DE%20BOMBEO\2-PRESUPUESTO%20ESTACION%20SAN%20LUIS%20-%20UNITARIOS.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C:/Interventoria/Documentos%20c/Documents%20and%20Settings/xxxxx/Mis%20documentos/Documentos%20Oscar/Documentaci&#243;n%202004/Precios%20Unitarios%20Mcpio%20Orocu&#233;/COSTOS%20UNITARIOS%20MCPIO%20OROCUE2.xls" TargetMode="External"/><Relationship Id="rId1" Type="http://schemas.openxmlformats.org/officeDocument/2006/relationships/externalLinkPath" Target="/C:/Interventoria/Documentos%20c/Documents%20and%20Settings/xxxxx/Mis%20documentos/Documentos%20Oscar/Documentaci&#243;n%202004/Precios%20Unitarios%20Mcpio%20Orocu&#233;/COSTOS%20UNITARIOS%20MCPIO%20OROCUE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C:\H\DISE&#209;O%20ARQUITEC\Documents%20and%20Settings\JAIR%20DEL%20CAMPO\Escritorio\J%20DEL%20CAMPO%20(H)\carpeta%20formatos%202008\Presupuesto%20CON%20CRONOGRAMA%20CUBIERTA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K:\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E:\AFE\La%20Jagua%202009%20Budget.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windows\TEMP\ADMINISTRATIVA\BAAN\lista%20de%20precios%20definitiva%20sep16-98.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C:/Users/USUARIO/Desktop/BALANCE%20REAL%20INICIAL....xlsx" TargetMode="External"/><Relationship Id="rId1" Type="http://schemas.openxmlformats.org/officeDocument/2006/relationships/externalLinkPath" Target="/C:/Users/USUARIO/Desktop/BALANCE%20REAL%20INICIAL....xlsx"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file:///\\192.168.2.194\LICITACIONES\Sanear16\d\Archivos%20viejos%20del%20disco%20D\Nuevos%20procesos\Proceso%20de%20Contrataci&#243;n%20009360\1-Elaboraci&#243;n%20Pliego\Formatos%20Elaboraci&#243;n%20Pliego\Cantidades%20de%20obra\Cantidades%20Zona%20Sur-Parras-Ajizal-Sabaneta.xls?819258D8" TargetMode="External"/><Relationship Id="rId1" Type="http://schemas.openxmlformats.org/officeDocument/2006/relationships/externalLinkPath" Target="file:///\\819258D8\Cantidades%20Zona%20Sur-Parras-Ajizal-Sabane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C:\Familia%20Monsalvo%20D&#237;az\Equipo%20Anterior\Rossana\CONSULTORIA\2009\Insumos%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53\datos\Documents%20and%20Settings\proyecto55\Mis%20documentos\PEDRAZ_AA_D_IN_01_A_5_Dise&#241;o%20Alcantarillado%20pob%20futur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C:\SECRETARIA%20DE%20AGUA\PROYECTOS\Algodonal%20Santa%20Lucia\PRESUPUESTO%20MVCT%2024112020%20CIERRE%20FINAL.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C:\I\MANTENIMIENTO%20RUTA%201001_MARZO%20DE%202008\Documents%20and%20Settings\PEDRO%20GARCIA%20REALPE\Mis%20documentos\AMV_G1_2006_TUMACO\Actas%20AMV_G1_Tumaco\a%20%20aaInformaci&#243;n"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C:\H\DISE&#209;O%20ARQUITEC\Mis%20documentos\A&#209;O%202007\PRESUPUESTOS%202007\VIAS%20RURALES\VIA%20LA%20MAGDALENA%20EL%20JANEIRO\PRESUPUESTO%20076-2007%20MANTENIMIENTO%20VIAL%20VEREDAS%20LA%20MAGDALENA-EL%20JANEIRO.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C:/ACUEDUCTO%20CAJA%20LINO.xlsx" TargetMode="External"/><Relationship Id="rId1" Type="http://schemas.openxmlformats.org/officeDocument/2006/relationships/externalLinkPath" Target="/C:/ACUEDUCTO%20CAJA%20LIN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C:\admon%20Vial%20henry\Mis%20documentos\ALEX\TERMINAL\PROPUESTATERMINAL\PRECIOS%20TRANSI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md\documentos%20c\Documentos-Wilson\Advial-Cmarca\bimestral\06-dic-ene-99\03JUN-JUL-98\Acc%20Ago-Se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C:\Users\kmercado\Downloads\PRESUP%20ELECT%20BOHORQUEZ-AGUADA%20v03.xlsx"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C:/A413_340_07/grupo%20evaluador/Documents%20and%20Settings/SHERRERA/Escritorio/BASE%20DE%20DATOS%202005/h/Presupuesto/Para%20Pliegos/Presupuesto-Tintal-Pliegos.xls" TargetMode="External"/><Relationship Id="rId1" Type="http://schemas.openxmlformats.org/officeDocument/2006/relationships/externalLinkPath" Target="/C:/A413_340_07/grupo%20evaluador/Documents%20and%20Settings/SHERRERA/Escritorio/BASE%20DE%20DATOS%202005/h/Presupuesto/Para%20Pliegos/Presupuesto-Tintal-Plieg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C:\Users\Paola%20Figueroa\Google%20Drive\LUGSOS\MERCADOS\FEDECAFE\PRESUPUERTO%20Y%20PROGRAMACION\PPTO%20MTC%20231017.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Paola%20Figueroa\Desktop\PAOLA%20FIGUEROA\7%20-%20EDUBAR\3%20-%20PROYECTOS\5%20-%20CENTROS%20DE%20VIDA\PRESUPUESTO%20-%20CENTROS%20DE%20VIDA%20DE%20ADULTO%20MAYOR.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HP\Documentos\MSOFFICE\Excel\SIACE\EXCEL\PPTO98\JAGUA\JAGUA1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Documents%20and%20Settings\Usuario\Mis%20documentos\OSCAR\Copia%20de%20Programa%202003.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file:///\\192.168.2.194\LICITACIONES\licitaciones\LIEBRE\Dir_Dise&#241;os\Documents%20and%20Settings\Administrador\Configuraci&#243;n%20local\Archivos%20temporales%20de%20Internet\Content.IE5\E0L06NOJ\PRESUPUESTO_CALLE_CUSULES_Y_COSTAHERMOSA_APU.xls?98510E84" TargetMode="External"/><Relationship Id="rId1" Type="http://schemas.openxmlformats.org/officeDocument/2006/relationships/externalLinkPath" Target="file:///\\98510E84\PRESUPUESTO_CALLE_CUSULES_Y_COSTAHERMOSA_AP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E:\Users\lfuentes\AppData\Local\Temp\Rar$DI00.215\Calenturitas%202009%20budget-Meeting%2011-28-08.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ALIRIO/Acued%20y%20Alcant/Presup%20Colector%20Aux.xls" TargetMode="External"/><Relationship Id="rId1" Type="http://schemas.openxmlformats.org/officeDocument/2006/relationships/externalLinkPath" Target="/ALIRIO/Acued%20y%20Alcant/Presup%20Colector%20Aux.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ZCSERVER1\TECNICO\PLANMIN\PLANES\PLANSEM\2000\TRIMES02\SEM23-00.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Volumes/TUTO%208/25.%20PAVIMENTACIO&#769;N%20VIAS%20URBANAS%20COMUNA%20III%20MUNICIPIO%20DE%20YOPAL/E:/VARIOS/2015/Varios/BICENTENAR/propuesta%20soto.xlsx" TargetMode="External"/><Relationship Id="rId1" Type="http://schemas.openxmlformats.org/officeDocument/2006/relationships/externalLinkPath" Target="/Volumes/TUTO%208/25.%20PAVIMENTACIO&#769;N%20VIAS%20URBANAS%20COMUNA%20III%20MUNICIPIO%20DE%20YOPAL/E:/VARIOS/2015/Varios/BICENTENAR/propuesta%20soto.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E:\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PLANMIN\PLANES\PLANSEM\2001\Trimes02\Sem17-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ZCSERVER1\TECNICO\PLANMIN\PLANES\PLANSEM\2000\TRIMES02\SEM25-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A:\Mis%20documentos\INF.BIMENSUAL\INFORME%20BIMENSUAL%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C:\Users\kmercado\Downloads\PRESUP%20ELECT%20BOHORQUEZ-AGUADA%20v0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C:\Users\57301\Google%20Drive\MB\PROYECTOS\32%20Mercardo%20Cultural%20y%20Artesanal\03%20Presupuesto%20definitivo\210615%20Presupuesto%20mercado%20cultural.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Google%20Drive\PUERTA%20DE%20ORO\TREN%20TURISTICO\210521%20Presupuesto%20Tren%20Turistico%20Las%20Flores%20Salarios%202021.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LIEBRE\Dir_Dise&#241;os\Documents%20and%20Settings\Administrador\Mis%20documentos\APU%20200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E:\AFE\Documents%20and%20Settings\Alfonso%20Lopez\Mis%20documentos\LA%20JAGUA\TEMPO\Alfonso\BUGJET_2005%20LJ%20REV%20ABRI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E:\AFE\Documents%20and%20Settings\gespitia\Configuraci&#243;n%20local\Archivos%20temporales%20de%20Internet\OLK1E\PSM%20AFE%20Cost%20Control%2007-31-0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E:\AFE\Documents%20and%20Settings\PTilston\Local%20Settings\Temporary%20Internet%20Files\OLK335\ARC_MINE%20PLANNING\BUDGET%202006\BUDGET%20OCT02\Base%20Datos%20C_Andes%20Bug06%20OCT03%20(version%2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Documents%20and%20Settings\jramiret\Configuraci&#243;n%20local\Archivos%20temporales%20de%20Internet\OLK119\Formularios%20%20009350%20corr%20abril%2029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E:\AFE\Documents%20and%20Settings\Administrator\Desktop\2180_CAl%20&amp;%20CDJ%20Equipment\XL\EcMod\Option%2040_EX3600_789_LaJag\2153_Model%20100_LJ%20LOM_Ecmod_ver0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E:\AFE\DOCUME~1\jcampo\LOCALS~1\Temp\Temporary%20Directory%201%20for%202153_Cal_Model%202_ecmod_11_ver20%2023-July-07.zip\2153_Cal_Model%202_ecmod_11_ver20%2023-July-0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E:\AFE\Documents%20and%20Settings\rschmidt.CDJPRO\Local%20Settings\Temporary%20Internet%20Files\OLK1B4\CDJ%20Prodeco%20rail%20access%20Feb06%20ver1.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Montajesjm/publicos/PLAdata/PLANNER/PRESUPUESTO/PRESUPUESTO%202003%20%20AGO%202002/_5090_presupuesto%202003_R1%20ago%2014-2002.xls" TargetMode="External"/><Relationship Id="rId1" Type="http://schemas.openxmlformats.org/officeDocument/2006/relationships/externalLinkPath" Target="/Montajesjm/publicos/PLAdata/PLANNER/PRESUPUESTO/PRESUPUESTO%202003%20%20AGO%202002/_5090_presupuesto%202003_R1%20ago%2014-200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c1\E\AMV-3005-2005\ADMON%20GRUPO%203%202004%20-2005\PRESUPUESTOS\Analisis%20de%20Precios%20Unitarios%20ASTRID.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E:\AFE\Documents%20and%20Settings\lchait\My%20Documents\LC_CDrive\columbianupdate\Pincer180620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C:\LUGSOS\LUGSOS\JUEGOS\CARMEN%20DE%20BOLIVAR\PRESUPUESTO%20CARMEN%20DE%20BOLIVAR.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Hp-alexander\Documentos\winnt\perfiles\Co80097831\Mis%20documentos\Formatos\Presupuesto%20Da&#241;os%20Interinstitucionales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E:\AFE\DBWKF\Budget%20and%20Finance\2008%20Budget\Models\20070930%20Prodeco%20Calenturitas%20Valuation%20Model%20v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E:\AFE\Documents%20and%20Settings\CPhillips\Cerrejon\Models\Financial%20Model\Draft%208\Financial%20Model%20No%205%20-%2022MTPA-%20Rev%200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C:\TRONCAL%2010\PRESUPUESTO\RECIBIDA\PRESUPUESTO\An&#225;lisis%20de%20precios%20unitarios\Datos%20b&#225;sico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G:\E:\robles\Etapa%208B\Presup%20Robles%208B%20(sandov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C:\Documents%20and%20Settings\lfuentes\Mis%20documentos\OBRAS%20CIVILES%20PRODECO%202004\mejoramiento%20y%20mantenimiento%20de%20vias\MANTENIMIENTO%20FUERZA%20TOTAL\Arreglo%20via%20LL-LJ.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Users\Libardo\Downloads\210818%20Presupuesto%20centro%20gastronomico%20Internacional%20v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0838\nuevos%20tdr\01_TRABAJO\IDU_202\PRESUPUESTOS\ABRIL_18\Ppto%20de%20Obra%20INARE-IDU-202-05%20-%20Tramo%20Cra-15-19%20-Separador-%20v.16-04-0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E:\Informacion%20Comercial_Sucre\Sincelejo\Cortijo%20-%20Sincelej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E:\AFE\TEMP\BUDGET%20FORM%2020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C:\Documents%20and%20Settings\pcastro\Mis%20documentos\PRESUPUESTO%20CAL%20A&#209;O%202006\enrique\My%20Documents\geologia\costs%20and%20controls\Exploration%20Program%20Costs%20and%20meter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9\d\PROYECTOS\CORANTIOQUIA\VENECIA\1.%20DIAGNOSTICO\ALCANTARILLADO\VENECI_AA_D_IN_01%20A%204.2%20RCH%20Alcantarillad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c3\d\PROYECTOS\CARAMANTA\2.%20ANTEPROYECTO\ANEXOS%20AL%20INFORME\CARAMA_AA_D_IN_1_Anexo%20x.xx%20REDES%20DE%20DISTRIBUCI&#211;N.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dwin\PMAA%20Campamento\Campamento\Presupuesto\BASE%20DE%20PRESUPUESTO.xls" TargetMode="External"/></Relationships>
</file>

<file path=xl/externalLinks/_rels/externalLink103.xml.rels><?xml version="1.0" encoding="UTF-8" standalone="yes"?>
<Relationships xmlns="http://schemas.openxmlformats.org/package/2006/relationships"><Relationship Id="rId2" Type="http://schemas.openxmlformats.org/officeDocument/2006/relationships/externalLinkPath" Target="../../../../../Volumes/TUTO%208/25.%20PAVIMENTACIO&#769;N%20VIAS%20URBANAS%20COMUNA%20III%20MUNICIPIO%20DE%20YOPAL/E:/VARIOS/2015/Varios/PROGRAMACION%20SOTO.xlsx" TargetMode="External"/><Relationship Id="rId1" Type="http://schemas.openxmlformats.org/officeDocument/2006/relationships/externalLinkPath" Target="/Volumes/TUTO%208/25.%20PAVIMENTACIO&#769;N%20VIAS%20URBANAS%20COMUNA%20III%20MUNICIPIO%20DE%20YOPAL/E:/VARIOS/2015/Varios/PROGRAMACION%20SOTO.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C:\Users\Licitacion\AppData\Local\Temp\wz3961\ARCHIVOS%20FERSNO\A.P.U%20FRESNO%20HONDA.xlsx"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C:/Users/USUARIO/Desktop/TAURAMENA/definitivos/entrega%20febrero%202012/Users/LINO/Documents/2008/UNITARIOS%202008/UNITARIOS%20RELLENOS.xlsx" TargetMode="External"/><Relationship Id="rId1" Type="http://schemas.openxmlformats.org/officeDocument/2006/relationships/externalLinkPath" Target="/C:/Users/USUARIO/Desktop/TAURAMENA/definitivos/entrega%20febrero%202012/Users/LINO/Documents/2008/UNITARIOS%202008/UNITARIOS%20RELLENOS.xlsx"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G:/2007/186%20DE%2023%20AGO%202007/Documents%20and%20Settings/CARLOS/Mis%20documentos/Javier/Interventoria%20V&#237;as%20-%20DIARCO/INFORME%20FINAL%20VIAS%20AL%20PROGRESO.xlsx" TargetMode="External"/><Relationship Id="rId1" Type="http://schemas.openxmlformats.org/officeDocument/2006/relationships/externalLinkPath" Target="/G:/2007/186%20DE%2023%20AGO%202007/Documents%20and%20Settings/CARLOS/Mis%20documentos/Javier/Interventoria%20V&#237;as%20-%20DIARCO/INFORME%20FINAL%20VIAS%20AL%20PROGRES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iii700\C\1581\Excel\Misc\equip%20database%20assumptions%20compariso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E:\AFE\Documents%20and%20Settings\jcampo\Configuraci&#243;n%20local\Archivos%20temporales%20de%20Internet\OLK43\Capital%20Costs%20-%20154016B%20Mine%20Study%20Option%203A%20-%20DRAFT%20REVISED%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c8\d\PROYECTOS\CORANTIOQUIA\Tarso\3.%20DISE&#209;O\ACUEDUCTO\cantidades%20de%20obra%20ac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c8\d\PROYECTOS\BUENOS%20AIRES\DISE&#209;O\Dise&#241;o%20hidraulico%20de%20component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E:\AFE\Data\Work\Excel\Coal\Anglo%20View\MS%20Base%20Case%20intercor%201227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Users\giovanny\Downloads\Users\YORMARI\Desktop\METODOLO3\Usuario\2008-08500-0017%20CONSTRUCCION%20PLANES%20DE%20VIVIENDA%20DE%20INTERES%20SOCIAL%20EN%20EL%20DEPARTAMENTO%20DE%20CASANARE\EBI.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E:\Documents%20and%20Settings\Kacero\Configuraci&#243;n%20local\Archivos%20temporales%20de%20Internet\OLK61\2008%20Capital%20Budget%20v1%208-14-07.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C:\Documents%20and%20Settings\MANUEL%20RICARDO%20GOMEZ\I.D.U\KM%205%20V&#237;a%20la%20Calera\PROCESO%20PRECONTRACUTUAL\presupuestos\Construcci&#243;n\EJEMPLOS\Copia%20de%20PRESUPUESTO%20PUENTE%20TRANSVERSAL%2045%20-%20V.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ervidor\f\C.701%20DISE&#209;OS%20IDU%20GRUPO%20G\09%20Productos%20de%20la%20Consultor&#237;a\701_SIN_ANALISIS_PRECIOS_UNITARIOS%20en%20proceso\APU_GRUPO_G-Bas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Z:\CLIENTES%20LOCALES\Eco\A1936813-%20Parques%20y%20plazas%20de%20Gobernacion%20del%20Atlantico\MANTENIMIENTO%20PAISAJISMO\CONTROL%20DE%20COSTOS%20MANTENIMIENTO%20GOB.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c1\Mis%20documentos\Datos\K1\03%20Grupo%2005\02%20Dise&#241;os\01%20Ahorcado\02%20Memorias\02%20Hojas\Cantidades%20de%20Obra\02%20VILLAHERMOSA.Chalo\01%20Dis_AC_VH_02111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E:\Informacion%20Comercial_Sucre\Sincelejo\Las%20Delicias%20-%20Sincelej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c1\d\LIQ.TRANSPORTE%20DE%20MATERIALES%20OCTUBRE%20DE%202006%20HASMER%20FINA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16\d\PROYECTOS\Segovia1\ANTEPROYECTO\Anclajes-segovia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ervidor\DATOS%20(F)\Documents%20and%20Settings\Administrador\Mis%20documentos\Mis%20archivos%20recibidos\APUS%20JUNIO%2015-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E:\AFE\Documents%20and%20Settings\jcampo\Mis%20documentos\FINANCE\Models\Glencore%20Rail\Rail%20Model%20ver11%2024Mar0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C:\Documents%20and%20Settings\pcastro\Mis%20documentos\PRESUPUESTO%20CAL%20A&#209;O%202006\PRESUPUESTO%202006%20VERSION_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53\datos\RESIDENTE%20CONST%20SADEP\formularios\A.P.U.%20BASE.xls" TargetMode="External"/></Relationships>
</file>

<file path=xl/externalLinks/_rels/externalLink125.xml.rels><?xml version="1.0" encoding="UTF-8" standalone="yes"?>
<Relationships xmlns="http://schemas.openxmlformats.org/package/2006/relationships"><Relationship Id="rId2" Type="http://schemas.openxmlformats.org/officeDocument/2006/relationships/externalLinkPath" Target="../../../../../Users/elizabethmahecha/Desktop/D:/Users/elizabethmahecha/Desktop/COMPONENTE%20HIDROSANITARIO/INFORMES%20HIDROSANITARIOS/JULIO/REDES%20EXTERNAS/FC54478D/CALCULO%20CANTIDADES%20LLANO%20VARGAS.xls" TargetMode="External"/><Relationship Id="rId1" Type="http://schemas.openxmlformats.org/officeDocument/2006/relationships/externalLinkPath" Target="/Users/elizabethmahecha/Desktop/D:/Users/elizabethmahecha/Desktop/COMPONENTE%20HIDROSANITARIO/INFORMES%20HIDROSANITARIOS/JULIO/REDES%20EXTERNAS/FC54478D/CALCULO%20CANTIDADES%20LLANO%20VARGA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F:\Users\giovanny\Downloads\Users\Lyda\AppData\Roaming\Microsoft\Excel\METODOLO\SISTEMA\PROYECTS\prog.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C:\Desktop\Gobernaci&#243;n%202019\Palmar%20Cuenca%202%20Rev\ARQUITECTONICOS%202019.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Estad.%20Da&#241;os\Rendimientos_Sur%2003-00(JC).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Y:\INVPROG\SIS-DA&#209;OS\Acueducto\2000\Sur\Rendimientos_Sur%2012-9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C:\Users\Gian%20Carlos\AppData\Local\Microsoft\Windows\Temporary%20Internet%20Files\Content.Outlook\KD237581\Estructura_APU_201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G:\C:\Users\Gian%20Carlos\Documents\Puente%20el%20Embrujo\Apus\Estructura_APU_2011.xls" TargetMode="External"/></Relationships>
</file>

<file path=xl/externalLinks/_rels/externalLink133.xml.rels><?xml version="1.0" encoding="UTF-8" standalone="yes"?>
<Relationships xmlns="http://schemas.openxmlformats.org/package/2006/relationships"><Relationship Id="rId2" Type="http://schemas.openxmlformats.org/officeDocument/2006/relationships/externalLinkPath" Target="../../../../../Users/USUARIO/Downloads/apus%20febrero%202012%20BOYACA%20(1)/apus%20febrero%20de%202012%20-%20GRUPO%201.xlsx" TargetMode="External"/><Relationship Id="rId1" Type="http://schemas.openxmlformats.org/officeDocument/2006/relationships/externalLinkPath" Target="/Users/USUARIO/Downloads/apus%20febrero%202012%20BOYACA%20(1)/apus%20febrero%20de%202012%20-%20GRUPO%201.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C:\2006\L-193-06%20DISE&#209;O%20Y%20FABRICACI&#211;N%20%20AMPLIACI&#211;N%20DE%20PLANTA%20-%20BUENAVENTURA%20INGS\Presupuesto\Rev0\Presupuesto%20L-193-06%20revC.xls" TargetMode="External"/></Relationships>
</file>

<file path=xl/externalLinks/_rels/externalLink135.xml.rels><?xml version="1.0" encoding="UTF-8" standalone="yes"?>
<Relationships xmlns="http://schemas.openxmlformats.org/package/2006/relationships"><Relationship Id="rId2" Type="http://schemas.openxmlformats.org/officeDocument/2006/relationships/externalLinkPath" Target="../../../../../Montajesjm/publicos/MtoGral/Proyectos/Licitaciones/A&#241;o%202004/LIC-003-04-CERRAMIENTO%20PIT%20PF-2/Presupuesto%20Cerramiento%20CL-003-04.xls" TargetMode="External"/><Relationship Id="rId1" Type="http://schemas.openxmlformats.org/officeDocument/2006/relationships/externalLinkPath" Target="/Montajesjm/publicos/MtoGral/Proyectos/Licitaciones/A&#241;o%202004/LIC-003-04-CERRAMIENTO%20PIT%20PF-2/Presupuesto%20Cerramiento%20CL-003-0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0992774a\PRECIOS\DOCUME~1\e0939709\CONFIG~1\Temp\precios2002.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E:\Documents%20and%20Settings\Administrador\Configuraci&#243;n%20local\Archivos%20temporales%20de%20Internet\Content.IE5\EVZQXGNY\SISTEMA%20VIAL%20URBANO%20DEL%20RIO\ENTREGA\MEMORIAS\C&#225;lculorede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ervidor\servidor\Dise&#241;os%20y%20Construcciones\An&#225;lisis%20de%20precios%20unitarios%20de%20Bajo%20Grand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E:\Documents%20and%20Settings\jcampo\My%20Documents\FINANCE\Models\Equipment%20Selection\Newco%20scenario%20for%20mining%20equipment%20purchases%20v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stacion2\d\DOCUME~1\USER05~1\CONFIG~1\TEMP\ADMINISTRACION%20VIAL%20G2\PRESUPUESTOS\Presupuesto%20remoci&#243;n%20de%20derrumb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Teatreesvr\mineconsult\ActiveJobs\2180_CAl%20&amp;%20CDJ%20Equipment\XL\EcMod\Option%2030_EX3600_789\Option%2030_Mixed_EcMod_EX3600_5500_ver01.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sistente\c\Juan%20Diego\2004-17%20Puente%20El%20salado\Dise&#241;o\Memorias\Memoria%20de%20Conexiones\BARRA%20DE%20OJ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12\sanear\PROYECTOS\EEPPM_225985\Dise&#241;o\GPZC_%20703\CAMBIO%20DI&#193;METRO\v3\COCACO_A_D_IN_01%20A%20Anteproyecto%20Alcantarillado.xls" TargetMode="External"/></Relationships>
</file>

<file path=xl/externalLinks/_rels/externalLink145.xml.rels><?xml version="1.0" encoding="UTF-8" standalone="yes"?>
<Relationships xmlns="http://schemas.openxmlformats.org/package/2006/relationships"><Relationship Id="rId2" Type="http://schemas.openxmlformats.org/officeDocument/2006/relationships/externalLinkPath" Target="../../../../../Yajaira/Mis%20documentos/Documents%20and%20Settings/ROGER%20VALDERRAMA/Mis%20documentos/Policl&#237;nico/ACTA%20DE%20LIQUIDACI&#211;N%20CENSALUD%20MODIFICADA" TargetMode="External"/><Relationship Id="rId1" Type="http://schemas.openxmlformats.org/officeDocument/2006/relationships/externalLinkPath" Target="/Yajaira/Mis%20documentos/Documents%20and%20Settings/ROGER%20VALDERRAMA/Mis%20documentos/Policl&#237;nico/ACTA%20DE%20LIQUIDACI&#211;N%20CENSALUD%20MODIFICADA"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88\DATOS\PROYECTOS\GUAIMARO\2.%20Dise&#241;o\Anexos%20Alcantarillado\GUAIMAR_AA_D_IN_03_A_2.0_Dise&#241;o,%20Cant%20Obra%20y%20Ppto%20de%20%20Alcantarillado_V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E:\Documents%20and%20Settings\jcampo\Local%20Settings\Temporary%20Internet%20Files\OLK34\Macintosh%20HDUsers\darrenbowden\Data\Work%20OTML\2005_Budget\Model\Planning%20Model%20OTML%20Month%20CY05%20V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E:\AFE\Documents%20and%20Settings\jcampo\Local%20Settings\Temporary%20Internet%20Files\OLK34\2297_Opt46_La%20Jag_MARC_Evaluation%20ver01-ADJUSTED%20SCHED.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E:\AFE\Documents%20and%20Settings\jcampo\Configuraci&#243;n%20local\Archivos%20temporales%20de%20Internet\OLK43\AFE-MOER%20Register%20(2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C:\Users\USER\Google%20Drive\SERCO\Proyectos2020\07Gob%20Atl%20-%20Sec%20Agua%20Potable\05.%20PTAP%20Regional%20Norte\02Dise&#241;o%20PTAP%20v01\00revision%20YG\PRESUP_REG%20NORTE%20v01%20-%20BASE-V7.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G:\C:\LICITACI\BASE\PRESUPUESTO-BASE-2006%20(Guatemal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G:\C:\LICITACI\BASE\PRESUPUESTO-BASE-2005%20(peru).xls" TargetMode="External"/></Relationships>
</file>

<file path=xl/externalLinks/_rels/externalLink153.xml.rels><?xml version="1.0" encoding="UTF-8" standalone="yes"?>
<Relationships xmlns="http://schemas.openxmlformats.org/package/2006/relationships"><Relationship Id="rId2" Type="http://schemas.openxmlformats.org/officeDocument/2006/relationships/externalLinkPath" Target="../../../../../DEPANAL/depanal/Users/AIPEM%20HOME/Downloads/PANCHO%202015/EXPEDIENTE%20RETORNOS%2018%20MDP/18%20mdp/excel/Programa98/PROG98/EXPPET98/RECONSTR/HUEJUTLA/CHIATITL.XLS" TargetMode="External"/><Relationship Id="rId1" Type="http://schemas.openxmlformats.org/officeDocument/2006/relationships/externalLinkPath" Target="/DEPANAL/depanal/Users/AIPEM%20HOME/Downloads/PANCHO%202015/EXPEDIENTE%20RETORNOS%2018%20MDP/18%20mdp/excel/Programa98/PROG98/EXPPET98/RECONSTR/HUEJUTLA/CHIATIT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L:\USB%20MARCOS\DOCUMENTOS%20EXCEL\My%20Documents\CONTRATOS%20VIGENTES\Malla%20Vial%20Distrital\CALLE%2080B\Mis%20documentos\INF.BIMENSUAL\INFORME%20BIMENSUAL%20JUL-AGO-200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C:\Users\57301\Google%20Drive\MB\PROYECTOS\32%20Mercardo%20Cultural%20y%20Artesanal\03%20Presupuesto%20definitivo\210519%20Presupuesto%20mercado%20cultural.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G:\D:\AFE\Mining\Admin\Template%20Models\Blank%2027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PEDRO%20MORA\Desktop\CD-57-2020-2438%20TRANSFORMACION%20DE%20ENTORNOS%20URBANOS\PPTOS\CARRERA%2053\PPTO%20TEU%20INTERVENCION%20CRA%2053%2010-11-2021.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marino\C\AMV-3005-2005\ADMON%20GRUPO%203%202004%20-2005\PRESUPUESTOS\Analisis%20de%20Precios%20Unitarios%20ASTRID.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C117\Publico\ELECTRICOS%20PTAP%20PUERTO\ARCHIVOS%20ORIGINALES\Copia%20de%20seguridad%20de%20PPTO%20ELECTRICO%20PTAP%20PTO%20-%20AGOSTO%2016-2014.xlk"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G:\E:\AFE\Documents%20and%20Settings\Kacero\Configuraci&#243;n%20local\Archivos%20temporales%20de%20Internet\OLK61\MIGUE\Flujo%20de%20Caja%20-%20Compras\FLUJO%202222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Mapeco\mapeco_vol1.mapeco_ltda\USUARIOS\Licita\SUBTEC\CARMEN\TARIF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G:\C:\Users\mrojast\Max\Emergencias\INFORMES\PROYECTOS%20FNC\CALDAS\FRESNO%20-%20HONDA.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G:\C:\Users\57301\Downloads\210519%20Presupuesto%20mercado%20cultural.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Users\jarrieta\Documents\SITUM%20ARRIETA\Proyectos\Baru\MODELOFINANCIEROURBANISMO%20MIRAMAR%20V%20PRELIMINAR%20-%20Ajustado.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E:\orlando\PROPUESTA%20PUENTE%20BOLIVAR%20MURO%20EN%20CONCRETO.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G:\A:\CARMEN\3271%20Palmitas\3271%20G1%20Presupuestos%20de%20Pozos-Palmitas%20Centra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G:\E:\Documents%20and%20Settings\afigueroa.CYT\Configuraci&#243;n%20local\Archivos%20temporales%20de%20Internet\Content.IE5\KD8PUB8J\ModPptoOperaEquiposVerEyC.xls" TargetMode="External"/></Relationships>
</file>

<file path=xl/externalLinks/_rels/externalLink168.xml.rels><?xml version="1.0" encoding="UTF-8" standalone="yes"?>
<Relationships xmlns="http://schemas.openxmlformats.org/package/2006/relationships"><Relationship Id="rId2" Type="http://schemas.openxmlformats.org/officeDocument/2006/relationships/externalLinkPath" Target="../../../../../Montajesjm/publicos/Documents%20and%20Settings/Rocio_Gaviria/Configuraci&#243;n%20local/Archivos%20temporales%20de%20Internet/OLK14D/LVIAS%20CAMPO%20RUBIALES_REAJUSTE%202006.xls" TargetMode="External"/><Relationship Id="rId1" Type="http://schemas.openxmlformats.org/officeDocument/2006/relationships/externalLinkPath" Target="/Montajesjm/publicos/Documents%20and%20Settings/Rocio_Gaviria/Configuraci&#243;n%20local/Archivos%20temporales%20de%20Internet/OLK14D/LVIAS%20CAMPO%20RUBIALES_REAJUSTE%202006.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Informes%20y%20tareas\Estad&#237;sticas%20Rendimientos\Sur\Rendimientos_Sur%20(EEPPM)%200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F:\E\PORE%20NUEVO\UNIDADES%20DE%20POTABILIZACI&#211;N\RELACION%20DE%20ACTAS\ACTA%20LIQUIDACION%20ALCALDIA"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excel\PROG98\EXPPET98\RECONSTR\HUEJUTLA\CHIATITL.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E:\Documents%20and%20Settings\jcampo\Local%20Settings\Temporary%20Internet%20Files\OLK34\portada%20nuev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G:\C:\Users\usuario\Desktop\VARIOS\SAN%20LUIS\DEFINITIVOS\PRESUPUESTO%20VIA%20SAN%20LUIS%20modificado%20MARZO-10.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E:\Users\Harold\Documents\DEVIMED\DEVIMED%202008\REVISION%20NUEVOS%20PRECIOS\Users\Subtecnica.PROCOPAL\Documents\MVM\DEVIMED%20S.A\San%20Vicente\HLOPEZA\GERONA\CANTIDADES%20REPOSICION\SUBCIRCUITO%207\REDES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G:\E:\Documents%20and%20Settings\PTilston\Local%20Settings\Temporary%20Internet%20Files\OLK335\ARC_MINE%20PLANNING\BUDGET%202006\BUDGET%20OCT02\Base%20Datos%20C_Andes%20Bug06%20OCT03%20(version%20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Vias\natalia\PC%20VIEJO\D\Richi\Negocios\Cesar%20Villegas\An&#225;lisisAPU.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G:\C:\a%20%20aaInformaci&#243;n%20GRUPO%204\A%20MInformes%20Mensuales\Informe%20de%20estado%20vial%20ene\aCCIDENTES%20DE%201995%20-%20199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G:\E:\AFE\Documents%20and%20Settings\jgerard\Local%20Settings\Temporary%20Internet%20Files\OLK139\Truck%20&amp;%20Rail%205mtp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C:\AMV-02-BOL\EST.V&#205;A%20CRIT.TECNICO%20AMB-BOL-02\DICIEMBRE-2008\EST.V&#205;A%20CRITERIO%20TECNICO%2090BLB.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C:\EST.V&#205;A%20CRITERIO%20TECNIC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G:\C:\F\B-H%20Ing%20y%20Desarrollo%20Territorial%20dic%201\providencia%202018885640002\Enero%202019\2.%20Ptresup%20Puente%20Enamorados%20Providencia%20ene%2026%20.xlsb.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ervidorsma\761\PRODUCTOS\E&amp;D\P127\Informes\Presupuestos\P127-PO-GE-002%20V1%20EN%20PROCES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G:\C:\Mis%20documentos\Usuario%201\GRUPO%2004\INFORME%20ENERO%20A%20MARZO%202010%20GRUPO%204\OBRAS\BANADIA\INFORMES\BANADIACD\1erINFORME.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marino\C\Documents%20and%20Settings\Hector%20Guerrero\Mis%20documentos\Licitaciones%20realizadas\Invias\INTER-Taraza-caucasia\DIFERGO\WINDOWS\TEMP\UNITARIO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F:\MAYELY\Alex%20Barrera\1.CERRAMIENTO%20PALMARITO\Terminos\3-PRESUPUESTO%20ACUEDUCTO%20SAN%20LUIS%20UNITARIO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0992774a\PRECIOS\Constancita\HOJA%20DIARIA\HD%202003\Hoja%20Diaria%20Nuev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dwin\Marcelino%20Tascon\BASE\HOJA%20BASE\BASE%20DE%20PRESUPUESTO.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G:\E:\Documents%20and%20Settings\jmeneses\Configuraci&#243;n%20local\Archivos%20temporales%20de%20Internet\OLK27\Fuel%20Cupo%20LJP.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G:\E:\AFE\Corporate\Finance&amp;Admin\Botica\Annual%20Accounts\June%2000\Sponsors%20TB%20(BS)%20June%20200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E:\AFE\Corporate\Annual%20Reports\Annual%20Report%202000\MMH%20Consolidated%20TB.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Desktop\OBRAS\2016\via%207b\LIQUIDACI&#211;N\ACTA%20DE%20RECIBO%20FIN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ervidor\Usuarios\Ingeniero\emartinez\medidores%20SANTA%20CECILI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G:\F:\DTTO\Proyectos\Contrataci&#243;n\CONTRATACION-v2.xlsm"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G:\C:\My%20Files\Edubar\Proyectos\Tablero%20Sem&#225;foro%20Proyectos%20Infra.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G:\E:\AFE\Documents%20and%20Settings\jcampo\Configuraci&#243;n%20local\Archivos%20temporales%20de%20Internet\OLK43\Flujo%20de%20caja2%20(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G:\C:\Users\aescorcia\Desktop\APU\APU%202011\APU%20CON%20PARTICULARES%20OPA.xlsx" TargetMode="External"/></Relationships>
</file>

<file path=xl/externalLinks/_rels/externalLink197.xml.rels><?xml version="1.0" encoding="UTF-8" standalone="yes"?>
<Relationships xmlns="http://schemas.openxmlformats.org/package/2006/relationships"><Relationship Id="rId2" Type="http://schemas.openxmlformats.org/officeDocument/2006/relationships/externalLinkPath" Target="../../../../../Users/mangaritab/Downloads/PRESUPUESTOS%2017%20-%2010%20-%202013/21-PRESUPUESTO%20EL%20CARMEN%20-%20YARIMA/Gepa/PRECIOS%20INVIAS/apus%20febrero%20de%202012%20-%20GRUPO%203.xlsx" TargetMode="External"/><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C:\Archivos%20de%20Dise&#241;o%20Acero\19-01Conexion%20corte%20excentrica%20y%20tensi&#243;n%20(I-I).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D:\210608%20Presupuesto%20mercado%20cultural.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G:\C:\H\DISE&#209;O%20ARQUITEC\WINDOWS\TEMP\PROYECTO-JAIR.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G:\D:\AREA%20TECNICA\Dashboard_V02.xlsm"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16\d\PERSONALES\FERNANDO\CURSO%20PTAP\PARSHALL%20AMAG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G:\C:\Mis%20documentos\Usuario%201\GRUPO%2004\INFORME%20ENERO%20A%20MARZO%202010%20GRUPO%204\ADMON00\COSTOS\ESTRUCTURA%20DE%20COSTOS%20G&amp;J%20ING%20ASOCIADOS%20LTDA.xls" TargetMode="External"/></Relationships>
</file>

<file path=xl/externalLinks/_rels/externalLink205.xml.rels><?xml version="1.0" encoding="UTF-8" standalone="yes"?>
<Relationships xmlns="http://schemas.openxmlformats.org/package/2006/relationships"><Relationship Id="rId2" Type="http://schemas.openxmlformats.org/officeDocument/2006/relationships/externalLinkPath" Target="../../../../../pc_128/MASIFICACI&#211;N/GOBERNACION/PROYECTOS/MANI/PAVIMENTACION%20VIAS%20URBANAS/Vias%20MANI%20CRA%203%20-%20PROYECTO.xls" TargetMode="External"/><Relationship Id="rId1" Type="http://schemas.openxmlformats.org/officeDocument/2006/relationships/externalLinkPath" Target="/pc_128/MASIFICACI&#211;N/GOBERNACION/PROYECTOS/MANI/PAVIMENTACION%20VIAS%20URBANAS/Vias%20MANI%20CRA%203%20-%20PROYECTO.xls" TargetMode="External"/></Relationships>
</file>

<file path=xl/externalLinks/_rels/externalLink206.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 TargetMode="External"/><Relationship Id="rId1" Type="http://schemas.openxmlformats.org/officeDocument/2006/relationships/externalLinkPath" Target="/CONTABILIDAD/mcjc/Documents%20and%20Settings/Administrador/Mis%20documentos/Freed/Informacion%20tecnica/RED%20PALMARITO%20LA%20PAZ"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Pc-eleal\BASE\HOJA%20BASE\BASE%20DE%20PRESUPUES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G:\E:\Documents%20and%20Settings\dbowden\My%20Documents\Prodeco%20Wk%20File\Budget%20and%20Finance\2008%20Budget\Models\20070920%20Prodeco%20La%20Jagua%20Valuation%20Model%20v4.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G:\C:\PRODECO\CF%20sep17-0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G:\E:\AFE\DOCUME~1\LDIEPPA\LOCALS~1\Temp\notes5D4CD5\FOrmato%20nec%20entto%202007.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E:\Documents%20and%20Settings\Kacero\Configuraci&#243;n%20local\Archivos%20temporales%20de%20Internet\OLK61\MIGUE\Flujo%20de%20Caja%20-%20Compras\FLUJO%2022222.xls" TargetMode="External"/></Relationships>
</file>

<file path=xl/externalLinks/_rels/externalLink212.xml.rels><?xml version="1.0" encoding="UTF-8" standalone="yes"?>
<Relationships xmlns="http://schemas.openxmlformats.org/package/2006/relationships"><Relationship Id="rId2" Type="http://schemas.openxmlformats.org/officeDocument/2006/relationships/externalLinkPath" Target="../../../../../Users/elizabethmahecha/Desktop/D:/Users/elizabethmahecha/Desktop/COMPONENTE%20HIDROSANITARIO/INFORMES%20HIDROSANITARIOS/JULIO/REDES%20EXTERNAS/C3AC6457/FICHA%20%20VIAS%20TERCIARIAS%20FAEP%204000.xls" TargetMode="External"/><Relationship Id="rId1" Type="http://schemas.openxmlformats.org/officeDocument/2006/relationships/externalLinkPath" Target="/Users/elizabethmahecha/Desktop/D:/Users/elizabethmahecha/Desktop/COMPONENTE%20HIDROSANITARIO/INFORMES%20HIDROSANITARIOS/JULIO/REDES%20EXTERNAS/C3AC6457/FICHA%20%20VIAS%20TERCIARIAS%20FAEP%20400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E0992774a\PRECIOS\MERYVENT\ZZZ.MERCA.GQ\MERCADEO\POLITICA%20DE%20PRECIOS\PRECIOS%20MARZO%202003\precios2002.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G:\E:\AFE\unzipped\ULANVA~6\ULAN%20valuation%20(3%20Nov%2000).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G:\E:\AFE\Corporate%20Finance\Projects\MINARA\Models\2007\MM%20LOM%20v2.56%20(180907)_GIAG%20Aug07%20forecast.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G:\E:\AFE\Data\capital\ARRIENDO%20PRODECO.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G:\E:\AFE\Budgets\Budget%202006\Returned%20Spreadsheets\CapitalBudget6MthsToDec05.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G:\E:\MONO\Documentos\Consultorias\Presupuestos%20Basicos\Presupuesto%20Amparo%20-%20Portal\Electricas\APUS%20Y%20PRESUPUESTO%20REDES%20ELECTRICAS%20AMPARO%20GALLO.xlk"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Computador1\Mis%20documentos\CUADRO%20DE%20EXPERIENCIA%20OC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Obrashfgb\obras\CUADRO%20EXPERIENCIA%20idry.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G:\E:\AFE\Corporate\Finance&amp;Admin\Botica\Ex%20Robo\Steve%20Robinson\A%20backup%20disk\Management%20tools\Business%20frameworks\A%20framework%20for%20business%20analysis.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G:\E:\Documents%20and%20Settings\ptilston\Local%20Settings\Temporary%20Internet%20Files\OLKE6\johnny\2297_Opt46_LaJagFleet_ver01-%20ADJUSTED%20SCHED.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Lblanco3\COMPARTIR\PLANOPERATIVO1754\INFORME\INFORME\Tablas%20y%20gr&#225;ficas%201750%2003-0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G:\E:\Users\Harold\Documents\DEVIMED\DEVIMED%202008\REVISION%20NUEVOS%20PRECIOS\Users\Subtecnica.PROCOPAL\Documents\MVM\DEVIMED%20S.A\PAVICOL\MSOFFICE\LICITAR\analisis%20del%20AIU\AIU.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LIEBRE\Dir_Dise&#241;os\Documents%20and%20Settings\proyectos\Escritorio\Dise&#241;o\laguna%20definitivo\PEDRAZ_AA_D_IN_01_A_5_Dise&#241;o%20salida%20Laguna%20v2.xls" TargetMode="External"/></Relationships>
</file>

<file path=xl/externalLinks/_rels/externalLink226.xml.rels><?xml version="1.0" encoding="UTF-8" standalone="yes"?>
<Relationships xmlns="http://schemas.openxmlformats.org/package/2006/relationships"><Relationship Id="rId2" Type="http://schemas.openxmlformats.org/officeDocument/2006/relationships/externalLinkPath" Target="../../../../../pc_128/C/TILO/DOC1.xls" TargetMode="External"/><Relationship Id="rId1" Type="http://schemas.openxmlformats.org/officeDocument/2006/relationships/externalLinkPath" Target="/pc_128/C/TILO/DOC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G:\E:\AFE\WINNT\Temporary%20Internet%20Files\OLK3\ANO%20TB-BS%20Dec%202000.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G:\G:\CORANTIOQUIA\AREA%20METROPOLITANA\CONVENIO%20286\PARTE%20LEGAL\PRESUPUESTOS%20PARA%20SOPORTE%20DE%20ESTUDIOS%20PREVIOS\Ppto%20Aldo%20San%20Andres%20version%203.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890C1446\PROG.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G:\C:\Aguas%20Atl&#225;ntico%202020\Acu%20Redes%20Pto%20Colombia\Ajustes%20al%20proyecto\viernes%2012%2006%20YM\C&#225;lculo%20AIU%20-%20CUPINO.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G:\C:\Aguas%20Atl&#225;ntico%202020\Acu%20Redes%20Pto%20Colombia\Ajustes%20al%20proyecto\viernes%2012%2006%20YM\C&#225;lculo%20FM%20Atl&#225;ntico%20202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Ambiental\D\ALO\Palos%20Verdes\CERRO%20MATOSO\Presupuesto\Presupuesto%20Definitiv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HP16768160492\Jairo%20Q\CERRO%20MATOSO%20SACRIFICIO\Copia%20de%20presupuesto%20final.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192.168.2.194\proyecto_compartidos\LICITACIONES\licitaciones\sanearp1\DATOS\WINNT\Profiles\mvelezs\Configuraci&#243;n%20local\Archivos%20temporales%20de%20Internet\OLK295\ConsolidadoSubcircuito1.xls" TargetMode="External"/></Relationships>
</file>

<file path=xl/externalLinks/_rels/externalLink235.xml.rels><?xml version="1.0" encoding="UTF-8" standalone="yes"?>
<Relationships xmlns="http://schemas.openxmlformats.org/package/2006/relationships"><Relationship Id="rId2" Type="http://schemas.openxmlformats.org/officeDocument/2006/relationships/externalLinkPath" Target="../../../../../Users/awandurraga/Downloads/EL&#201;CTRICO/APU%20ELECTRICOS.xlsx" TargetMode="External"/><Relationship Id="rId1" Type="http://schemas.openxmlformats.org/officeDocument/2006/relationships/externalLinkPath" Target="/Users/awandurraga/Downloads/EL&#201;CTRICO/APU%20ELECTRICOS.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G:\C:\PUNITARIOS%20PARA%20241201%202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G:\E:\Users\lfuentes\Documents\OBRAS%20CIVILES%20PRODECO%202004\TREN\VIA%20MULAS%20PLJ\Version%20140109%20-%20Copy\Resumen%20costos%20acceso%20mulas%20y%20bascula%20para%20mulas%20provenientes%20de%20CDJ%20150109.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G:\C:\LINA\TRIPLE%20A\ANALISIS%20DE%20PRECIOS%20UNITARIOS%20%20(A.P.U)\APU'S%202020\APU%202020_rev%2001_ene_2020.xlsx"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G:\C:\admon%20Vial%20henry\henry\Propuestas\invias\RCAS-007-2002\precios%20unitarios%20caranal.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92.168.2.194\LICITACIONES\licitaciones\marino\C\Documents%20and%20Settings\Hector%20Guerrero\Mis%20documentos\Licitaciones%20realizadas\Invias\INTER-Taraza-caucasia\DIFERGO\WINDOWS\TEMP\Preobra\ModeloPresupuesto.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G:\C:\Users\Gian%20Carlos\Documents\Puente%20el%20Embrujo\Documents%20and%20Settings\dbowden\Local%20Settings\Temporary%20Internet%20Files\OLKA0\Flujo-07-11%20(Operacion%20Calenturitas)-VALORACION(2).xls" TargetMode="External"/></Relationships>
</file>

<file path=xl/externalLinks/_rels/externalLink242.xml.rels><?xml version="1.0" encoding="UTF-8" standalone="yes"?>
<Relationships xmlns="http://schemas.openxmlformats.org/package/2006/relationships"><Relationship Id="rId2" Type="http://schemas.openxmlformats.org/officeDocument/2006/relationships/externalLinkPath" Target="../../../../../Users/elizabethmahecha/Desktop/D:/Users/elizabethmahecha/Downloads/CAN%20A%2031%20DE%20JULIO%20SANITARIO.xlsx" TargetMode="External"/><Relationship Id="rId1" Type="http://schemas.openxmlformats.org/officeDocument/2006/relationships/externalLinkPath" Target="/Users/elizabethmahecha/Desktop/D:/Users/elizabethmahecha/Downloads/CAN%20A%2031%20DE%20JULIO%20SANITARIO.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G:\C:\Users\57301\Google%20Drive\MB\PROYECTOS\22%20Gran%20Bazar\11%20Presupuesto%201-2\210214%20PRESUPUESTO%20GRAN%20BAZAR%20COMPLETO%20-%20Version%20Full%20-%20SMMLV%202021.xlsx" TargetMode="External"/></Relationships>
</file>

<file path=xl/externalLinks/_rels/externalLink244.xml.rels><?xml version="1.0" encoding="UTF-8" standalone="yes"?>
<Relationships xmlns="http://schemas.openxmlformats.org/package/2006/relationships"><Relationship Id="rId2" Type="http://schemas.openxmlformats.org/officeDocument/2006/relationships/externalLinkPath" Target="../../../../../C:/Users/USUARIO/Desktop/TAURAMENA/definitivos/entrega%20febrero%202012/Users/LINO/Documents/2009/PROYECTOS%20Y%20PRESUPUESTO%20PLAN%20DE%20COMPRAS%202009/UNITARIOS%202009/UNITARIOS%20RELLENOS.xlsx" TargetMode="External"/><Relationship Id="rId1" Type="http://schemas.openxmlformats.org/officeDocument/2006/relationships/externalLinkPath" Target="/C:/Users/USUARIO/Desktop/TAURAMENA/definitivos/entrega%20febrero%202012/Users/LINO/Documents/2009/PROYECTOS%20Y%20PRESUPUESTO%20PLAN%20DE%20COMPRAS%202009/UNITARIOS%202009/UNITARIOS%20RELLEN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REDUCTORES LA VEGA"/>
    </sheetNames>
    <definedNames>
      <definedName name="ERR"/>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PRE-ACTA PARCIAL 4"/>
      <sheetName val="RESUMEN SEPT,C1"/>
      <sheetName val="RESUMEN OCT,C2"/>
      <sheetName val="ARRECIFE OC-1"/>
      <sheetName val="TRANSP,ACOPIO,K17.5"/>
      <sheetName val="ARRECIFE VIA OC-PAL"/>
      <sheetName val="ARREC,OCELOTE 2"/>
      <sheetName val="ARREC,OCELOTE 3"/>
      <sheetName val="SEPTIEMBRE"/>
      <sheetName val="OCTUBRE"/>
      <sheetName val="SEÑALIZA VIA,C3"/>
      <sheetName val="SEÑALES"/>
      <sheetName val="POR COBR,M3,KM,C4"/>
      <sheetName val="ACTA 04 PSLM"/>
      <sheetName val="ACTA 04 PSLM.xl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EN"/>
      <sheetName val="Listado"/>
    </sheetNames>
    <definedNames>
      <definedName name="ERR"/>
    </defined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sheetNames>
    <definedNames>
      <definedName name="ERR"/>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1 JUNIO CONTRATO 0213"/>
    </sheetNames>
    <definedNames>
      <definedName name="ERR"/>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PE_02"/>
      <sheetName val="PE-02"/>
      <sheetName val="BASE"/>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Desmonte y Limpieza"/>
      <sheetName val="Form5 _Pág_ 1"/>
      <sheetName val="Form5 _Pág_ 2"/>
      <sheetName val="precios"/>
      <sheetName val="UNITARIOS GENERALES.xls"/>
      <sheetName val="\Documents and Settings\Adminis"/>
      <sheetName val="\Cofinanciacion\FICHAS Y FORMAT"/>
      <sheetName val="PESO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A\Cofinanciacion\FICHAS Y FORM"/>
      <sheetName val="RECURSOS"/>
      <sheetName val="ANALISIS DE PRECIOS UNITARIOS"/>
      <sheetName val="UNITARIOS"/>
      <sheetName val="DATOS GRAFICOS"/>
      <sheetName val="Datos Generales"/>
      <sheetName val="APU"/>
      <sheetName val="AIU"/>
      <sheetName val="7.12"/>
      <sheetName val="Tablas"/>
      <sheetName val="PU"/>
      <sheetName val="Personalizar"/>
      <sheetName val="UNITARIOS_GENERALES"/>
      <sheetName val="5__MODIFICATORIA"/>
      <sheetName val="LSAL"/>
      <sheetName val="Jornales"/>
      <sheetName val="LIQUIDACION"/>
      <sheetName val="NOMINA"/>
      <sheetName val="UNITARIOS%20GENERALES.xls"/>
      <sheetName val="Datos"/>
      <sheetName val="ACTA 1 INICIO"/>
      <sheetName val="ANEXO 9 (MATERIAL)"/>
      <sheetName val="Anexo 13"/>
      <sheetName val="AIUsan"/>
      <sheetName val="PRESUP"/>
      <sheetName val="PRESUP. RESUMEN"/>
      <sheetName val="Formato"/>
      <sheetName val="Parámetros"/>
      <sheetName val="BD"/>
      <sheetName val="Hoja1"/>
      <sheetName val="STRSUMM0"/>
      <sheetName val="SOURCES"/>
      <sheetName val="EBI-1"/>
      <sheetName val="Presupuesto Total"/>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UNITA"/>
      <sheetName val="[UNITARIOS GENERALES.xls]\Docum"/>
      <sheetName val="[UNITARIOS GENERALES.xls]\Cofin"/>
      <sheetName val="[UNITARIOS GENERALES.xls]\Users"/>
      <sheetName val="[UNITARIOS GENERALES.xls]\A\Cof"/>
      <sheetName val="UNITARIOS%20GENERALES"/>
    </sheetNames>
    <definedNames>
      <definedName name="ERR"/>
    </defined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S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BASE DATOS GENERALES"/>
      <sheetName val="BASE DATOS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Y BALANCE  PARA ACTAS "/>
    </sheetNames>
    <definedNames>
      <definedName name="ERR"/>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5"/>
      <sheetName val="Format 11 Ob Ele Exist LIQ+GNV"/>
      <sheetName val="Formato 11-Cesar-Elect-Exist"/>
      <sheetName val="Formato 12-Cesar-Elect-Nuevo"/>
      <sheetName val="tpte"/>
      <sheetName val="mo"/>
      <sheetName val="herr"/>
      <sheetName val="Z"/>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ow r="48">
          <cell r="D48">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2008 Database"/>
      <sheetName val="Database Acces"/>
      <sheetName val="Sheet2"/>
      <sheetName val="Hoja3"/>
      <sheetName val="Forecast"/>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ólar"/>
      <sheetName val="Gastos"/>
      <sheetName val="2.007"/>
      <sheetName val="2.008"/>
      <sheetName val="2.009"/>
      <sheetName val="2.010"/>
      <sheetName val="2.011"/>
      <sheetName val="Produccion"/>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CONS"/>
      <sheetName val="31"/>
      <sheetName val="FICHA EBI 1 de 6 "/>
      <sheetName val="AIU y Prestaciones"/>
      <sheetName val="ANALISIS SALARIAL"/>
      <sheetName val="Presup Oficial"/>
      <sheetName val="APU OFICIAL"/>
      <sheetName val="Flujo de caja"/>
      <sheetName val="LDAT"/>
      <sheetName val="PESO"/>
      <sheetName val="API93"/>
      <sheetName val="DATOS"/>
      <sheetName val="Listas"/>
      <sheetName val="RQ"/>
      <sheetName val="COTIZACION"/>
      <sheetName val="SOPORTE"/>
      <sheetName val="mecanicos"/>
      <sheetName val="especiales"/>
      <sheetName val="TARIFAS EQUIPOS "/>
      <sheetName val="A_A310"/>
      <sheetName val="Constantes Generales"/>
      <sheetName val="Prestaciones Sociales"/>
      <sheetName val="INFORMACION BASE"/>
      <sheetName val="CONTROL ACTAS"/>
      <sheetName val="A_G105"/>
      <sheetName val="A_G200"/>
      <sheetName val="C21_G115"/>
      <sheetName val="Com-MEC"/>
      <sheetName val="SABANA"/>
      <sheetName val="DPC"/>
      <sheetName val="Bases de Datos"/>
      <sheetName val="Instrucciones "/>
      <sheetName val="02%20Cantidades%20Aprox.%20Y%20"/>
      <sheetName val="PE-2A"/>
      <sheetName val="G.G"/>
      <sheetName val="Main"/>
      <sheetName val="CorpTax"/>
      <sheetName val="Input"/>
      <sheetName val="ITEM"/>
      <sheetName val="EMPRES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Analisis Individual"/>
      <sheetName val="Datos de Entrada"/>
      <sheetName val="Mat"/>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 + INSTALACIÓN (2)"/>
      <sheetName val="Índice"/>
      <sheetName val="CANTIDADES"/>
      <sheetName val="SUMINISTRO + INSTALACIÓN"/>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1"/>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13.87"/>
      <sheetName val="13.88"/>
      <sheetName val="13.89"/>
      <sheetName val="13.90"/>
      <sheetName val="13.91"/>
      <sheetName val="13.92"/>
      <sheetName val="13.93"/>
      <sheetName val="13.94"/>
      <sheetName val="13.95"/>
      <sheetName val="13.96"/>
      <sheetName val="13.97"/>
      <sheetName val="13.98"/>
      <sheetName val="13.99"/>
      <sheetName val="13.100"/>
      <sheetName val="13.101"/>
      <sheetName val="13.102"/>
      <sheetName val="13.103"/>
      <sheetName val="13.104"/>
      <sheetName val="13.105"/>
      <sheetName val="13.106"/>
      <sheetName val="13.107"/>
      <sheetName val="13.108"/>
      <sheetName val="13.109"/>
      <sheetName val="Hoja1"/>
      <sheetName val="Hoja3"/>
    </sheetNames>
    <sheetDataSet>
      <sheetData sheetId="0">
        <row r="10">
          <cell r="B10" t="str">
            <v>13.1</v>
          </cell>
          <cell r="C10" t="str">
            <v>Soporte para Cinta demarcadora</v>
          </cell>
          <cell r="D10" t="str">
            <v>un</v>
          </cell>
          <cell r="E10">
            <v>2</v>
          </cell>
          <cell r="F10">
            <v>2</v>
          </cell>
          <cell r="G10">
            <v>2</v>
          </cell>
          <cell r="H10">
            <v>2</v>
          </cell>
          <cell r="I10">
            <v>12</v>
          </cell>
          <cell r="J10">
            <v>20</v>
          </cell>
          <cell r="K10">
            <v>17785.508488188974</v>
          </cell>
          <cell r="L10">
            <v>355710.1697637795</v>
          </cell>
        </row>
        <row r="11">
          <cell r="B11" t="str">
            <v>13.2</v>
          </cell>
          <cell r="C11" t="str">
            <v xml:space="preserve">Cinta demarcadora, sin soporte </v>
          </cell>
          <cell r="D11" t="str">
            <v>m</v>
          </cell>
          <cell r="E11">
            <v>25</v>
          </cell>
          <cell r="F11">
            <v>25</v>
          </cell>
          <cell r="G11">
            <v>25</v>
          </cell>
          <cell r="H11">
            <v>25</v>
          </cell>
          <cell r="I11">
            <v>999.47</v>
          </cell>
          <cell r="J11">
            <v>1099.47</v>
          </cell>
          <cell r="K11">
            <v>1173.5416666666667</v>
          </cell>
          <cell r="L11">
            <v>1290273.8562500002</v>
          </cell>
        </row>
        <row r="12">
          <cell r="B12" t="str">
            <v>13.3</v>
          </cell>
          <cell r="C12" t="str">
            <v xml:space="preserve">Valla Móvil Tipo 2. Barrera  Tubular </v>
          </cell>
          <cell r="D12" t="str">
            <v>un</v>
          </cell>
          <cell r="E12">
            <v>1</v>
          </cell>
          <cell r="F12">
            <v>1</v>
          </cell>
          <cell r="G12">
            <v>1</v>
          </cell>
          <cell r="H12">
            <v>1</v>
          </cell>
          <cell r="I12">
            <v>6</v>
          </cell>
          <cell r="J12">
            <v>10</v>
          </cell>
          <cell r="K12">
            <v>336955</v>
          </cell>
          <cell r="L12">
            <v>3369550</v>
          </cell>
        </row>
        <row r="13">
          <cell r="B13" t="str">
            <v>13.B</v>
          </cell>
          <cell r="C13" t="str">
            <v>RED DE ACUEDUCTO</v>
          </cell>
          <cell r="D13">
            <v>0</v>
          </cell>
          <cell r="E13">
            <v>0</v>
          </cell>
          <cell r="F13">
            <v>0</v>
          </cell>
          <cell r="G13">
            <v>0</v>
          </cell>
          <cell r="H13">
            <v>0</v>
          </cell>
          <cell r="I13">
            <v>0</v>
          </cell>
          <cell r="J13">
            <v>0</v>
          </cell>
          <cell r="K13">
            <v>0</v>
          </cell>
          <cell r="L13">
            <v>0</v>
          </cell>
        </row>
        <row r="14">
          <cell r="B14" t="str">
            <v>13.B.1</v>
          </cell>
          <cell r="C14" t="str">
            <v>Suministro e Instalación tubería y accesorios A.P.</v>
          </cell>
          <cell r="D14">
            <v>0</v>
          </cell>
          <cell r="E14">
            <v>0</v>
          </cell>
          <cell r="F14">
            <v>0</v>
          </cell>
          <cell r="G14">
            <v>0</v>
          </cell>
          <cell r="H14">
            <v>0</v>
          </cell>
          <cell r="I14">
            <v>0</v>
          </cell>
          <cell r="J14">
            <v>0</v>
          </cell>
          <cell r="K14">
            <v>0</v>
          </cell>
          <cell r="L14">
            <v>0</v>
          </cell>
        </row>
        <row r="15">
          <cell r="B15" t="str">
            <v>13.4</v>
          </cell>
          <cell r="C15" t="str">
            <v>Tubería A.P. PVC de 1/2"</v>
          </cell>
          <cell r="D15" t="str">
            <v>m</v>
          </cell>
          <cell r="E15">
            <v>9.99</v>
          </cell>
          <cell r="F15">
            <v>12.94</v>
          </cell>
          <cell r="G15">
            <v>0</v>
          </cell>
          <cell r="H15">
            <v>5.97</v>
          </cell>
          <cell r="I15">
            <v>208.59</v>
          </cell>
          <cell r="J15">
            <v>237.49</v>
          </cell>
          <cell r="K15">
            <v>11883</v>
          </cell>
          <cell r="L15">
            <v>2822093.67</v>
          </cell>
        </row>
        <row r="16">
          <cell r="B16" t="str">
            <v>13.5</v>
          </cell>
          <cell r="C16" t="str">
            <v>Tubería A.P. PVC de 3/4"</v>
          </cell>
          <cell r="D16" t="str">
            <v>m</v>
          </cell>
          <cell r="E16">
            <v>7.34</v>
          </cell>
          <cell r="F16">
            <v>8.94</v>
          </cell>
          <cell r="G16">
            <v>5.95</v>
          </cell>
          <cell r="H16">
            <v>0</v>
          </cell>
          <cell r="I16">
            <v>51.83</v>
          </cell>
          <cell r="J16">
            <v>74.06</v>
          </cell>
          <cell r="K16">
            <v>13003</v>
          </cell>
          <cell r="L16">
            <v>963002.18</v>
          </cell>
        </row>
        <row r="17">
          <cell r="B17" t="str">
            <v>13.6</v>
          </cell>
          <cell r="C17" t="str">
            <v>Tubería A.P. PVC de 1"</v>
          </cell>
          <cell r="D17" t="str">
            <v>m</v>
          </cell>
          <cell r="E17">
            <v>23</v>
          </cell>
          <cell r="F17">
            <v>18.82</v>
          </cell>
          <cell r="G17">
            <v>0</v>
          </cell>
          <cell r="H17">
            <v>0</v>
          </cell>
          <cell r="I17">
            <v>0.32000000000000028</v>
          </cell>
          <cell r="J17">
            <v>42.14</v>
          </cell>
          <cell r="K17">
            <v>12696</v>
          </cell>
          <cell r="L17">
            <v>535009.44000000006</v>
          </cell>
        </row>
        <row r="18">
          <cell r="B18" t="str">
            <v>13.7</v>
          </cell>
          <cell r="C18" t="str">
            <v>Tubería A.P. PVC de 1 1/4"</v>
          </cell>
          <cell r="D18" t="str">
            <v>m</v>
          </cell>
          <cell r="E18">
            <v>9.18</v>
          </cell>
          <cell r="F18">
            <v>12.19</v>
          </cell>
          <cell r="G18">
            <v>0</v>
          </cell>
          <cell r="H18">
            <v>0</v>
          </cell>
          <cell r="I18">
            <v>0</v>
          </cell>
          <cell r="J18">
            <v>21.37</v>
          </cell>
          <cell r="K18">
            <v>16048</v>
          </cell>
          <cell r="L18">
            <v>342945.76</v>
          </cell>
        </row>
        <row r="19">
          <cell r="B19" t="str">
            <v>13.8</v>
          </cell>
          <cell r="C19" t="str">
            <v>Tubería A.P. PVC de 1 1/2"</v>
          </cell>
          <cell r="D19" t="str">
            <v>m</v>
          </cell>
          <cell r="E19">
            <v>2.35</v>
          </cell>
          <cell r="F19">
            <v>3.33</v>
          </cell>
          <cell r="G19">
            <v>0</v>
          </cell>
          <cell r="H19">
            <v>0</v>
          </cell>
          <cell r="I19">
            <v>0</v>
          </cell>
          <cell r="J19">
            <v>5.68</v>
          </cell>
          <cell r="K19">
            <v>18363</v>
          </cell>
          <cell r="L19">
            <v>104301.84</v>
          </cell>
        </row>
        <row r="20">
          <cell r="B20" t="str">
            <v>13.9</v>
          </cell>
          <cell r="C20" t="str">
            <v>Tubería A.P. PVC de 2"</v>
          </cell>
          <cell r="D20" t="str">
            <v>m</v>
          </cell>
          <cell r="E20">
            <v>0</v>
          </cell>
          <cell r="F20">
            <v>0</v>
          </cell>
          <cell r="G20">
            <v>0</v>
          </cell>
          <cell r="H20">
            <v>0</v>
          </cell>
          <cell r="I20">
            <v>383.35</v>
          </cell>
          <cell r="J20">
            <v>383.35</v>
          </cell>
          <cell r="K20">
            <v>23619</v>
          </cell>
          <cell r="L20">
            <v>9054343.6500000004</v>
          </cell>
        </row>
        <row r="21">
          <cell r="B21" t="str">
            <v>13.10</v>
          </cell>
          <cell r="C21" t="str">
            <v>Codo 90° PVC A.P. 1/2"</v>
          </cell>
          <cell r="D21" t="str">
            <v>un</v>
          </cell>
          <cell r="E21">
            <v>9</v>
          </cell>
          <cell r="F21">
            <v>15</v>
          </cell>
          <cell r="G21">
            <v>0</v>
          </cell>
          <cell r="H21">
            <v>3</v>
          </cell>
          <cell r="I21">
            <v>38</v>
          </cell>
          <cell r="J21">
            <v>65</v>
          </cell>
          <cell r="K21">
            <v>1099</v>
          </cell>
          <cell r="L21">
            <v>71435</v>
          </cell>
        </row>
        <row r="22">
          <cell r="B22" t="str">
            <v>13.11</v>
          </cell>
          <cell r="C22" t="str">
            <v>Codo 90° PVC A.P. 3/4"</v>
          </cell>
          <cell r="D22" t="str">
            <v>un</v>
          </cell>
          <cell r="E22">
            <v>10</v>
          </cell>
          <cell r="F22">
            <v>13</v>
          </cell>
          <cell r="G22">
            <v>3</v>
          </cell>
          <cell r="H22">
            <v>0</v>
          </cell>
          <cell r="I22">
            <v>7</v>
          </cell>
          <cell r="J22">
            <v>33</v>
          </cell>
          <cell r="K22">
            <v>1435</v>
          </cell>
          <cell r="L22">
            <v>47355</v>
          </cell>
        </row>
        <row r="23">
          <cell r="B23" t="str">
            <v>13.12</v>
          </cell>
          <cell r="C23" t="str">
            <v>Codo 90° PVC A.P. 1"</v>
          </cell>
          <cell r="D23" t="str">
            <v>un</v>
          </cell>
          <cell r="E23">
            <v>29</v>
          </cell>
          <cell r="F23">
            <v>17</v>
          </cell>
          <cell r="G23">
            <v>0</v>
          </cell>
          <cell r="H23">
            <v>0</v>
          </cell>
          <cell r="I23">
            <v>0</v>
          </cell>
          <cell r="J23">
            <v>46</v>
          </cell>
          <cell r="K23">
            <v>2279</v>
          </cell>
          <cell r="L23">
            <v>104834</v>
          </cell>
        </row>
        <row r="24">
          <cell r="B24" t="str">
            <v>13.13</v>
          </cell>
          <cell r="C24" t="str">
            <v>Codo 90° PVC A.P. 1 1/4"</v>
          </cell>
          <cell r="D24" t="str">
            <v>un</v>
          </cell>
          <cell r="E24">
            <v>11</v>
          </cell>
          <cell r="F24">
            <v>17</v>
          </cell>
          <cell r="G24">
            <v>0</v>
          </cell>
          <cell r="H24">
            <v>0</v>
          </cell>
          <cell r="I24">
            <v>0</v>
          </cell>
          <cell r="J24">
            <v>28</v>
          </cell>
          <cell r="K24">
            <v>3904</v>
          </cell>
          <cell r="L24">
            <v>109312</v>
          </cell>
        </row>
        <row r="25">
          <cell r="B25" t="str">
            <v>13.14</v>
          </cell>
          <cell r="C25" t="str">
            <v>Codo 90° PVC A.P. 1 1/2"</v>
          </cell>
          <cell r="D25" t="str">
            <v>un</v>
          </cell>
          <cell r="E25">
            <v>0</v>
          </cell>
          <cell r="F25">
            <v>0</v>
          </cell>
          <cell r="G25">
            <v>0</v>
          </cell>
          <cell r="H25">
            <v>0</v>
          </cell>
          <cell r="I25">
            <v>3</v>
          </cell>
          <cell r="J25">
            <v>3</v>
          </cell>
          <cell r="K25">
            <v>6820</v>
          </cell>
          <cell r="L25">
            <v>20460</v>
          </cell>
        </row>
        <row r="26">
          <cell r="B26" t="str">
            <v>13.15</v>
          </cell>
          <cell r="C26" t="str">
            <v>Codo 90° PVC A.P. 2"</v>
          </cell>
          <cell r="D26" t="str">
            <v>un</v>
          </cell>
          <cell r="E26">
            <v>0</v>
          </cell>
          <cell r="F26">
            <v>0</v>
          </cell>
          <cell r="G26">
            <v>0</v>
          </cell>
          <cell r="H26">
            <v>0</v>
          </cell>
          <cell r="I26">
            <v>39</v>
          </cell>
          <cell r="J26">
            <v>39</v>
          </cell>
          <cell r="K26">
            <v>12789</v>
          </cell>
          <cell r="L26">
            <v>498771</v>
          </cell>
        </row>
        <row r="27">
          <cell r="B27" t="str">
            <v>13.16</v>
          </cell>
          <cell r="C27" t="str">
            <v>Tee PVC A.P.  1/2"</v>
          </cell>
          <cell r="D27" t="str">
            <v>un</v>
          </cell>
          <cell r="E27">
            <v>3</v>
          </cell>
          <cell r="F27">
            <v>3</v>
          </cell>
          <cell r="G27">
            <v>0</v>
          </cell>
          <cell r="H27">
            <v>0</v>
          </cell>
          <cell r="I27">
            <v>1</v>
          </cell>
          <cell r="J27">
            <v>7</v>
          </cell>
          <cell r="K27">
            <v>1396</v>
          </cell>
          <cell r="L27">
            <v>9772</v>
          </cell>
        </row>
        <row r="28">
          <cell r="B28" t="str">
            <v>13.17</v>
          </cell>
          <cell r="C28" t="str">
            <v>Tee PVC A.P.  3/4"</v>
          </cell>
          <cell r="D28" t="str">
            <v>un</v>
          </cell>
          <cell r="E28">
            <v>2</v>
          </cell>
          <cell r="F28">
            <v>2</v>
          </cell>
          <cell r="G28">
            <v>0</v>
          </cell>
          <cell r="H28">
            <v>0</v>
          </cell>
          <cell r="I28">
            <v>4</v>
          </cell>
          <cell r="J28">
            <v>8</v>
          </cell>
          <cell r="K28">
            <v>1745.17</v>
          </cell>
          <cell r="L28">
            <v>13961.36</v>
          </cell>
        </row>
        <row r="29">
          <cell r="B29" t="str">
            <v>13.18</v>
          </cell>
          <cell r="C29" t="str">
            <v xml:space="preserve">Tee  PVC A.P. 1" </v>
          </cell>
          <cell r="D29" t="str">
            <v>un</v>
          </cell>
          <cell r="E29">
            <v>4</v>
          </cell>
          <cell r="F29">
            <v>2</v>
          </cell>
          <cell r="G29">
            <v>0</v>
          </cell>
          <cell r="H29">
            <v>0</v>
          </cell>
          <cell r="I29">
            <v>0</v>
          </cell>
          <cell r="J29">
            <v>6</v>
          </cell>
          <cell r="K29">
            <v>3418</v>
          </cell>
          <cell r="L29">
            <v>20508</v>
          </cell>
        </row>
        <row r="30">
          <cell r="B30" t="str">
            <v>13.19</v>
          </cell>
          <cell r="C30" t="str">
            <v xml:space="preserve">Tee  PVC A.P. 1 1/4" </v>
          </cell>
          <cell r="D30" t="str">
            <v>un</v>
          </cell>
          <cell r="E30">
            <v>5</v>
          </cell>
          <cell r="F30">
            <v>5</v>
          </cell>
          <cell r="G30">
            <v>0</v>
          </cell>
          <cell r="H30">
            <v>0</v>
          </cell>
          <cell r="I30">
            <v>0</v>
          </cell>
          <cell r="J30">
            <v>10</v>
          </cell>
          <cell r="K30">
            <v>8006</v>
          </cell>
          <cell r="L30">
            <v>80060</v>
          </cell>
        </row>
        <row r="31">
          <cell r="B31" t="str">
            <v>13.20</v>
          </cell>
          <cell r="C31" t="str">
            <v xml:space="preserve">Tee  PVC A.P. 1 1/2" </v>
          </cell>
          <cell r="D31" t="str">
            <v>un</v>
          </cell>
          <cell r="E31">
            <v>1</v>
          </cell>
          <cell r="F31">
            <v>0</v>
          </cell>
          <cell r="G31">
            <v>0</v>
          </cell>
          <cell r="H31">
            <v>0</v>
          </cell>
          <cell r="I31">
            <v>0</v>
          </cell>
          <cell r="J31">
            <v>1</v>
          </cell>
          <cell r="K31">
            <v>10908</v>
          </cell>
          <cell r="L31">
            <v>10908</v>
          </cell>
        </row>
        <row r="32">
          <cell r="B32" t="str">
            <v>13.21</v>
          </cell>
          <cell r="C32" t="str">
            <v xml:space="preserve">Tee  PVC A.P. 2 " </v>
          </cell>
          <cell r="D32" t="str">
            <v>un</v>
          </cell>
          <cell r="E32">
            <v>0</v>
          </cell>
          <cell r="F32">
            <v>0</v>
          </cell>
          <cell r="G32">
            <v>0</v>
          </cell>
          <cell r="H32">
            <v>0</v>
          </cell>
          <cell r="I32">
            <v>27</v>
          </cell>
          <cell r="J32">
            <v>27</v>
          </cell>
          <cell r="K32">
            <v>16730</v>
          </cell>
          <cell r="L32">
            <v>451710</v>
          </cell>
        </row>
        <row r="33">
          <cell r="B33" t="str">
            <v>13.22</v>
          </cell>
          <cell r="C33" t="str">
            <v>Buje soldado PVC A.P. 3" x 2"</v>
          </cell>
          <cell r="D33" t="str">
            <v>un</v>
          </cell>
          <cell r="E33">
            <v>0</v>
          </cell>
          <cell r="F33">
            <v>0</v>
          </cell>
          <cell r="G33">
            <v>0</v>
          </cell>
          <cell r="H33">
            <v>0</v>
          </cell>
          <cell r="I33">
            <v>1</v>
          </cell>
          <cell r="J33">
            <v>1</v>
          </cell>
          <cell r="K33">
            <v>22035</v>
          </cell>
          <cell r="L33">
            <v>22035</v>
          </cell>
        </row>
        <row r="34">
          <cell r="B34" t="str">
            <v>13.23</v>
          </cell>
          <cell r="C34" t="str">
            <v>Buje soldado PVC A.P. 2" x 1 1/2"</v>
          </cell>
          <cell r="D34" t="str">
            <v>un</v>
          </cell>
          <cell r="E34">
            <v>0</v>
          </cell>
          <cell r="F34">
            <v>0</v>
          </cell>
          <cell r="G34">
            <v>0</v>
          </cell>
          <cell r="H34">
            <v>0</v>
          </cell>
          <cell r="I34">
            <v>2</v>
          </cell>
          <cell r="J34">
            <v>2</v>
          </cell>
          <cell r="K34">
            <v>6898</v>
          </cell>
          <cell r="L34">
            <v>13796</v>
          </cell>
        </row>
        <row r="35">
          <cell r="B35" t="str">
            <v>13.24</v>
          </cell>
          <cell r="C35" t="str">
            <v>Buje soldado PVC A.P. 1 1/2" x 1 1/4"</v>
          </cell>
          <cell r="D35" t="str">
            <v>un</v>
          </cell>
          <cell r="E35">
            <v>1</v>
          </cell>
          <cell r="F35">
            <v>0</v>
          </cell>
          <cell r="G35">
            <v>0</v>
          </cell>
          <cell r="H35">
            <v>0</v>
          </cell>
          <cell r="I35">
            <v>0</v>
          </cell>
          <cell r="J35">
            <v>1</v>
          </cell>
          <cell r="K35">
            <v>4276</v>
          </cell>
          <cell r="L35">
            <v>4276</v>
          </cell>
        </row>
        <row r="36">
          <cell r="B36" t="str">
            <v>13.25</v>
          </cell>
          <cell r="C36" t="str">
            <v>Buje soldado PVC A.P. 1 1/4" x 1"</v>
          </cell>
          <cell r="D36" t="str">
            <v>un</v>
          </cell>
          <cell r="E36">
            <v>2</v>
          </cell>
          <cell r="F36">
            <v>7</v>
          </cell>
          <cell r="G36">
            <v>0</v>
          </cell>
          <cell r="H36">
            <v>0</v>
          </cell>
          <cell r="I36">
            <v>1</v>
          </cell>
          <cell r="J36">
            <v>10</v>
          </cell>
          <cell r="K36">
            <v>2612</v>
          </cell>
          <cell r="L36">
            <v>26120</v>
          </cell>
        </row>
        <row r="37">
          <cell r="B37" t="str">
            <v>13.26</v>
          </cell>
          <cell r="C37" t="str">
            <v>Buje soldado PVC A.P. 1 1/4" x 3/4"</v>
          </cell>
          <cell r="D37" t="str">
            <v>un</v>
          </cell>
          <cell r="E37">
            <v>1</v>
          </cell>
          <cell r="F37">
            <v>3</v>
          </cell>
          <cell r="G37">
            <v>0</v>
          </cell>
          <cell r="H37">
            <v>0</v>
          </cell>
          <cell r="I37">
            <v>0</v>
          </cell>
          <cell r="J37">
            <v>4</v>
          </cell>
          <cell r="K37">
            <v>2612</v>
          </cell>
          <cell r="L37">
            <v>10448</v>
          </cell>
        </row>
        <row r="38">
          <cell r="B38" t="str">
            <v>13.27</v>
          </cell>
          <cell r="C38" t="str">
            <v>Buje soldado PVC A.P. 1" x 3/4"</v>
          </cell>
          <cell r="D38" t="str">
            <v>un</v>
          </cell>
          <cell r="E38">
            <v>22</v>
          </cell>
          <cell r="F38">
            <v>0</v>
          </cell>
          <cell r="G38">
            <v>0</v>
          </cell>
          <cell r="H38">
            <v>0</v>
          </cell>
          <cell r="I38">
            <v>0</v>
          </cell>
          <cell r="J38">
            <v>22</v>
          </cell>
          <cell r="K38">
            <v>2612</v>
          </cell>
          <cell r="L38">
            <v>57464</v>
          </cell>
        </row>
        <row r="39">
          <cell r="B39" t="str">
            <v>13.28</v>
          </cell>
          <cell r="C39" t="str">
            <v>Buje soldado PVC A.P. 1" x 1/2"</v>
          </cell>
          <cell r="D39" t="str">
            <v>un</v>
          </cell>
          <cell r="E39">
            <v>5</v>
          </cell>
          <cell r="F39">
            <v>2</v>
          </cell>
          <cell r="G39">
            <v>0</v>
          </cell>
          <cell r="H39">
            <v>0</v>
          </cell>
          <cell r="I39">
            <v>1</v>
          </cell>
          <cell r="J39">
            <v>8</v>
          </cell>
          <cell r="K39">
            <v>1618</v>
          </cell>
          <cell r="L39">
            <v>12944</v>
          </cell>
        </row>
        <row r="40">
          <cell r="B40" t="str">
            <v>13.29</v>
          </cell>
          <cell r="C40" t="str">
            <v>Buje soldado PVC A.P. 3/4" x 1/2"</v>
          </cell>
          <cell r="D40" t="str">
            <v>un</v>
          </cell>
          <cell r="E40">
            <v>2</v>
          </cell>
          <cell r="F40">
            <v>0</v>
          </cell>
          <cell r="G40">
            <v>0</v>
          </cell>
          <cell r="H40">
            <v>0</v>
          </cell>
          <cell r="I40">
            <v>0</v>
          </cell>
          <cell r="J40">
            <v>2</v>
          </cell>
          <cell r="K40">
            <v>1081</v>
          </cell>
          <cell r="L40">
            <v>2162</v>
          </cell>
        </row>
        <row r="41">
          <cell r="B41" t="str">
            <v>13.30</v>
          </cell>
          <cell r="C41" t="str">
            <v>Unión PVC 2"</v>
          </cell>
          <cell r="D41" t="str">
            <v>un</v>
          </cell>
          <cell r="E41">
            <v>0</v>
          </cell>
          <cell r="F41">
            <v>0</v>
          </cell>
          <cell r="G41">
            <v>0</v>
          </cell>
          <cell r="H41">
            <v>0</v>
          </cell>
          <cell r="I41">
            <v>64</v>
          </cell>
          <cell r="J41">
            <v>64</v>
          </cell>
          <cell r="K41">
            <v>4009</v>
          </cell>
          <cell r="L41">
            <v>256576</v>
          </cell>
        </row>
        <row r="42">
          <cell r="B42" t="str">
            <v>13.31</v>
          </cell>
          <cell r="C42" t="str">
            <v>Unión PVC 1 1/4"</v>
          </cell>
          <cell r="D42" t="str">
            <v>un</v>
          </cell>
          <cell r="E42">
            <v>0</v>
          </cell>
          <cell r="F42">
            <v>0</v>
          </cell>
          <cell r="G42">
            <v>0</v>
          </cell>
          <cell r="H42">
            <v>0</v>
          </cell>
          <cell r="I42">
            <v>0</v>
          </cell>
          <cell r="J42">
            <v>0</v>
          </cell>
          <cell r="K42">
            <v>1915</v>
          </cell>
          <cell r="L42">
            <v>0</v>
          </cell>
        </row>
        <row r="43">
          <cell r="B43" t="str">
            <v>13.32</v>
          </cell>
          <cell r="C43" t="str">
            <v>Unión PVC 1"</v>
          </cell>
          <cell r="D43" t="str">
            <v>un</v>
          </cell>
          <cell r="E43">
            <v>0</v>
          </cell>
          <cell r="F43">
            <v>0</v>
          </cell>
          <cell r="G43">
            <v>0</v>
          </cell>
          <cell r="H43">
            <v>0</v>
          </cell>
          <cell r="I43">
            <v>0</v>
          </cell>
          <cell r="J43">
            <v>0</v>
          </cell>
          <cell r="K43">
            <v>1147</v>
          </cell>
          <cell r="L43">
            <v>0</v>
          </cell>
        </row>
        <row r="44">
          <cell r="B44" t="str">
            <v>13.33</v>
          </cell>
          <cell r="C44" t="str">
            <v>Unión PVC 3/4"</v>
          </cell>
          <cell r="D44" t="str">
            <v>un</v>
          </cell>
          <cell r="E44">
            <v>8</v>
          </cell>
          <cell r="F44">
            <v>9</v>
          </cell>
          <cell r="G44">
            <v>6</v>
          </cell>
          <cell r="H44">
            <v>0</v>
          </cell>
          <cell r="I44">
            <v>0</v>
          </cell>
          <cell r="J44">
            <v>23</v>
          </cell>
          <cell r="K44">
            <v>788</v>
          </cell>
          <cell r="L44">
            <v>18124</v>
          </cell>
        </row>
        <row r="45">
          <cell r="B45" t="str">
            <v>13.34</v>
          </cell>
          <cell r="C45" t="str">
            <v>Unión PVC 1/2"</v>
          </cell>
          <cell r="D45" t="str">
            <v>un</v>
          </cell>
          <cell r="E45">
            <v>10</v>
          </cell>
          <cell r="F45">
            <v>13</v>
          </cell>
          <cell r="G45">
            <v>0</v>
          </cell>
          <cell r="H45">
            <v>6</v>
          </cell>
          <cell r="I45">
            <v>11</v>
          </cell>
          <cell r="J45">
            <v>40</v>
          </cell>
          <cell r="K45">
            <v>581</v>
          </cell>
          <cell r="L45">
            <v>23240</v>
          </cell>
        </row>
        <row r="46">
          <cell r="B46" t="str">
            <v>13.B.2</v>
          </cell>
          <cell r="C46" t="str">
            <v>Accesorios red de agua potable</v>
          </cell>
          <cell r="D46">
            <v>0</v>
          </cell>
          <cell r="E46">
            <v>0</v>
          </cell>
          <cell r="F46">
            <v>0</v>
          </cell>
          <cell r="G46">
            <v>0</v>
          </cell>
          <cell r="H46">
            <v>0</v>
          </cell>
          <cell r="I46">
            <v>0</v>
          </cell>
          <cell r="J46">
            <v>0</v>
          </cell>
          <cell r="K46">
            <v>0</v>
          </cell>
          <cell r="L46">
            <v>0</v>
          </cell>
        </row>
        <row r="47">
          <cell r="B47" t="str">
            <v>13.35</v>
          </cell>
          <cell r="C47" t="str">
            <v>Suministro e instalación Valvula bola H2OFF PVC 3/4"</v>
          </cell>
          <cell r="D47" t="str">
            <v>un</v>
          </cell>
          <cell r="E47">
            <v>0</v>
          </cell>
          <cell r="F47">
            <v>0</v>
          </cell>
          <cell r="G47">
            <v>1</v>
          </cell>
          <cell r="H47">
            <v>1</v>
          </cell>
          <cell r="I47">
            <v>0</v>
          </cell>
          <cell r="J47">
            <v>2</v>
          </cell>
          <cell r="K47">
            <v>12127</v>
          </cell>
          <cell r="L47">
            <v>24254</v>
          </cell>
        </row>
        <row r="48">
          <cell r="B48" t="str">
            <v>13.36</v>
          </cell>
          <cell r="C48" t="str">
            <v>Suministro e instalación Valvula bola H2OFF PVC 1/2"</v>
          </cell>
          <cell r="D48" t="str">
            <v>un</v>
          </cell>
          <cell r="E48">
            <v>0</v>
          </cell>
          <cell r="F48">
            <v>0</v>
          </cell>
          <cell r="G48">
            <v>0</v>
          </cell>
          <cell r="H48">
            <v>1</v>
          </cell>
          <cell r="I48">
            <v>25</v>
          </cell>
          <cell r="J48">
            <v>26</v>
          </cell>
          <cell r="K48">
            <v>9234</v>
          </cell>
          <cell r="L48">
            <v>240084</v>
          </cell>
        </row>
        <row r="49">
          <cell r="B49" t="str">
            <v>13.37</v>
          </cell>
          <cell r="C49" t="str">
            <v>Suministro e instalación Valvula bola H2OFF PVC 1 1/4"</v>
          </cell>
          <cell r="D49" t="str">
            <v>un</v>
          </cell>
          <cell r="E49">
            <v>2</v>
          </cell>
          <cell r="F49">
            <v>2</v>
          </cell>
          <cell r="G49">
            <v>0</v>
          </cell>
          <cell r="H49">
            <v>0</v>
          </cell>
          <cell r="I49">
            <v>0</v>
          </cell>
          <cell r="J49">
            <v>4</v>
          </cell>
          <cell r="K49">
            <v>19246</v>
          </cell>
          <cell r="L49">
            <v>76984</v>
          </cell>
        </row>
        <row r="50">
          <cell r="B50" t="str">
            <v>13.38</v>
          </cell>
          <cell r="C50" t="str">
            <v>Suministro e instalación de válvula flotadora HK completa - Bola cobre 2"</v>
          </cell>
          <cell r="D50" t="str">
            <v>un</v>
          </cell>
          <cell r="E50">
            <v>0</v>
          </cell>
          <cell r="F50">
            <v>0</v>
          </cell>
          <cell r="G50">
            <v>0</v>
          </cell>
          <cell r="H50">
            <v>0</v>
          </cell>
          <cell r="I50">
            <v>1</v>
          </cell>
          <cell r="J50">
            <v>1</v>
          </cell>
          <cell r="K50">
            <v>343456</v>
          </cell>
          <cell r="L50">
            <v>343456</v>
          </cell>
        </row>
        <row r="51">
          <cell r="B51" t="str">
            <v>13.39</v>
          </cell>
          <cell r="C51" t="str">
            <v>Válvula Cierre BxB DN Ø50mm</v>
          </cell>
          <cell r="D51" t="str">
            <v>un</v>
          </cell>
          <cell r="E51">
            <v>0</v>
          </cell>
          <cell r="F51">
            <v>0</v>
          </cell>
          <cell r="G51">
            <v>0</v>
          </cell>
          <cell r="H51">
            <v>0</v>
          </cell>
          <cell r="I51">
            <v>7</v>
          </cell>
          <cell r="J51">
            <v>7</v>
          </cell>
          <cell r="K51">
            <v>790140</v>
          </cell>
          <cell r="L51">
            <v>5530980</v>
          </cell>
        </row>
        <row r="52">
          <cell r="B52" t="str">
            <v>13.40</v>
          </cell>
          <cell r="C52" t="str">
            <v>Registro en bronce Ø2"</v>
          </cell>
          <cell r="D52" t="str">
            <v>un</v>
          </cell>
          <cell r="E52">
            <v>0</v>
          </cell>
          <cell r="F52">
            <v>0</v>
          </cell>
          <cell r="G52">
            <v>0</v>
          </cell>
          <cell r="H52">
            <v>0</v>
          </cell>
          <cell r="I52">
            <v>1</v>
          </cell>
          <cell r="J52">
            <v>1</v>
          </cell>
          <cell r="K52">
            <v>535918</v>
          </cell>
          <cell r="L52">
            <v>535918</v>
          </cell>
        </row>
        <row r="53">
          <cell r="B53" t="str">
            <v>13.41</v>
          </cell>
          <cell r="C53" t="str">
            <v>Suministro e instalación de Unión universal PVC 2"</v>
          </cell>
          <cell r="D53" t="str">
            <v>un</v>
          </cell>
          <cell r="E53">
            <v>0</v>
          </cell>
          <cell r="F53">
            <v>0</v>
          </cell>
          <cell r="G53">
            <v>0</v>
          </cell>
          <cell r="H53">
            <v>0</v>
          </cell>
          <cell r="I53">
            <v>5</v>
          </cell>
          <cell r="J53">
            <v>5</v>
          </cell>
          <cell r="K53">
            <v>246175</v>
          </cell>
          <cell r="L53">
            <v>1230875</v>
          </cell>
        </row>
        <row r="54">
          <cell r="B54" t="str">
            <v>13.42</v>
          </cell>
          <cell r="C54" t="str">
            <v>Medidor chorro multiple metálico clase B/R 80 2"</v>
          </cell>
          <cell r="D54" t="str">
            <v>un</v>
          </cell>
          <cell r="E54">
            <v>0</v>
          </cell>
          <cell r="F54">
            <v>0</v>
          </cell>
          <cell r="G54">
            <v>0</v>
          </cell>
          <cell r="H54">
            <v>0</v>
          </cell>
          <cell r="I54">
            <v>1</v>
          </cell>
          <cell r="J54">
            <v>1</v>
          </cell>
          <cell r="K54">
            <v>2228559</v>
          </cell>
          <cell r="L54">
            <v>2228559</v>
          </cell>
        </row>
        <row r="55">
          <cell r="B55" t="str">
            <v>13.43</v>
          </cell>
          <cell r="C55" t="str">
            <v>Caja para medidor con tapa registro para exterior</v>
          </cell>
          <cell r="D55" t="str">
            <v>un</v>
          </cell>
          <cell r="E55">
            <v>0</v>
          </cell>
          <cell r="F55">
            <v>0</v>
          </cell>
          <cell r="G55">
            <v>0</v>
          </cell>
          <cell r="H55">
            <v>0</v>
          </cell>
          <cell r="I55">
            <v>1</v>
          </cell>
          <cell r="J55">
            <v>1</v>
          </cell>
          <cell r="K55">
            <v>43194</v>
          </cell>
          <cell r="L55">
            <v>43194</v>
          </cell>
        </row>
        <row r="56">
          <cell r="B56" t="str">
            <v>13.44</v>
          </cell>
          <cell r="C56" t="str">
            <v>Válvula Bayoneta para Riego (Suministro Hidráulico)</v>
          </cell>
          <cell r="D56" t="str">
            <v>un</v>
          </cell>
          <cell r="E56">
            <v>0</v>
          </cell>
          <cell r="F56">
            <v>0</v>
          </cell>
          <cell r="G56">
            <v>0</v>
          </cell>
          <cell r="H56">
            <v>0</v>
          </cell>
          <cell r="I56">
            <v>26</v>
          </cell>
          <cell r="J56">
            <v>26</v>
          </cell>
          <cell r="K56">
            <v>65552</v>
          </cell>
          <cell r="L56">
            <v>1704352</v>
          </cell>
        </row>
        <row r="57">
          <cell r="B57" t="str">
            <v>13.B.3</v>
          </cell>
          <cell r="C57" t="str">
            <v xml:space="preserve">Obras civiles </v>
          </cell>
          <cell r="D57">
            <v>0</v>
          </cell>
          <cell r="E57">
            <v>0</v>
          </cell>
          <cell r="F57">
            <v>0</v>
          </cell>
          <cell r="G57">
            <v>0</v>
          </cell>
          <cell r="H57">
            <v>0</v>
          </cell>
          <cell r="I57">
            <v>0</v>
          </cell>
          <cell r="J57">
            <v>0</v>
          </cell>
          <cell r="K57">
            <v>0</v>
          </cell>
          <cell r="L57">
            <v>0</v>
          </cell>
        </row>
        <row r="58">
          <cell r="B58" t="str">
            <v>13.45</v>
          </cell>
          <cell r="C58" t="str">
            <v xml:space="preserve">Instalación de sanitario </v>
          </cell>
          <cell r="D58" t="str">
            <v>un</v>
          </cell>
          <cell r="E58">
            <v>6</v>
          </cell>
          <cell r="F58">
            <v>5</v>
          </cell>
          <cell r="G58">
            <v>0</v>
          </cell>
          <cell r="H58">
            <v>0</v>
          </cell>
          <cell r="I58">
            <v>0</v>
          </cell>
          <cell r="J58">
            <v>11</v>
          </cell>
          <cell r="K58">
            <v>28833</v>
          </cell>
          <cell r="L58">
            <v>317163</v>
          </cell>
        </row>
        <row r="59">
          <cell r="B59" t="str">
            <v>13.46</v>
          </cell>
          <cell r="C59" t="str">
            <v>Instalación de Lavamanos con griferia</v>
          </cell>
          <cell r="D59" t="str">
            <v>un</v>
          </cell>
          <cell r="E59">
            <v>7</v>
          </cell>
          <cell r="F59">
            <v>6</v>
          </cell>
          <cell r="G59">
            <v>0</v>
          </cell>
          <cell r="H59">
            <v>0</v>
          </cell>
          <cell r="I59">
            <v>0</v>
          </cell>
          <cell r="J59">
            <v>13</v>
          </cell>
          <cell r="K59">
            <v>20120</v>
          </cell>
          <cell r="L59">
            <v>261560</v>
          </cell>
        </row>
        <row r="60">
          <cell r="B60" t="str">
            <v>13.47</v>
          </cell>
          <cell r="C60" t="str">
            <v>Instalación de orinal</v>
          </cell>
          <cell r="D60" t="str">
            <v>un</v>
          </cell>
          <cell r="E60">
            <v>3</v>
          </cell>
          <cell r="F60">
            <v>2</v>
          </cell>
          <cell r="G60">
            <v>0</v>
          </cell>
          <cell r="H60">
            <v>0</v>
          </cell>
          <cell r="I60">
            <v>0</v>
          </cell>
          <cell r="J60">
            <v>5</v>
          </cell>
          <cell r="K60">
            <v>20120</v>
          </cell>
          <cell r="L60">
            <v>100600</v>
          </cell>
        </row>
        <row r="61">
          <cell r="B61" t="str">
            <v>13.48</v>
          </cell>
          <cell r="C61" t="str">
            <v>Instalación de lavaplatos</v>
          </cell>
          <cell r="D61" t="str">
            <v>un</v>
          </cell>
          <cell r="E61">
            <v>0</v>
          </cell>
          <cell r="F61">
            <v>0</v>
          </cell>
          <cell r="G61">
            <v>1</v>
          </cell>
          <cell r="H61">
            <v>1</v>
          </cell>
          <cell r="I61">
            <v>0</v>
          </cell>
          <cell r="J61">
            <v>2</v>
          </cell>
          <cell r="K61">
            <v>20120</v>
          </cell>
          <cell r="L61">
            <v>40240</v>
          </cell>
        </row>
        <row r="62">
          <cell r="B62" t="str">
            <v>13.49</v>
          </cell>
          <cell r="C62" t="str">
            <v xml:space="preserve">Caja de inspección  0,40x 0,40 m H&lt;= 1,40 m. </v>
          </cell>
          <cell r="D62" t="str">
            <v>un</v>
          </cell>
          <cell r="E62">
            <v>0</v>
          </cell>
          <cell r="F62">
            <v>0</v>
          </cell>
          <cell r="G62">
            <v>0</v>
          </cell>
          <cell r="H62">
            <v>0</v>
          </cell>
          <cell r="I62">
            <v>10</v>
          </cell>
          <cell r="J62">
            <v>10</v>
          </cell>
          <cell r="K62">
            <v>437298</v>
          </cell>
          <cell r="L62">
            <v>4372980</v>
          </cell>
        </row>
        <row r="63">
          <cell r="B63" t="str">
            <v>13.50</v>
          </cell>
          <cell r="C63" t="str">
            <v>Excavación a mano en material común, roca descompuesta, a cualquier profunidad y bajo cualquier condición de humedad. Incluye retiro a lugar autorizado.</v>
          </cell>
          <cell r="D63" t="str">
            <v>m3</v>
          </cell>
          <cell r="E63">
            <v>12.965</v>
          </cell>
          <cell r="F63">
            <v>14.055</v>
          </cell>
          <cell r="G63">
            <v>1.4875</v>
          </cell>
          <cell r="H63">
            <v>1.4924999999999999</v>
          </cell>
          <cell r="I63">
            <v>161.02250000000001</v>
          </cell>
          <cell r="J63">
            <v>191.02250000000001</v>
          </cell>
          <cell r="K63">
            <v>18301</v>
          </cell>
          <cell r="L63">
            <v>3495902.7725</v>
          </cell>
        </row>
        <row r="64">
          <cell r="B64" t="str">
            <v>13.51</v>
          </cell>
          <cell r="C64" t="str">
            <v>Cimentación de tubería con arena compactada al  70% de la densidad relativa máxima</v>
          </cell>
          <cell r="D64" t="str">
            <v>m3</v>
          </cell>
          <cell r="E64">
            <v>3.8895</v>
          </cell>
          <cell r="F64">
            <v>4.2164999999999999</v>
          </cell>
          <cell r="G64">
            <v>0.44624999999999998</v>
          </cell>
          <cell r="H64">
            <v>0.44774999999999998</v>
          </cell>
          <cell r="I64">
            <v>48.306750000000001</v>
          </cell>
          <cell r="J64">
            <v>57.306750000000001</v>
          </cell>
          <cell r="K64">
            <v>74373</v>
          </cell>
          <cell r="L64">
            <v>4262074.91775</v>
          </cell>
        </row>
        <row r="65">
          <cell r="B65" t="str">
            <v>13.52</v>
          </cell>
          <cell r="C65" t="str">
            <v>Rellenos de Zanjas y estructuras con material seleccionado de sitio, compactado al 90% del Proctor Modificado</v>
          </cell>
          <cell r="D65" t="str">
            <v>m3</v>
          </cell>
          <cell r="E65">
            <v>9.0754999999999999</v>
          </cell>
          <cell r="F65">
            <v>9.8384999999999998</v>
          </cell>
          <cell r="G65">
            <v>1.04125</v>
          </cell>
          <cell r="H65">
            <v>1.0447500000000001</v>
          </cell>
          <cell r="I65">
            <v>112.71575000000001</v>
          </cell>
          <cell r="J65">
            <v>133.71575000000001</v>
          </cell>
          <cell r="K65">
            <v>20812</v>
          </cell>
          <cell r="L65">
            <v>2782892.1890000002</v>
          </cell>
        </row>
        <row r="66">
          <cell r="B66" t="str">
            <v>13.53</v>
          </cell>
          <cell r="C66" t="str">
            <v>Empalme a red de acueducto tubería existente de 3" PVC. Incluye accesorios, tornillería, empaques, instalación de tee PVC 3" x 2"</v>
          </cell>
          <cell r="D66" t="str">
            <v>un</v>
          </cell>
          <cell r="E66">
            <v>0</v>
          </cell>
          <cell r="F66">
            <v>0</v>
          </cell>
          <cell r="G66">
            <v>0</v>
          </cell>
          <cell r="H66">
            <v>0</v>
          </cell>
          <cell r="I66">
            <v>1</v>
          </cell>
          <cell r="J66">
            <v>1</v>
          </cell>
          <cell r="K66">
            <v>4934144</v>
          </cell>
          <cell r="L66">
            <v>4934144</v>
          </cell>
        </row>
        <row r="67">
          <cell r="B67" t="str">
            <v>13.B.4</v>
          </cell>
          <cell r="C67" t="str">
            <v>Suministro e instalación de equipos de bombeo para suministro de A.P + Tuberías y Accesorios</v>
          </cell>
          <cell r="D67">
            <v>0</v>
          </cell>
          <cell r="E67">
            <v>0</v>
          </cell>
          <cell r="F67">
            <v>0</v>
          </cell>
          <cell r="G67">
            <v>0</v>
          </cell>
          <cell r="H67">
            <v>0</v>
          </cell>
          <cell r="I67">
            <v>0</v>
          </cell>
          <cell r="J67">
            <v>0</v>
          </cell>
          <cell r="K67">
            <v>0</v>
          </cell>
          <cell r="L67">
            <v>0</v>
          </cell>
        </row>
        <row r="68">
          <cell r="B68" t="str">
            <v>13.54</v>
          </cell>
          <cell r="C68" t="str">
            <v>Suministro e instalación equipo de bombeo hidroneumatico</v>
          </cell>
          <cell r="D68" t="str">
            <v>un</v>
          </cell>
          <cell r="E68">
            <v>0</v>
          </cell>
          <cell r="F68">
            <v>0</v>
          </cell>
          <cell r="G68">
            <v>0</v>
          </cell>
          <cell r="H68">
            <v>0</v>
          </cell>
          <cell r="I68">
            <v>2</v>
          </cell>
          <cell r="J68">
            <v>2</v>
          </cell>
          <cell r="K68">
            <v>16908411</v>
          </cell>
          <cell r="L68">
            <v>33816822</v>
          </cell>
        </row>
        <row r="69">
          <cell r="B69" t="str">
            <v>13.B.5</v>
          </cell>
          <cell r="C69" t="str">
            <v>Obras complementarias</v>
          </cell>
          <cell r="D69">
            <v>0</v>
          </cell>
          <cell r="E69">
            <v>0</v>
          </cell>
          <cell r="F69">
            <v>0</v>
          </cell>
          <cell r="G69">
            <v>0</v>
          </cell>
          <cell r="H69">
            <v>0</v>
          </cell>
          <cell r="I69">
            <v>0</v>
          </cell>
          <cell r="J69">
            <v>0</v>
          </cell>
          <cell r="K69">
            <v>0</v>
          </cell>
          <cell r="L69">
            <v>0</v>
          </cell>
        </row>
        <row r="70">
          <cell r="B70" t="str">
            <v>13.55</v>
          </cell>
          <cell r="C70" t="str">
            <v>Planos record</v>
          </cell>
          <cell r="D70" t="str">
            <v>un</v>
          </cell>
          <cell r="E70">
            <v>0</v>
          </cell>
          <cell r="F70">
            <v>0</v>
          </cell>
          <cell r="G70">
            <v>0</v>
          </cell>
          <cell r="H70">
            <v>0</v>
          </cell>
          <cell r="I70">
            <v>5</v>
          </cell>
          <cell r="J70">
            <v>5</v>
          </cell>
          <cell r="K70">
            <v>345000</v>
          </cell>
          <cell r="L70">
            <v>1725000</v>
          </cell>
        </row>
        <row r="71">
          <cell r="B71" t="str">
            <v>13.56</v>
          </cell>
          <cell r="C71" t="str">
            <v>Prueba del sistema</v>
          </cell>
          <cell r="D71" t="str">
            <v>un</v>
          </cell>
          <cell r="E71">
            <v>0</v>
          </cell>
          <cell r="F71">
            <v>0</v>
          </cell>
          <cell r="G71">
            <v>0</v>
          </cell>
          <cell r="H71">
            <v>0</v>
          </cell>
          <cell r="I71">
            <v>2</v>
          </cell>
          <cell r="J71">
            <v>2</v>
          </cell>
          <cell r="K71">
            <v>1822350</v>
          </cell>
          <cell r="L71">
            <v>3644700</v>
          </cell>
        </row>
        <row r="72">
          <cell r="B72" t="str">
            <v>13.C</v>
          </cell>
          <cell r="C72" t="str">
            <v>RED DE AGUAS NEGRAS Y VENTILACIÓN</v>
          </cell>
          <cell r="D72">
            <v>0</v>
          </cell>
          <cell r="E72">
            <v>0</v>
          </cell>
          <cell r="F72">
            <v>0</v>
          </cell>
          <cell r="G72">
            <v>0</v>
          </cell>
          <cell r="H72">
            <v>0</v>
          </cell>
          <cell r="I72">
            <v>0</v>
          </cell>
          <cell r="J72">
            <v>0</v>
          </cell>
          <cell r="K72">
            <v>0</v>
          </cell>
          <cell r="L72">
            <v>0</v>
          </cell>
        </row>
        <row r="73">
          <cell r="B73" t="str">
            <v>13.C.1</v>
          </cell>
          <cell r="C73" t="str">
            <v>Suministro e instalación de tuberias sanitaria y accesorios de PVC de superficie interior y exterior lisa</v>
          </cell>
          <cell r="D73">
            <v>0</v>
          </cell>
          <cell r="E73">
            <v>0</v>
          </cell>
          <cell r="F73">
            <v>0</v>
          </cell>
          <cell r="G73">
            <v>0</v>
          </cell>
          <cell r="H73">
            <v>0</v>
          </cell>
          <cell r="I73">
            <v>0</v>
          </cell>
          <cell r="J73">
            <v>0</v>
          </cell>
          <cell r="K73">
            <v>0</v>
          </cell>
          <cell r="L73">
            <v>0</v>
          </cell>
        </row>
        <row r="74">
          <cell r="B74" t="str">
            <v>13.57.1</v>
          </cell>
          <cell r="C74" t="str">
            <v>Tubería Sanitaria PVC 110 mm (6")</v>
          </cell>
          <cell r="D74" t="str">
            <v>m</v>
          </cell>
          <cell r="E74">
            <v>0</v>
          </cell>
          <cell r="F74">
            <v>0</v>
          </cell>
          <cell r="G74">
            <v>0</v>
          </cell>
          <cell r="H74">
            <v>0</v>
          </cell>
          <cell r="I74">
            <v>11.74</v>
          </cell>
          <cell r="J74">
            <v>11.74</v>
          </cell>
          <cell r="K74">
            <v>52245</v>
          </cell>
          <cell r="L74">
            <v>613356.30000000005</v>
          </cell>
        </row>
        <row r="75">
          <cell r="B75" t="str">
            <v>13.57</v>
          </cell>
          <cell r="C75" t="str">
            <v>Tubería Sanitaria PVC 110 mm (4")</v>
          </cell>
          <cell r="D75" t="str">
            <v>m</v>
          </cell>
          <cell r="E75">
            <v>17.89</v>
          </cell>
          <cell r="F75">
            <v>29.49</v>
          </cell>
          <cell r="G75">
            <v>0</v>
          </cell>
          <cell r="H75">
            <v>0</v>
          </cell>
          <cell r="I75">
            <v>195.92000000000002</v>
          </cell>
          <cell r="J75">
            <v>243.3</v>
          </cell>
          <cell r="K75">
            <v>27566</v>
          </cell>
          <cell r="L75">
            <v>6706807.8000000007</v>
          </cell>
        </row>
        <row r="76">
          <cell r="B76" t="str">
            <v>13.58</v>
          </cell>
          <cell r="C76" t="str">
            <v>Tubería Sanitaria PVC 50 mm (2")</v>
          </cell>
          <cell r="D76" t="str">
            <v>m</v>
          </cell>
          <cell r="E76">
            <v>27.4</v>
          </cell>
          <cell r="F76">
            <v>21.89</v>
          </cell>
          <cell r="G76">
            <v>8.5500000000000007</v>
          </cell>
          <cell r="H76">
            <v>16.07</v>
          </cell>
          <cell r="I76">
            <v>0</v>
          </cell>
          <cell r="J76">
            <v>73.91</v>
          </cell>
          <cell r="K76">
            <v>16094</v>
          </cell>
          <cell r="L76">
            <v>1189507.54</v>
          </cell>
        </row>
        <row r="77">
          <cell r="B77" t="str">
            <v>13.59</v>
          </cell>
          <cell r="C77" t="str">
            <v>Tubería Sanitaria PVC  (1 1/2")</v>
          </cell>
          <cell r="D77" t="str">
            <v>m</v>
          </cell>
          <cell r="E77">
            <v>1.1100000000000001</v>
          </cell>
          <cell r="F77">
            <v>1.68</v>
          </cell>
          <cell r="G77">
            <v>0.28000000000000003</v>
          </cell>
          <cell r="H77">
            <v>0.28000000000000003</v>
          </cell>
          <cell r="I77">
            <v>0</v>
          </cell>
          <cell r="J77">
            <v>3.35</v>
          </cell>
          <cell r="K77">
            <v>14042</v>
          </cell>
          <cell r="L77">
            <v>47040.700000000004</v>
          </cell>
        </row>
        <row r="78">
          <cell r="B78" t="str">
            <v>13.60</v>
          </cell>
          <cell r="C78" t="str">
            <v>Codo Sanit. 90º x 4" CxC</v>
          </cell>
          <cell r="D78" t="str">
            <v>un</v>
          </cell>
          <cell r="E78">
            <v>11</v>
          </cell>
          <cell r="F78">
            <v>2</v>
          </cell>
          <cell r="G78">
            <v>0</v>
          </cell>
          <cell r="H78">
            <v>0</v>
          </cell>
          <cell r="I78">
            <v>0</v>
          </cell>
          <cell r="J78">
            <v>13</v>
          </cell>
          <cell r="K78">
            <v>12029</v>
          </cell>
          <cell r="L78">
            <v>215960</v>
          </cell>
        </row>
        <row r="79">
          <cell r="B79" t="str">
            <v>13.61</v>
          </cell>
          <cell r="C79" t="str">
            <v>Codo Sanit. 90º x 2" CxC</v>
          </cell>
          <cell r="D79" t="str">
            <v>un</v>
          </cell>
          <cell r="E79">
            <v>32</v>
          </cell>
          <cell r="F79">
            <v>6</v>
          </cell>
          <cell r="G79">
            <v>3</v>
          </cell>
          <cell r="H79">
            <v>1</v>
          </cell>
          <cell r="I79">
            <v>12</v>
          </cell>
          <cell r="J79">
            <v>54</v>
          </cell>
          <cell r="K79">
            <v>3450</v>
          </cell>
          <cell r="L79">
            <v>178923</v>
          </cell>
        </row>
        <row r="80">
          <cell r="B80" t="str">
            <v>13.62</v>
          </cell>
          <cell r="C80" t="str">
            <v>Codo Sanit. 90º x 1 1/2" CxC</v>
          </cell>
          <cell r="D80" t="str">
            <v>un</v>
          </cell>
          <cell r="E80">
            <v>2</v>
          </cell>
          <cell r="F80">
            <v>3</v>
          </cell>
          <cell r="G80">
            <v>2</v>
          </cell>
          <cell r="H80">
            <v>2</v>
          </cell>
          <cell r="I80">
            <v>0</v>
          </cell>
          <cell r="J80">
            <v>9</v>
          </cell>
          <cell r="K80">
            <v>3024</v>
          </cell>
          <cell r="L80">
            <v>178923</v>
          </cell>
        </row>
        <row r="81">
          <cell r="B81" t="str">
            <v>13.63</v>
          </cell>
          <cell r="C81" t="str">
            <v>Codo Sanit. 45º x 4" CxC</v>
          </cell>
          <cell r="D81" t="str">
            <v>un</v>
          </cell>
          <cell r="E81">
            <v>0</v>
          </cell>
          <cell r="F81">
            <v>0</v>
          </cell>
          <cell r="G81">
            <v>0</v>
          </cell>
          <cell r="H81">
            <v>0</v>
          </cell>
          <cell r="I81">
            <v>16</v>
          </cell>
          <cell r="J81">
            <v>16</v>
          </cell>
          <cell r="K81">
            <v>13594</v>
          </cell>
          <cell r="L81">
            <v>217504</v>
          </cell>
        </row>
        <row r="82">
          <cell r="B82" t="str">
            <v>13.64</v>
          </cell>
          <cell r="C82" t="str">
            <v>Codo Sanit. 45º x 2" CxC</v>
          </cell>
          <cell r="D82" t="str">
            <v>un</v>
          </cell>
          <cell r="E82">
            <v>0</v>
          </cell>
          <cell r="F82">
            <v>1</v>
          </cell>
          <cell r="G82">
            <v>0</v>
          </cell>
          <cell r="H82">
            <v>2</v>
          </cell>
          <cell r="I82">
            <v>16</v>
          </cell>
          <cell r="J82">
            <v>19</v>
          </cell>
          <cell r="K82">
            <v>4024</v>
          </cell>
          <cell r="L82">
            <v>76456</v>
          </cell>
        </row>
        <row r="83">
          <cell r="B83" t="str">
            <v>13.65</v>
          </cell>
          <cell r="C83" t="str">
            <v>Yee Sanit. PVC 2"</v>
          </cell>
          <cell r="D83" t="str">
            <v>un</v>
          </cell>
          <cell r="E83">
            <v>10</v>
          </cell>
          <cell r="F83">
            <v>5</v>
          </cell>
          <cell r="G83">
            <v>2</v>
          </cell>
          <cell r="H83">
            <v>1</v>
          </cell>
          <cell r="I83">
            <v>2</v>
          </cell>
          <cell r="J83">
            <v>20</v>
          </cell>
          <cell r="K83">
            <v>7212</v>
          </cell>
          <cell r="L83">
            <v>144240</v>
          </cell>
        </row>
        <row r="84">
          <cell r="B84" t="str">
            <v>13.66</v>
          </cell>
          <cell r="C84" t="str">
            <v>Yee Sanit. PVC 4"</v>
          </cell>
          <cell r="D84" t="str">
            <v>un</v>
          </cell>
          <cell r="E84">
            <v>8</v>
          </cell>
          <cell r="F84">
            <v>5</v>
          </cell>
          <cell r="G84">
            <v>0</v>
          </cell>
          <cell r="H84">
            <v>0</v>
          </cell>
          <cell r="I84">
            <v>0</v>
          </cell>
          <cell r="J84">
            <v>13</v>
          </cell>
          <cell r="K84">
            <v>24158</v>
          </cell>
          <cell r="L84">
            <v>314054</v>
          </cell>
        </row>
        <row r="85">
          <cell r="B85" t="str">
            <v>13.67</v>
          </cell>
          <cell r="C85" t="str">
            <v>Yee Sanit. reducida PVC 4" x 2"</v>
          </cell>
          <cell r="D85" t="str">
            <v>un</v>
          </cell>
          <cell r="E85">
            <v>4</v>
          </cell>
          <cell r="F85">
            <v>4</v>
          </cell>
          <cell r="G85">
            <v>0</v>
          </cell>
          <cell r="H85">
            <v>0</v>
          </cell>
          <cell r="I85">
            <v>0</v>
          </cell>
          <cell r="J85">
            <v>8</v>
          </cell>
          <cell r="K85">
            <v>20814</v>
          </cell>
          <cell r="L85">
            <v>166512</v>
          </cell>
        </row>
        <row r="86">
          <cell r="B86" t="str">
            <v>13.68</v>
          </cell>
          <cell r="C86" t="str">
            <v>Unión PVC Sanit. 4"</v>
          </cell>
          <cell r="D86" t="str">
            <v>un</v>
          </cell>
          <cell r="E86">
            <v>3</v>
          </cell>
          <cell r="F86">
            <v>5</v>
          </cell>
          <cell r="G86">
            <v>0</v>
          </cell>
          <cell r="H86">
            <v>0</v>
          </cell>
          <cell r="I86">
            <v>33</v>
          </cell>
          <cell r="J86">
            <v>41</v>
          </cell>
          <cell r="K86">
            <v>7302</v>
          </cell>
          <cell r="L86">
            <v>299382</v>
          </cell>
        </row>
        <row r="87">
          <cell r="B87" t="str">
            <v>13.69</v>
          </cell>
          <cell r="C87" t="str">
            <v>Buje soldado Sanit. PVC 4" x  2"</v>
          </cell>
          <cell r="D87" t="str">
            <v>un</v>
          </cell>
          <cell r="E87">
            <v>0</v>
          </cell>
          <cell r="F87">
            <v>0</v>
          </cell>
          <cell r="G87">
            <v>0</v>
          </cell>
          <cell r="H87">
            <v>0</v>
          </cell>
          <cell r="I87">
            <v>0</v>
          </cell>
          <cell r="J87">
            <v>0</v>
          </cell>
          <cell r="K87">
            <v>9161</v>
          </cell>
          <cell r="L87">
            <v>0</v>
          </cell>
        </row>
        <row r="88">
          <cell r="B88" t="str">
            <v>13.70</v>
          </cell>
          <cell r="C88" t="str">
            <v>Buje soldado Sanit. PVC 2" x  1 1/2"</v>
          </cell>
          <cell r="D88" t="str">
            <v>un</v>
          </cell>
          <cell r="E88">
            <v>1</v>
          </cell>
          <cell r="F88">
            <v>10</v>
          </cell>
          <cell r="G88">
            <v>3</v>
          </cell>
          <cell r="H88">
            <v>3</v>
          </cell>
          <cell r="I88">
            <v>1</v>
          </cell>
          <cell r="J88">
            <v>18</v>
          </cell>
          <cell r="K88">
            <v>2818</v>
          </cell>
          <cell r="L88">
            <v>50724</v>
          </cell>
        </row>
        <row r="89">
          <cell r="B89" t="str">
            <v>13.71</v>
          </cell>
          <cell r="C89" t="str">
            <v>Suministro e instalación de adaptador de limpieza sanitario 2"</v>
          </cell>
          <cell r="D89" t="str">
            <v>un</v>
          </cell>
          <cell r="E89">
            <v>7</v>
          </cell>
          <cell r="F89">
            <v>8</v>
          </cell>
          <cell r="G89">
            <v>1</v>
          </cell>
          <cell r="H89">
            <v>1</v>
          </cell>
          <cell r="I89">
            <v>0</v>
          </cell>
          <cell r="J89">
            <v>17</v>
          </cell>
          <cell r="K89">
            <v>6620</v>
          </cell>
          <cell r="L89">
            <v>112540</v>
          </cell>
        </row>
        <row r="90">
          <cell r="B90" t="str">
            <v>13.72</v>
          </cell>
          <cell r="C90" t="str">
            <v>Suministro e instalación de adaptador de limpieza sanitario 4"</v>
          </cell>
          <cell r="D90" t="str">
            <v>un</v>
          </cell>
          <cell r="E90">
            <v>5</v>
          </cell>
          <cell r="F90">
            <v>7</v>
          </cell>
          <cell r="G90">
            <v>0</v>
          </cell>
          <cell r="H90">
            <v>0</v>
          </cell>
          <cell r="I90">
            <v>0</v>
          </cell>
          <cell r="J90">
            <v>12</v>
          </cell>
          <cell r="K90">
            <v>19796</v>
          </cell>
          <cell r="L90">
            <v>237552</v>
          </cell>
        </row>
        <row r="91">
          <cell r="B91" t="str">
            <v>13.73</v>
          </cell>
          <cell r="C91" t="str">
            <v>Sifón con tapon Sanit. PVC 2"</v>
          </cell>
          <cell r="D91" t="str">
            <v>un</v>
          </cell>
          <cell r="E91">
            <v>7</v>
          </cell>
          <cell r="F91">
            <v>6</v>
          </cell>
          <cell r="G91">
            <v>1</v>
          </cell>
          <cell r="H91">
            <v>1</v>
          </cell>
          <cell r="I91">
            <v>2</v>
          </cell>
          <cell r="J91">
            <v>17</v>
          </cell>
          <cell r="K91">
            <v>8371</v>
          </cell>
          <cell r="L91">
            <v>142307</v>
          </cell>
        </row>
        <row r="92">
          <cell r="B92" t="str">
            <v>13.74</v>
          </cell>
          <cell r="C92" t="str">
            <v>Sifón sin codo Sanit. PVC 2"</v>
          </cell>
          <cell r="D92" t="str">
            <v>un</v>
          </cell>
          <cell r="E92">
            <v>3</v>
          </cell>
          <cell r="F92">
            <v>2</v>
          </cell>
          <cell r="G92">
            <v>1</v>
          </cell>
          <cell r="H92">
            <v>1</v>
          </cell>
          <cell r="I92">
            <v>1</v>
          </cell>
          <cell r="J92">
            <v>8</v>
          </cell>
          <cell r="K92">
            <v>5354</v>
          </cell>
          <cell r="L92">
            <v>42832</v>
          </cell>
        </row>
        <row r="93">
          <cell r="B93" t="str">
            <v>13.C.2</v>
          </cell>
          <cell r="C93" t="str">
            <v xml:space="preserve">Obras civiles </v>
          </cell>
          <cell r="D93">
            <v>0</v>
          </cell>
          <cell r="E93">
            <v>0</v>
          </cell>
          <cell r="F93">
            <v>0</v>
          </cell>
          <cell r="G93">
            <v>0</v>
          </cell>
          <cell r="H93">
            <v>0</v>
          </cell>
          <cell r="I93">
            <v>0</v>
          </cell>
          <cell r="J93">
            <v>0</v>
          </cell>
          <cell r="K93">
            <v>0</v>
          </cell>
          <cell r="L93">
            <v>0</v>
          </cell>
        </row>
        <row r="94">
          <cell r="B94" t="str">
            <v>13.75</v>
          </cell>
          <cell r="C94" t="str">
            <v>Excavación a mano en material común, roca descompuesta, a cualquier profunidad y bajo cualquier condición de humedad. Incluye retiro a lugar autorizado.</v>
          </cell>
          <cell r="D94" t="str">
            <v>m3</v>
          </cell>
          <cell r="E94">
            <v>21.7392</v>
          </cell>
          <cell r="F94">
            <v>24.662399999999998</v>
          </cell>
          <cell r="G94">
            <v>4.1040000000000001</v>
          </cell>
          <cell r="H94">
            <v>7.7135999999999996</v>
          </cell>
          <cell r="I94">
            <v>94.041600000000017</v>
          </cell>
          <cell r="J94">
            <v>152.26080000000002</v>
          </cell>
          <cell r="K94">
            <v>18300.797150176702</v>
          </cell>
          <cell r="L94">
            <v>2786494.014723625</v>
          </cell>
        </row>
        <row r="95">
          <cell r="B95" t="str">
            <v>13.76</v>
          </cell>
          <cell r="C95" t="str">
            <v>Cimentación de tubería con arena compactada al  70% de la densidad relativa máxima</v>
          </cell>
          <cell r="D95" t="str">
            <v>m3</v>
          </cell>
          <cell r="E95">
            <v>4.0760999999999994</v>
          </cell>
          <cell r="F95">
            <v>4.6241999999999992</v>
          </cell>
          <cell r="G95">
            <v>0.76949999999999996</v>
          </cell>
          <cell r="H95">
            <v>1.4462999999999999</v>
          </cell>
          <cell r="I95">
            <v>17.632800000000003</v>
          </cell>
          <cell r="J95">
            <v>28.548900000000003</v>
          </cell>
          <cell r="K95">
            <v>74372.5</v>
          </cell>
          <cell r="L95">
            <v>2123253.0652500005</v>
          </cell>
        </row>
        <row r="96">
          <cell r="B96" t="str">
            <v>13.77</v>
          </cell>
          <cell r="C96" t="str">
            <v>Rellenos de Zanjas y estructuras con material seleccionado de sitio, compactado al 90% del Proctor Modificado</v>
          </cell>
          <cell r="D96" t="str">
            <v>m3</v>
          </cell>
          <cell r="E96">
            <v>17.6631</v>
          </cell>
          <cell r="F96">
            <v>20.0382</v>
          </cell>
          <cell r="G96">
            <v>3.3345000000000002</v>
          </cell>
          <cell r="H96">
            <v>6.2672999999999996</v>
          </cell>
          <cell r="I96">
            <v>76.408800000000014</v>
          </cell>
          <cell r="J96">
            <v>123.71190000000001</v>
          </cell>
          <cell r="K96">
            <v>20812.330687185138</v>
          </cell>
          <cell r="L96">
            <v>2574732.9727399796</v>
          </cell>
        </row>
        <row r="97">
          <cell r="B97" t="str">
            <v>13.78</v>
          </cell>
          <cell r="C97" t="str">
            <v xml:space="preserve">Caja de inspección  0,40x 0,40 m H&lt;= 1,40 m. </v>
          </cell>
          <cell r="D97" t="str">
            <v xml:space="preserve">un </v>
          </cell>
          <cell r="E97">
            <v>2</v>
          </cell>
          <cell r="F97">
            <v>2</v>
          </cell>
          <cell r="G97">
            <v>1</v>
          </cell>
          <cell r="H97">
            <v>1</v>
          </cell>
          <cell r="I97">
            <v>5</v>
          </cell>
          <cell r="J97">
            <v>11</v>
          </cell>
          <cell r="K97">
            <v>437297.90207388124</v>
          </cell>
          <cell r="L97">
            <v>4810276.9228126938</v>
          </cell>
        </row>
        <row r="98">
          <cell r="B98" t="str">
            <v>13.79</v>
          </cell>
          <cell r="C98" t="str">
            <v xml:space="preserve">Registro de conexión domiciliaria sifónico 0,60x 0,60 m H&lt;= 1,40 m. </v>
          </cell>
          <cell r="D98" t="str">
            <v>un</v>
          </cell>
          <cell r="E98">
            <v>0</v>
          </cell>
          <cell r="F98">
            <v>0</v>
          </cell>
          <cell r="G98">
            <v>0</v>
          </cell>
          <cell r="H98">
            <v>0</v>
          </cell>
          <cell r="I98">
            <v>1</v>
          </cell>
          <cell r="J98">
            <v>1</v>
          </cell>
          <cell r="K98">
            <v>496762.73444963899</v>
          </cell>
          <cell r="L98">
            <v>496762.73444963899</v>
          </cell>
        </row>
        <row r="99">
          <cell r="B99" t="str">
            <v>13.80</v>
          </cell>
          <cell r="C99" t="str">
            <v>Empalme de tuberías de 6" a pozo de inspección existente. Incluye manejo de tráfico vehicular, hidrosello de 24", motobomba sumergible de 3", mangera de descarga flexible de 2", 3" y 4" x 40 m.</v>
          </cell>
          <cell r="D99" t="str">
            <v xml:space="preserve">un </v>
          </cell>
          <cell r="E99">
            <v>0</v>
          </cell>
          <cell r="F99">
            <v>0</v>
          </cell>
          <cell r="G99">
            <v>0</v>
          </cell>
          <cell r="H99">
            <v>0</v>
          </cell>
          <cell r="I99">
            <v>1</v>
          </cell>
          <cell r="J99">
            <v>1</v>
          </cell>
          <cell r="K99">
            <v>3864207.5</v>
          </cell>
          <cell r="L99">
            <v>3864207.5</v>
          </cell>
        </row>
        <row r="100">
          <cell r="B100" t="str">
            <v>13.C.3</v>
          </cell>
          <cell r="C100" t="str">
            <v>Obras complementarias</v>
          </cell>
          <cell r="D100">
            <v>0</v>
          </cell>
          <cell r="E100">
            <v>0</v>
          </cell>
          <cell r="F100">
            <v>0</v>
          </cell>
          <cell r="G100">
            <v>0</v>
          </cell>
          <cell r="H100">
            <v>0</v>
          </cell>
          <cell r="I100">
            <v>0</v>
          </cell>
          <cell r="J100">
            <v>0</v>
          </cell>
          <cell r="K100">
            <v>0</v>
          </cell>
          <cell r="L100">
            <v>0</v>
          </cell>
        </row>
        <row r="101">
          <cell r="B101" t="str">
            <v>13.81</v>
          </cell>
          <cell r="C101" t="str">
            <v>Punto Sanitario lavamanos</v>
          </cell>
          <cell r="D101" t="str">
            <v>un</v>
          </cell>
          <cell r="E101">
            <v>7</v>
          </cell>
          <cell r="F101">
            <v>6</v>
          </cell>
          <cell r="G101">
            <v>0</v>
          </cell>
          <cell r="H101">
            <v>0</v>
          </cell>
          <cell r="I101">
            <v>0</v>
          </cell>
          <cell r="J101">
            <v>13</v>
          </cell>
          <cell r="K101">
            <v>15440</v>
          </cell>
          <cell r="L101">
            <v>200720</v>
          </cell>
        </row>
        <row r="102">
          <cell r="B102" t="str">
            <v>13.82</v>
          </cell>
          <cell r="C102" t="str">
            <v xml:space="preserve">Punto Sanitario de Inodoro </v>
          </cell>
          <cell r="D102" t="str">
            <v>un</v>
          </cell>
          <cell r="E102">
            <v>6</v>
          </cell>
          <cell r="F102">
            <v>5</v>
          </cell>
          <cell r="G102">
            <v>0</v>
          </cell>
          <cell r="H102">
            <v>0</v>
          </cell>
          <cell r="I102">
            <v>0</v>
          </cell>
          <cell r="J102">
            <v>11</v>
          </cell>
          <cell r="K102">
            <v>18523</v>
          </cell>
          <cell r="L102">
            <v>203753</v>
          </cell>
        </row>
        <row r="103">
          <cell r="B103" t="str">
            <v>13.83</v>
          </cell>
          <cell r="C103" t="str">
            <v>Punto Sanitario de lavaplatos</v>
          </cell>
          <cell r="D103" t="str">
            <v>un</v>
          </cell>
          <cell r="E103">
            <v>0</v>
          </cell>
          <cell r="F103">
            <v>0</v>
          </cell>
          <cell r="G103">
            <v>1</v>
          </cell>
          <cell r="H103">
            <v>1</v>
          </cell>
          <cell r="I103">
            <v>0</v>
          </cell>
          <cell r="J103">
            <v>2</v>
          </cell>
          <cell r="K103">
            <v>15440</v>
          </cell>
          <cell r="L103">
            <v>30880</v>
          </cell>
        </row>
        <row r="104">
          <cell r="B104" t="str">
            <v>13.84</v>
          </cell>
          <cell r="C104" t="str">
            <v>Punto Sanitario de orinal</v>
          </cell>
          <cell r="D104" t="str">
            <v>un</v>
          </cell>
          <cell r="E104">
            <v>3</v>
          </cell>
          <cell r="F104">
            <v>2</v>
          </cell>
          <cell r="G104">
            <v>0</v>
          </cell>
          <cell r="H104">
            <v>0</v>
          </cell>
          <cell r="I104">
            <v>0</v>
          </cell>
          <cell r="J104">
            <v>5</v>
          </cell>
          <cell r="K104">
            <v>15440</v>
          </cell>
          <cell r="L104">
            <v>77200</v>
          </cell>
        </row>
        <row r="105">
          <cell r="B105" t="str">
            <v>13.85</v>
          </cell>
          <cell r="C105" t="str">
            <v>Punto Sanitario de Desagüe de piso</v>
          </cell>
          <cell r="D105" t="str">
            <v>un</v>
          </cell>
          <cell r="E105">
            <v>6</v>
          </cell>
          <cell r="F105">
            <v>6</v>
          </cell>
          <cell r="G105">
            <v>1</v>
          </cell>
          <cell r="H105">
            <v>1</v>
          </cell>
          <cell r="I105">
            <v>0</v>
          </cell>
          <cell r="J105">
            <v>14</v>
          </cell>
          <cell r="K105">
            <v>15440</v>
          </cell>
          <cell r="L105">
            <v>216160</v>
          </cell>
        </row>
        <row r="106">
          <cell r="B106" t="str">
            <v>13.86</v>
          </cell>
          <cell r="C106" t="str">
            <v>Planos record</v>
          </cell>
          <cell r="D106" t="str">
            <v>un</v>
          </cell>
          <cell r="E106">
            <v>0</v>
          </cell>
          <cell r="F106">
            <v>0</v>
          </cell>
          <cell r="G106">
            <v>0</v>
          </cell>
          <cell r="H106">
            <v>0</v>
          </cell>
          <cell r="I106">
            <v>4</v>
          </cell>
          <cell r="J106">
            <v>4</v>
          </cell>
          <cell r="K106">
            <v>345000</v>
          </cell>
          <cell r="L106">
            <v>1380000</v>
          </cell>
        </row>
        <row r="107">
          <cell r="B107" t="str">
            <v>13.87</v>
          </cell>
          <cell r="C107" t="str">
            <v>Prueba del sistema</v>
          </cell>
          <cell r="D107" t="str">
            <v>un</v>
          </cell>
          <cell r="E107">
            <v>0</v>
          </cell>
          <cell r="F107">
            <v>0</v>
          </cell>
          <cell r="G107">
            <v>0</v>
          </cell>
          <cell r="H107">
            <v>0</v>
          </cell>
          <cell r="I107">
            <v>2</v>
          </cell>
          <cell r="J107">
            <v>2</v>
          </cell>
          <cell r="K107">
            <v>1315260</v>
          </cell>
          <cell r="L107">
            <v>2630520</v>
          </cell>
        </row>
        <row r="108">
          <cell r="B108" t="str">
            <v>13.D</v>
          </cell>
          <cell r="C108" t="str">
            <v>RED SISTEMA CONTRAINCENDIOS</v>
          </cell>
          <cell r="D108">
            <v>0</v>
          </cell>
          <cell r="E108">
            <v>0</v>
          </cell>
          <cell r="F108">
            <v>0</v>
          </cell>
          <cell r="G108">
            <v>0</v>
          </cell>
          <cell r="H108">
            <v>0</v>
          </cell>
          <cell r="I108">
            <v>0</v>
          </cell>
          <cell r="J108">
            <v>0</v>
          </cell>
          <cell r="K108">
            <v>0</v>
          </cell>
          <cell r="L108">
            <v>0</v>
          </cell>
        </row>
        <row r="109">
          <cell r="B109" t="str">
            <v>13.D.1</v>
          </cell>
          <cell r="C109" t="str">
            <v>Suministro e instalación de tuberías y accesorios sistema contraincendio</v>
          </cell>
          <cell r="D109">
            <v>0</v>
          </cell>
          <cell r="E109">
            <v>0</v>
          </cell>
          <cell r="F109">
            <v>0</v>
          </cell>
          <cell r="G109">
            <v>0</v>
          </cell>
          <cell r="H109">
            <v>0</v>
          </cell>
          <cell r="I109">
            <v>0</v>
          </cell>
          <cell r="J109">
            <v>0</v>
          </cell>
          <cell r="K109">
            <v>0</v>
          </cell>
          <cell r="L109">
            <v>0</v>
          </cell>
        </row>
        <row r="110">
          <cell r="B110" t="str">
            <v>13.88</v>
          </cell>
          <cell r="C110" t="str">
            <v>Tubería PVC C900 - UL/FM 4"</v>
          </cell>
          <cell r="D110" t="str">
            <v>m</v>
          </cell>
          <cell r="E110">
            <v>0</v>
          </cell>
          <cell r="F110">
            <v>0</v>
          </cell>
          <cell r="G110">
            <v>0</v>
          </cell>
          <cell r="H110">
            <v>0</v>
          </cell>
          <cell r="I110">
            <v>11.05</v>
          </cell>
          <cell r="J110">
            <v>11.05</v>
          </cell>
          <cell r="K110">
            <v>114516</v>
          </cell>
          <cell r="L110">
            <v>1265401.8</v>
          </cell>
        </row>
        <row r="111">
          <cell r="B111" t="str">
            <v>13.89</v>
          </cell>
          <cell r="C111" t="str">
            <v>Tubería SCH 40 1 1/2"</v>
          </cell>
          <cell r="D111" t="str">
            <v>m</v>
          </cell>
          <cell r="E111">
            <v>0</v>
          </cell>
          <cell r="F111">
            <v>0</v>
          </cell>
          <cell r="G111">
            <v>0</v>
          </cell>
          <cell r="H111">
            <v>0</v>
          </cell>
          <cell r="I111">
            <v>1.25</v>
          </cell>
          <cell r="J111">
            <v>1.25</v>
          </cell>
          <cell r="K111">
            <v>73565</v>
          </cell>
          <cell r="L111">
            <v>91956.25</v>
          </cell>
        </row>
        <row r="112">
          <cell r="B112" t="str">
            <v>13.90</v>
          </cell>
          <cell r="C112" t="str">
            <v>Tubería SCH 40 4"</v>
          </cell>
          <cell r="D112" t="str">
            <v>m</v>
          </cell>
          <cell r="E112">
            <v>0</v>
          </cell>
          <cell r="F112">
            <v>0</v>
          </cell>
          <cell r="G112">
            <v>0</v>
          </cell>
          <cell r="H112">
            <v>0</v>
          </cell>
          <cell r="I112">
            <v>2.52</v>
          </cell>
          <cell r="J112">
            <v>2.52</v>
          </cell>
          <cell r="K112">
            <v>117013</v>
          </cell>
          <cell r="L112">
            <v>294872.76</v>
          </cell>
        </row>
        <row r="113">
          <cell r="B113" t="str">
            <v>13.91</v>
          </cell>
          <cell r="C113" t="str">
            <v>Codo 90 ° PVC C907 DR 18 (235 PSI) (CAMxCAM) - UL/FM 4"</v>
          </cell>
          <cell r="D113" t="str">
            <v>un</v>
          </cell>
          <cell r="E113">
            <v>0</v>
          </cell>
          <cell r="F113">
            <v>0</v>
          </cell>
          <cell r="G113">
            <v>0</v>
          </cell>
          <cell r="H113">
            <v>0</v>
          </cell>
          <cell r="I113">
            <v>4</v>
          </cell>
          <cell r="J113">
            <v>4</v>
          </cell>
          <cell r="K113">
            <v>384923</v>
          </cell>
          <cell r="L113">
            <v>1539692</v>
          </cell>
        </row>
        <row r="114">
          <cell r="B114" t="str">
            <v>13.92</v>
          </cell>
          <cell r="C114" t="str">
            <v>Codo 90° H.D. ranurado mecánico 1 1/2"</v>
          </cell>
          <cell r="D114" t="str">
            <v>un</v>
          </cell>
          <cell r="E114">
            <v>0</v>
          </cell>
          <cell r="F114">
            <v>0</v>
          </cell>
          <cell r="G114">
            <v>0</v>
          </cell>
          <cell r="H114">
            <v>0</v>
          </cell>
          <cell r="I114">
            <v>1</v>
          </cell>
          <cell r="J114">
            <v>1</v>
          </cell>
          <cell r="K114">
            <v>17875</v>
          </cell>
          <cell r="L114">
            <v>17875</v>
          </cell>
        </row>
        <row r="115">
          <cell r="B115" t="str">
            <v>13.93</v>
          </cell>
          <cell r="C115" t="str">
            <v>Copa concava H.D. ranurada/roscada mecánica 4" x 1 1-2"</v>
          </cell>
          <cell r="D115" t="str">
            <v>un</v>
          </cell>
          <cell r="E115">
            <v>0</v>
          </cell>
          <cell r="F115">
            <v>0</v>
          </cell>
          <cell r="G115">
            <v>0</v>
          </cell>
          <cell r="H115">
            <v>0</v>
          </cell>
          <cell r="I115">
            <v>1</v>
          </cell>
          <cell r="J115">
            <v>1</v>
          </cell>
          <cell r="K115">
            <v>13496</v>
          </cell>
          <cell r="L115">
            <v>13496</v>
          </cell>
        </row>
        <row r="116">
          <cell r="B116" t="str">
            <v>13.94</v>
          </cell>
          <cell r="C116" t="str">
            <v>Codo 90° H.D. ranurado mecánico 4"</v>
          </cell>
          <cell r="D116" t="str">
            <v>un</v>
          </cell>
          <cell r="E116">
            <v>0</v>
          </cell>
          <cell r="F116">
            <v>0</v>
          </cell>
          <cell r="G116">
            <v>0</v>
          </cell>
          <cell r="H116">
            <v>0</v>
          </cell>
          <cell r="I116">
            <v>1</v>
          </cell>
          <cell r="J116">
            <v>1</v>
          </cell>
          <cell r="K116">
            <v>13496</v>
          </cell>
          <cell r="L116">
            <v>13496</v>
          </cell>
        </row>
        <row r="117">
          <cell r="B117" t="str">
            <v>13.95</v>
          </cell>
          <cell r="C117" t="str">
            <v>Unión rigida H.D. ranurada mecánica 1 1/2"</v>
          </cell>
          <cell r="D117" t="str">
            <v>un</v>
          </cell>
          <cell r="E117">
            <v>0</v>
          </cell>
          <cell r="F117">
            <v>0</v>
          </cell>
          <cell r="G117">
            <v>0</v>
          </cell>
          <cell r="H117">
            <v>0</v>
          </cell>
          <cell r="I117">
            <v>4</v>
          </cell>
          <cell r="J117">
            <v>4</v>
          </cell>
          <cell r="K117">
            <v>14175</v>
          </cell>
          <cell r="L117">
            <v>56700</v>
          </cell>
        </row>
        <row r="118">
          <cell r="B118" t="str">
            <v>13.96</v>
          </cell>
          <cell r="C118" t="str">
            <v>Unión rigida H.D. ranurada mecánica 4"</v>
          </cell>
          <cell r="D118" t="str">
            <v>un</v>
          </cell>
          <cell r="E118">
            <v>0</v>
          </cell>
          <cell r="F118">
            <v>0</v>
          </cell>
          <cell r="G118">
            <v>0</v>
          </cell>
          <cell r="H118">
            <v>0</v>
          </cell>
          <cell r="I118">
            <v>6</v>
          </cell>
          <cell r="J118">
            <v>6</v>
          </cell>
          <cell r="K118">
            <v>16775</v>
          </cell>
          <cell r="L118">
            <v>100650</v>
          </cell>
        </row>
        <row r="119">
          <cell r="B119" t="str">
            <v>13.97</v>
          </cell>
          <cell r="C119" t="str">
            <v>Kit adaptados Brida serie 4200 - PVC x ACERO IPS 4"</v>
          </cell>
          <cell r="D119" t="str">
            <v>un</v>
          </cell>
          <cell r="E119">
            <v>0</v>
          </cell>
          <cell r="F119">
            <v>0</v>
          </cell>
          <cell r="G119">
            <v>0</v>
          </cell>
          <cell r="H119">
            <v>0</v>
          </cell>
          <cell r="I119">
            <v>2</v>
          </cell>
          <cell r="J119">
            <v>2</v>
          </cell>
          <cell r="K119">
            <v>494050</v>
          </cell>
          <cell r="L119">
            <v>988100</v>
          </cell>
        </row>
        <row r="120">
          <cell r="B120" t="str">
            <v>13.98</v>
          </cell>
          <cell r="C120" t="str">
            <v>Restrictor ASTM A536 para PVC C900/ C907 Serie 1100 - PVC x PVC 4"</v>
          </cell>
          <cell r="D120" t="str">
            <v>un</v>
          </cell>
          <cell r="E120">
            <v>0</v>
          </cell>
          <cell r="F120">
            <v>0</v>
          </cell>
          <cell r="G120">
            <v>0</v>
          </cell>
          <cell r="H120">
            <v>0</v>
          </cell>
          <cell r="I120">
            <v>2</v>
          </cell>
          <cell r="J120">
            <v>2</v>
          </cell>
          <cell r="K120">
            <v>250107</v>
          </cell>
          <cell r="L120">
            <v>500214</v>
          </cell>
        </row>
        <row r="121">
          <cell r="B121" t="str">
            <v>13.99</v>
          </cell>
          <cell r="C121" t="str">
            <v>Brida HD ranurada mecánica 4"</v>
          </cell>
          <cell r="D121" t="str">
            <v>un</v>
          </cell>
          <cell r="E121">
            <v>0</v>
          </cell>
          <cell r="F121">
            <v>0</v>
          </cell>
          <cell r="G121">
            <v>0</v>
          </cell>
          <cell r="H121">
            <v>0</v>
          </cell>
          <cell r="I121">
            <v>2</v>
          </cell>
          <cell r="J121">
            <v>2</v>
          </cell>
          <cell r="K121">
            <v>40152</v>
          </cell>
          <cell r="L121">
            <v>80304</v>
          </cell>
        </row>
        <row r="122">
          <cell r="B122" t="str">
            <v>13.100</v>
          </cell>
          <cell r="C122" t="str">
            <v>Válvula cheque 4"</v>
          </cell>
          <cell r="D122" t="str">
            <v>un</v>
          </cell>
          <cell r="E122">
            <v>0</v>
          </cell>
          <cell r="F122">
            <v>0</v>
          </cell>
          <cell r="G122">
            <v>0</v>
          </cell>
          <cell r="H122">
            <v>0</v>
          </cell>
          <cell r="I122">
            <v>1</v>
          </cell>
          <cell r="J122">
            <v>1</v>
          </cell>
          <cell r="K122">
            <v>523913</v>
          </cell>
          <cell r="L122">
            <v>523913</v>
          </cell>
        </row>
        <row r="123">
          <cell r="B123" t="str">
            <v>13.101</v>
          </cell>
          <cell r="C123" t="str">
            <v xml:space="preserve">Gabinete contraincendios tipo I </v>
          </cell>
          <cell r="D123" t="str">
            <v>un</v>
          </cell>
          <cell r="E123">
            <v>0</v>
          </cell>
          <cell r="F123">
            <v>0</v>
          </cell>
          <cell r="G123">
            <v>0</v>
          </cell>
          <cell r="H123">
            <v>0</v>
          </cell>
          <cell r="I123">
            <v>1</v>
          </cell>
          <cell r="J123">
            <v>1</v>
          </cell>
          <cell r="K123">
            <v>205106</v>
          </cell>
          <cell r="L123">
            <v>205106</v>
          </cell>
        </row>
        <row r="124">
          <cell r="B124" t="str">
            <v>13.102</v>
          </cell>
          <cell r="C124" t="str">
            <v>Pintura anticorrosivo y esmalte en tubería AC de 2 1/2" a 1 1/2"</v>
          </cell>
          <cell r="D124" t="str">
            <v>m</v>
          </cell>
          <cell r="E124">
            <v>0</v>
          </cell>
          <cell r="F124">
            <v>0</v>
          </cell>
          <cell r="G124">
            <v>0</v>
          </cell>
          <cell r="H124">
            <v>0</v>
          </cell>
          <cell r="I124">
            <v>10</v>
          </cell>
          <cell r="J124">
            <v>10</v>
          </cell>
          <cell r="K124">
            <v>3384</v>
          </cell>
          <cell r="L124">
            <v>33840</v>
          </cell>
        </row>
        <row r="125">
          <cell r="B125" t="str">
            <v>13.103</v>
          </cell>
          <cell r="C125" t="str">
            <v>Siamesa en Y CR UL/FM 4" x 2 1/2" x 2 1/2"</v>
          </cell>
          <cell r="D125" t="str">
            <v>un</v>
          </cell>
          <cell r="E125">
            <v>0</v>
          </cell>
          <cell r="F125">
            <v>0</v>
          </cell>
          <cell r="G125">
            <v>0</v>
          </cell>
          <cell r="H125">
            <v>0</v>
          </cell>
          <cell r="I125">
            <v>1</v>
          </cell>
          <cell r="J125">
            <v>1</v>
          </cell>
          <cell r="K125">
            <v>906495</v>
          </cell>
          <cell r="L125">
            <v>906495</v>
          </cell>
        </row>
        <row r="126">
          <cell r="B126" t="str">
            <v>13.104</v>
          </cell>
          <cell r="C126" t="str">
            <v>Pintura anticorrosivo y esmalte en tubería AC de 6" a 4"</v>
          </cell>
          <cell r="D126" t="str">
            <v>m</v>
          </cell>
          <cell r="E126">
            <v>0</v>
          </cell>
          <cell r="F126">
            <v>0</v>
          </cell>
          <cell r="G126">
            <v>0</v>
          </cell>
          <cell r="H126">
            <v>0</v>
          </cell>
          <cell r="I126">
            <v>19</v>
          </cell>
          <cell r="J126">
            <v>19</v>
          </cell>
          <cell r="K126">
            <v>5497</v>
          </cell>
          <cell r="L126">
            <v>104443</v>
          </cell>
        </row>
        <row r="127">
          <cell r="B127" t="str">
            <v>13.D.3</v>
          </cell>
          <cell r="C127" t="str">
            <v xml:space="preserve">Obras civiles </v>
          </cell>
          <cell r="D127">
            <v>0</v>
          </cell>
          <cell r="E127">
            <v>0</v>
          </cell>
          <cell r="F127">
            <v>0</v>
          </cell>
          <cell r="G127">
            <v>0</v>
          </cell>
          <cell r="H127">
            <v>0</v>
          </cell>
          <cell r="I127">
            <v>0</v>
          </cell>
          <cell r="J127">
            <v>0</v>
          </cell>
          <cell r="K127" t="str">
            <v xml:space="preserve"> </v>
          </cell>
          <cell r="L127">
            <v>0</v>
          </cell>
        </row>
        <row r="128">
          <cell r="B128" t="str">
            <v>13.105</v>
          </cell>
          <cell r="C128" t="str">
            <v>Excavación a mano en material común, roca descompuesta, a cualquier profunidad y bajo cualquier condición de humedad. Incluye retiro a lugar autorizado.</v>
          </cell>
          <cell r="D128" t="str">
            <v>m3</v>
          </cell>
          <cell r="E128">
            <v>0</v>
          </cell>
          <cell r="F128">
            <v>0</v>
          </cell>
          <cell r="G128">
            <v>0</v>
          </cell>
          <cell r="H128">
            <v>0</v>
          </cell>
          <cell r="I128">
            <v>3.9779999999999998</v>
          </cell>
          <cell r="J128">
            <v>3.9779999999999998</v>
          </cell>
          <cell r="K128">
            <v>18300.797150176702</v>
          </cell>
          <cell r="L128">
            <v>677129.49455653795</v>
          </cell>
        </row>
        <row r="129">
          <cell r="B129" t="str">
            <v>13.106</v>
          </cell>
          <cell r="C129" t="str">
            <v>Cimentación de tubería con arena compactada al  70% de la densidad relativa máxima</v>
          </cell>
          <cell r="D129" t="str">
            <v>m3</v>
          </cell>
          <cell r="E129">
            <v>0</v>
          </cell>
          <cell r="F129">
            <v>0</v>
          </cell>
          <cell r="G129">
            <v>0</v>
          </cell>
          <cell r="H129">
            <v>0</v>
          </cell>
          <cell r="I129">
            <v>0.99449999999999994</v>
          </cell>
          <cell r="J129">
            <v>0.99449999999999994</v>
          </cell>
          <cell r="K129">
            <v>74372.5</v>
          </cell>
          <cell r="L129">
            <v>743725</v>
          </cell>
        </row>
        <row r="130">
          <cell r="B130" t="str">
            <v>13.107</v>
          </cell>
          <cell r="C130" t="str">
            <v>Rellenos de Zanjas y estructuras con material seleccionado de sitio, compactado al 90% del Proctor Modificado</v>
          </cell>
          <cell r="D130" t="str">
            <v>m3</v>
          </cell>
          <cell r="E130">
            <v>0</v>
          </cell>
          <cell r="F130">
            <v>0</v>
          </cell>
          <cell r="G130">
            <v>0</v>
          </cell>
          <cell r="H130">
            <v>0</v>
          </cell>
          <cell r="I130">
            <v>2.9834999999999998</v>
          </cell>
          <cell r="J130">
            <v>2.9834999999999998</v>
          </cell>
          <cell r="K130">
            <v>20812.330687185138</v>
          </cell>
          <cell r="L130">
            <v>582745.25924118387</v>
          </cell>
        </row>
        <row r="131">
          <cell r="B131" t="str">
            <v>13.D.4</v>
          </cell>
          <cell r="C131" t="str">
            <v>Obras complementarias</v>
          </cell>
          <cell r="D131">
            <v>0</v>
          </cell>
          <cell r="E131">
            <v>0</v>
          </cell>
          <cell r="F131">
            <v>0</v>
          </cell>
          <cell r="G131">
            <v>0</v>
          </cell>
          <cell r="H131">
            <v>0</v>
          </cell>
          <cell r="I131">
            <v>0</v>
          </cell>
          <cell r="J131">
            <v>0</v>
          </cell>
          <cell r="K131">
            <v>0</v>
          </cell>
          <cell r="L131">
            <v>0</v>
          </cell>
        </row>
        <row r="132">
          <cell r="B132" t="str">
            <v>13.108</v>
          </cell>
          <cell r="C132" t="str">
            <v>Planos record</v>
          </cell>
          <cell r="D132" t="str">
            <v>un</v>
          </cell>
          <cell r="E132">
            <v>0</v>
          </cell>
          <cell r="F132">
            <v>0</v>
          </cell>
          <cell r="G132">
            <v>0</v>
          </cell>
          <cell r="H132">
            <v>0</v>
          </cell>
          <cell r="I132">
            <v>2</v>
          </cell>
          <cell r="J132">
            <v>2</v>
          </cell>
          <cell r="K132">
            <v>345000</v>
          </cell>
          <cell r="L132">
            <v>1035000</v>
          </cell>
        </row>
        <row r="133">
          <cell r="B133" t="str">
            <v>13.109</v>
          </cell>
          <cell r="C133" t="str">
            <v>Prueba del sistema</v>
          </cell>
          <cell r="D133" t="str">
            <v>un</v>
          </cell>
          <cell r="E133">
            <v>0</v>
          </cell>
          <cell r="F133">
            <v>0</v>
          </cell>
          <cell r="G133">
            <v>0</v>
          </cell>
          <cell r="H133">
            <v>0</v>
          </cell>
          <cell r="I133">
            <v>1</v>
          </cell>
          <cell r="J133">
            <v>1</v>
          </cell>
          <cell r="K133">
            <v>1831162</v>
          </cell>
          <cell r="L133">
            <v>3662324</v>
          </cell>
        </row>
      </sheetData>
      <sheetData sheetId="1">
        <row r="9">
          <cell r="A9" t="str">
            <v>13.1</v>
          </cell>
          <cell r="B9" t="str">
            <v>Soporte para Cinta demarcadora</v>
          </cell>
          <cell r="C9" t="str">
            <v>un</v>
          </cell>
          <cell r="D9">
            <v>1</v>
          </cell>
          <cell r="E9">
            <v>2</v>
          </cell>
          <cell r="F9">
            <v>1</v>
          </cell>
          <cell r="G9">
            <v>2</v>
          </cell>
          <cell r="H9">
            <v>1</v>
          </cell>
          <cell r="I9">
            <v>2</v>
          </cell>
          <cell r="J9">
            <v>1</v>
          </cell>
          <cell r="K9">
            <v>2</v>
          </cell>
          <cell r="L9">
            <v>1</v>
          </cell>
          <cell r="M9">
            <v>12</v>
          </cell>
          <cell r="N9">
            <v>0</v>
          </cell>
          <cell r="O9">
            <v>20</v>
          </cell>
          <cell r="Q9">
            <v>20</v>
          </cell>
        </row>
        <row r="10">
          <cell r="A10" t="str">
            <v>13.2</v>
          </cell>
          <cell r="B10" t="str">
            <v xml:space="preserve">Cinta demarcadora, sin soporte </v>
          </cell>
          <cell r="C10" t="str">
            <v>m</v>
          </cell>
          <cell r="D10">
            <v>25</v>
          </cell>
          <cell r="E10">
            <v>1</v>
          </cell>
          <cell r="F10">
            <v>25</v>
          </cell>
          <cell r="G10">
            <v>1</v>
          </cell>
          <cell r="H10">
            <v>25</v>
          </cell>
          <cell r="I10">
            <v>1</v>
          </cell>
          <cell r="J10">
            <v>25</v>
          </cell>
          <cell r="K10">
            <v>1</v>
          </cell>
          <cell r="L10">
            <v>999.47</v>
          </cell>
          <cell r="M10">
            <v>1</v>
          </cell>
          <cell r="N10">
            <v>1</v>
          </cell>
          <cell r="O10">
            <v>1099.47</v>
          </cell>
          <cell r="Q10">
            <v>1099.47</v>
          </cell>
        </row>
        <row r="11">
          <cell r="A11" t="str">
            <v>13.3</v>
          </cell>
          <cell r="B11" t="str">
            <v xml:space="preserve">Valla Móvil Tipo 2. Barrera  Tubular </v>
          </cell>
          <cell r="C11" t="str">
            <v>un</v>
          </cell>
          <cell r="D11">
            <v>1</v>
          </cell>
          <cell r="E11">
            <v>1</v>
          </cell>
          <cell r="F11">
            <v>1</v>
          </cell>
          <cell r="G11">
            <v>1</v>
          </cell>
          <cell r="H11">
            <v>1</v>
          </cell>
          <cell r="I11">
            <v>1</v>
          </cell>
          <cell r="J11">
            <v>1</v>
          </cell>
          <cell r="K11">
            <v>1</v>
          </cell>
          <cell r="L11">
            <v>1</v>
          </cell>
          <cell r="M11">
            <v>6</v>
          </cell>
          <cell r="N11">
            <v>0</v>
          </cell>
          <cell r="O11">
            <v>10</v>
          </cell>
          <cell r="Q11">
            <v>10</v>
          </cell>
        </row>
        <row r="12">
          <cell r="A12" t="str">
            <v>13.4</v>
          </cell>
          <cell r="B12" t="str">
            <v>Tubería A.P. PVC de 1/2"</v>
          </cell>
          <cell r="C12" t="str">
            <v>m</v>
          </cell>
          <cell r="D12">
            <v>9.99</v>
          </cell>
          <cell r="E12">
            <v>1</v>
          </cell>
          <cell r="F12">
            <v>12.94</v>
          </cell>
          <cell r="G12">
            <v>1</v>
          </cell>
          <cell r="H12">
            <v>0</v>
          </cell>
          <cell r="I12">
            <v>1</v>
          </cell>
          <cell r="J12">
            <v>5.97</v>
          </cell>
          <cell r="K12">
            <v>1</v>
          </cell>
          <cell r="L12">
            <v>208.59</v>
          </cell>
          <cell r="M12">
            <v>1</v>
          </cell>
          <cell r="N12">
            <v>1</v>
          </cell>
          <cell r="O12">
            <v>237.49</v>
          </cell>
          <cell r="Q12">
            <v>237.49</v>
          </cell>
        </row>
        <row r="13">
          <cell r="A13" t="str">
            <v>13.5</v>
          </cell>
          <cell r="B13" t="str">
            <v>Tubería A.P. PVC de 3/4"</v>
          </cell>
          <cell r="C13" t="str">
            <v>m</v>
          </cell>
          <cell r="D13">
            <v>7.34</v>
          </cell>
          <cell r="E13">
            <v>1</v>
          </cell>
          <cell r="F13">
            <v>8.94</v>
          </cell>
          <cell r="G13">
            <v>1</v>
          </cell>
          <cell r="H13">
            <v>5.95</v>
          </cell>
          <cell r="I13">
            <v>1</v>
          </cell>
          <cell r="J13">
            <v>0</v>
          </cell>
          <cell r="K13">
            <v>1</v>
          </cell>
          <cell r="L13">
            <v>51.83</v>
          </cell>
          <cell r="M13">
            <v>1</v>
          </cell>
          <cell r="N13">
            <v>1</v>
          </cell>
          <cell r="O13">
            <v>74.06</v>
          </cell>
          <cell r="Q13">
            <v>74.06</v>
          </cell>
        </row>
        <row r="14">
          <cell r="A14" t="str">
            <v>13.6</v>
          </cell>
          <cell r="B14" t="str">
            <v>Tubería A.P. PVC de 1"</v>
          </cell>
          <cell r="C14" t="str">
            <v>m</v>
          </cell>
          <cell r="D14">
            <v>23</v>
          </cell>
          <cell r="E14">
            <v>1</v>
          </cell>
          <cell r="F14">
            <v>18.82</v>
          </cell>
          <cell r="G14">
            <v>1</v>
          </cell>
          <cell r="H14">
            <v>0</v>
          </cell>
          <cell r="I14">
            <v>1</v>
          </cell>
          <cell r="J14">
            <v>0</v>
          </cell>
          <cell r="K14">
            <v>1</v>
          </cell>
          <cell r="L14">
            <v>0.32000000000000028</v>
          </cell>
          <cell r="M14">
            <v>1</v>
          </cell>
          <cell r="N14">
            <v>1</v>
          </cell>
          <cell r="O14">
            <v>42.14</v>
          </cell>
          <cell r="Q14">
            <v>42.14</v>
          </cell>
        </row>
        <row r="15">
          <cell r="A15" t="str">
            <v>13.7</v>
          </cell>
          <cell r="B15" t="str">
            <v>Tubería A.P. PVC de 1 1/4"</v>
          </cell>
          <cell r="C15" t="str">
            <v>m</v>
          </cell>
          <cell r="D15">
            <v>9.18</v>
          </cell>
          <cell r="E15">
            <v>1</v>
          </cell>
          <cell r="F15">
            <v>12.19</v>
          </cell>
          <cell r="G15">
            <v>1</v>
          </cell>
          <cell r="H15">
            <v>0</v>
          </cell>
          <cell r="I15">
            <v>1</v>
          </cell>
          <cell r="J15">
            <v>0</v>
          </cell>
          <cell r="K15">
            <v>1</v>
          </cell>
          <cell r="L15">
            <v>0</v>
          </cell>
          <cell r="M15">
            <v>1</v>
          </cell>
          <cell r="N15">
            <v>1</v>
          </cell>
          <cell r="O15">
            <v>21.369999999999997</v>
          </cell>
          <cell r="Q15">
            <v>21.37</v>
          </cell>
        </row>
        <row r="16">
          <cell r="A16" t="str">
            <v>13.8</v>
          </cell>
          <cell r="B16" t="str">
            <v>Tubería A.P. PVC de 1 1/2"</v>
          </cell>
          <cell r="C16" t="str">
            <v>m</v>
          </cell>
          <cell r="D16">
            <v>2.35</v>
          </cell>
          <cell r="E16">
            <v>1</v>
          </cell>
          <cell r="F16">
            <v>3.33</v>
          </cell>
          <cell r="G16">
            <v>1</v>
          </cell>
          <cell r="H16">
            <v>0</v>
          </cell>
          <cell r="I16">
            <v>1</v>
          </cell>
          <cell r="J16">
            <v>0</v>
          </cell>
          <cell r="K16">
            <v>1</v>
          </cell>
          <cell r="L16">
            <v>0</v>
          </cell>
          <cell r="M16">
            <v>1</v>
          </cell>
          <cell r="N16">
            <v>1</v>
          </cell>
          <cell r="O16">
            <v>5.68</v>
          </cell>
          <cell r="Q16">
            <v>5.68</v>
          </cell>
        </row>
        <row r="17">
          <cell r="A17" t="str">
            <v>13.9</v>
          </cell>
          <cell r="B17" t="str">
            <v>Tubería A.P. PVC de 2"</v>
          </cell>
          <cell r="C17" t="str">
            <v>m</v>
          </cell>
          <cell r="D17">
            <v>0</v>
          </cell>
          <cell r="E17">
            <v>1</v>
          </cell>
          <cell r="F17">
            <v>0</v>
          </cell>
          <cell r="G17">
            <v>1</v>
          </cell>
          <cell r="H17">
            <v>0</v>
          </cell>
          <cell r="I17">
            <v>1</v>
          </cell>
          <cell r="J17">
            <v>0</v>
          </cell>
          <cell r="K17">
            <v>1</v>
          </cell>
          <cell r="L17">
            <v>383.35</v>
          </cell>
          <cell r="M17">
            <v>1</v>
          </cell>
          <cell r="N17">
            <v>1</v>
          </cell>
          <cell r="O17">
            <v>383.35</v>
          </cell>
          <cell r="Q17">
            <v>383.35</v>
          </cell>
        </row>
        <row r="18">
          <cell r="A18" t="str">
            <v>13.10</v>
          </cell>
          <cell r="B18" t="str">
            <v>Codo 90° PVC A.P. 1/2"</v>
          </cell>
          <cell r="C18" t="str">
            <v>un</v>
          </cell>
          <cell r="D18">
            <v>1</v>
          </cell>
          <cell r="E18">
            <v>9</v>
          </cell>
          <cell r="F18">
            <v>1</v>
          </cell>
          <cell r="G18">
            <v>15</v>
          </cell>
          <cell r="H18">
            <v>1</v>
          </cell>
          <cell r="I18">
            <v>0</v>
          </cell>
          <cell r="J18">
            <v>1</v>
          </cell>
          <cell r="K18">
            <v>3</v>
          </cell>
          <cell r="L18">
            <v>1</v>
          </cell>
          <cell r="M18">
            <v>38</v>
          </cell>
          <cell r="N18">
            <v>0</v>
          </cell>
          <cell r="O18">
            <v>65</v>
          </cell>
          <cell r="Q18">
            <v>65</v>
          </cell>
        </row>
        <row r="19">
          <cell r="A19" t="str">
            <v>13.11</v>
          </cell>
          <cell r="B19" t="str">
            <v>Codo 90° PVC A.P. 3/4"</v>
          </cell>
          <cell r="C19" t="str">
            <v>un</v>
          </cell>
          <cell r="D19">
            <v>1</v>
          </cell>
          <cell r="E19">
            <v>10</v>
          </cell>
          <cell r="F19">
            <v>1</v>
          </cell>
          <cell r="G19">
            <v>13</v>
          </cell>
          <cell r="H19">
            <v>1</v>
          </cell>
          <cell r="I19">
            <v>3</v>
          </cell>
          <cell r="J19">
            <v>1</v>
          </cell>
          <cell r="K19">
            <v>0</v>
          </cell>
          <cell r="L19">
            <v>1</v>
          </cell>
          <cell r="M19">
            <v>7</v>
          </cell>
          <cell r="N19">
            <v>0</v>
          </cell>
          <cell r="O19">
            <v>33</v>
          </cell>
          <cell r="Q19">
            <v>33</v>
          </cell>
        </row>
        <row r="20">
          <cell r="A20" t="str">
            <v>13.12</v>
          </cell>
          <cell r="B20" t="str">
            <v>Codo 90° PVC A.P. 1"</v>
          </cell>
          <cell r="C20" t="str">
            <v>un</v>
          </cell>
          <cell r="D20">
            <v>1</v>
          </cell>
          <cell r="E20">
            <v>29</v>
          </cell>
          <cell r="F20">
            <v>1</v>
          </cell>
          <cell r="G20">
            <v>17</v>
          </cell>
          <cell r="H20">
            <v>1</v>
          </cell>
          <cell r="I20">
            <v>0</v>
          </cell>
          <cell r="J20">
            <v>1</v>
          </cell>
          <cell r="K20">
            <v>0</v>
          </cell>
          <cell r="L20">
            <v>1</v>
          </cell>
          <cell r="M20">
            <v>0</v>
          </cell>
          <cell r="N20">
            <v>0</v>
          </cell>
          <cell r="O20">
            <v>46</v>
          </cell>
          <cell r="Q20">
            <v>46</v>
          </cell>
        </row>
        <row r="21">
          <cell r="A21" t="str">
            <v>13.13</v>
          </cell>
          <cell r="B21" t="str">
            <v>Codo 90° PVC A.P. 1 1/4"</v>
          </cell>
          <cell r="C21" t="str">
            <v>un</v>
          </cell>
          <cell r="D21">
            <v>1</v>
          </cell>
          <cell r="E21">
            <v>11</v>
          </cell>
          <cell r="F21">
            <v>1</v>
          </cell>
          <cell r="G21">
            <v>17</v>
          </cell>
          <cell r="H21">
            <v>1</v>
          </cell>
          <cell r="I21">
            <v>0</v>
          </cell>
          <cell r="J21">
            <v>1</v>
          </cell>
          <cell r="K21">
            <v>0</v>
          </cell>
          <cell r="L21">
            <v>1</v>
          </cell>
          <cell r="M21">
            <v>0</v>
          </cell>
          <cell r="N21">
            <v>0</v>
          </cell>
          <cell r="O21">
            <v>28</v>
          </cell>
          <cell r="Q21">
            <v>28</v>
          </cell>
        </row>
        <row r="22">
          <cell r="A22" t="str">
            <v>13.14</v>
          </cell>
          <cell r="B22" t="str">
            <v>Codo 90° PVC A.P. 1 1/2"</v>
          </cell>
          <cell r="C22" t="str">
            <v>un</v>
          </cell>
          <cell r="D22">
            <v>1</v>
          </cell>
          <cell r="E22">
            <v>0</v>
          </cell>
          <cell r="F22">
            <v>1</v>
          </cell>
          <cell r="G22">
            <v>0</v>
          </cell>
          <cell r="H22">
            <v>1</v>
          </cell>
          <cell r="I22">
            <v>0</v>
          </cell>
          <cell r="J22">
            <v>1</v>
          </cell>
          <cell r="K22">
            <v>0</v>
          </cell>
          <cell r="L22">
            <v>1</v>
          </cell>
          <cell r="M22">
            <v>3</v>
          </cell>
          <cell r="N22">
            <v>0</v>
          </cell>
          <cell r="O22">
            <v>3</v>
          </cell>
          <cell r="Q22">
            <v>3</v>
          </cell>
        </row>
        <row r="23">
          <cell r="A23" t="str">
            <v>13.15</v>
          </cell>
          <cell r="B23" t="str">
            <v>Codo 90° PVC A.P. 2"</v>
          </cell>
          <cell r="C23" t="str">
            <v>un</v>
          </cell>
          <cell r="D23">
            <v>1</v>
          </cell>
          <cell r="E23">
            <v>0</v>
          </cell>
          <cell r="F23">
            <v>1</v>
          </cell>
          <cell r="G23">
            <v>0</v>
          </cell>
          <cell r="H23">
            <v>1</v>
          </cell>
          <cell r="I23">
            <v>0</v>
          </cell>
          <cell r="J23">
            <v>1</v>
          </cell>
          <cell r="K23">
            <v>0</v>
          </cell>
          <cell r="L23">
            <v>1</v>
          </cell>
          <cell r="M23">
            <v>39</v>
          </cell>
          <cell r="N23">
            <v>0</v>
          </cell>
          <cell r="O23">
            <v>39</v>
          </cell>
          <cell r="Q23">
            <v>39</v>
          </cell>
        </row>
        <row r="24">
          <cell r="A24" t="str">
            <v>13.16</v>
          </cell>
          <cell r="B24" t="str">
            <v>Tee PVC A.P.  1/2"</v>
          </cell>
          <cell r="C24" t="str">
            <v>un</v>
          </cell>
          <cell r="D24">
            <v>1</v>
          </cell>
          <cell r="E24">
            <v>3</v>
          </cell>
          <cell r="F24">
            <v>1</v>
          </cell>
          <cell r="G24">
            <v>3</v>
          </cell>
          <cell r="H24">
            <v>1</v>
          </cell>
          <cell r="I24">
            <v>0</v>
          </cell>
          <cell r="J24">
            <v>1</v>
          </cell>
          <cell r="K24">
            <v>0</v>
          </cell>
          <cell r="L24">
            <v>1</v>
          </cell>
          <cell r="M24">
            <v>1</v>
          </cell>
          <cell r="N24">
            <v>0</v>
          </cell>
          <cell r="O24">
            <v>7</v>
          </cell>
          <cell r="Q24">
            <v>7</v>
          </cell>
        </row>
        <row r="25">
          <cell r="A25" t="str">
            <v>13.17</v>
          </cell>
          <cell r="B25" t="str">
            <v>Tee PVC A.P.  3/4"</v>
          </cell>
          <cell r="C25" t="str">
            <v>un</v>
          </cell>
          <cell r="D25">
            <v>1</v>
          </cell>
          <cell r="E25">
            <v>2</v>
          </cell>
          <cell r="F25">
            <v>1</v>
          </cell>
          <cell r="G25">
            <v>2</v>
          </cell>
          <cell r="H25">
            <v>1</v>
          </cell>
          <cell r="I25">
            <v>0</v>
          </cell>
          <cell r="J25">
            <v>1</v>
          </cell>
          <cell r="K25">
            <v>0</v>
          </cell>
          <cell r="L25">
            <v>1</v>
          </cell>
          <cell r="M25">
            <v>4</v>
          </cell>
          <cell r="N25">
            <v>0</v>
          </cell>
          <cell r="O25">
            <v>8</v>
          </cell>
          <cell r="Q25">
            <v>8</v>
          </cell>
        </row>
        <row r="26">
          <cell r="A26" t="str">
            <v>13.18</v>
          </cell>
          <cell r="B26" t="str">
            <v xml:space="preserve">Tee  PVC A.P. 1" </v>
          </cell>
          <cell r="C26" t="str">
            <v>un</v>
          </cell>
          <cell r="D26">
            <v>1</v>
          </cell>
          <cell r="E26">
            <v>4</v>
          </cell>
          <cell r="F26">
            <v>1</v>
          </cell>
          <cell r="G26">
            <v>2</v>
          </cell>
          <cell r="H26">
            <v>1</v>
          </cell>
          <cell r="I26">
            <v>0</v>
          </cell>
          <cell r="J26">
            <v>1</v>
          </cell>
          <cell r="K26">
            <v>0</v>
          </cell>
          <cell r="L26">
            <v>1</v>
          </cell>
          <cell r="M26">
            <v>0</v>
          </cell>
          <cell r="N26">
            <v>0</v>
          </cell>
          <cell r="O26">
            <v>6</v>
          </cell>
          <cell r="Q26">
            <v>6</v>
          </cell>
        </row>
        <row r="27">
          <cell r="A27" t="str">
            <v>13.19</v>
          </cell>
          <cell r="B27" t="str">
            <v xml:space="preserve">Tee  PVC A.P. 1 1/4" </v>
          </cell>
          <cell r="C27" t="str">
            <v>un</v>
          </cell>
          <cell r="D27">
            <v>1</v>
          </cell>
          <cell r="E27">
            <v>5</v>
          </cell>
          <cell r="F27">
            <v>1</v>
          </cell>
          <cell r="G27">
            <v>5</v>
          </cell>
          <cell r="H27">
            <v>1</v>
          </cell>
          <cell r="I27">
            <v>0</v>
          </cell>
          <cell r="J27">
            <v>1</v>
          </cell>
          <cell r="K27">
            <v>0</v>
          </cell>
          <cell r="L27">
            <v>1</v>
          </cell>
          <cell r="M27">
            <v>0</v>
          </cell>
          <cell r="N27">
            <v>0</v>
          </cell>
          <cell r="O27">
            <v>10</v>
          </cell>
          <cell r="Q27">
            <v>10</v>
          </cell>
        </row>
        <row r="28">
          <cell r="A28" t="str">
            <v>13.20</v>
          </cell>
          <cell r="B28" t="str">
            <v xml:space="preserve">Tee  PVC A.P. 1 1/2" </v>
          </cell>
          <cell r="C28" t="str">
            <v>un</v>
          </cell>
          <cell r="D28">
            <v>1</v>
          </cell>
          <cell r="E28">
            <v>1</v>
          </cell>
          <cell r="F28">
            <v>1</v>
          </cell>
          <cell r="G28">
            <v>0</v>
          </cell>
          <cell r="H28">
            <v>1</v>
          </cell>
          <cell r="I28">
            <v>0</v>
          </cell>
          <cell r="J28">
            <v>1</v>
          </cell>
          <cell r="K28">
            <v>0</v>
          </cell>
          <cell r="L28">
            <v>1</v>
          </cell>
          <cell r="M28">
            <v>0</v>
          </cell>
          <cell r="N28">
            <v>0</v>
          </cell>
          <cell r="O28">
            <v>1</v>
          </cell>
          <cell r="Q28">
            <v>1</v>
          </cell>
        </row>
        <row r="29">
          <cell r="A29" t="str">
            <v>13.21</v>
          </cell>
          <cell r="B29" t="str">
            <v xml:space="preserve">Tee  PVC A.P. 2 " </v>
          </cell>
          <cell r="C29" t="str">
            <v>un</v>
          </cell>
          <cell r="D29">
            <v>1</v>
          </cell>
          <cell r="E29">
            <v>0</v>
          </cell>
          <cell r="F29">
            <v>1</v>
          </cell>
          <cell r="G29">
            <v>0</v>
          </cell>
          <cell r="H29">
            <v>1</v>
          </cell>
          <cell r="I29">
            <v>0</v>
          </cell>
          <cell r="J29">
            <v>1</v>
          </cell>
          <cell r="K29">
            <v>0</v>
          </cell>
          <cell r="L29">
            <v>1</v>
          </cell>
          <cell r="M29">
            <v>27</v>
          </cell>
          <cell r="N29">
            <v>0</v>
          </cell>
          <cell r="O29">
            <v>27</v>
          </cell>
          <cell r="Q29">
            <v>27</v>
          </cell>
        </row>
        <row r="30">
          <cell r="A30" t="str">
            <v>13.22</v>
          </cell>
          <cell r="B30" t="str">
            <v>Buje soldado PVC A.P. 3" x 2"</v>
          </cell>
          <cell r="C30" t="str">
            <v>un</v>
          </cell>
          <cell r="D30">
            <v>1</v>
          </cell>
          <cell r="E30">
            <v>0</v>
          </cell>
          <cell r="F30">
            <v>1</v>
          </cell>
          <cell r="G30">
            <v>0</v>
          </cell>
          <cell r="H30">
            <v>1</v>
          </cell>
          <cell r="I30">
            <v>0</v>
          </cell>
          <cell r="J30">
            <v>1</v>
          </cell>
          <cell r="K30">
            <v>0</v>
          </cell>
          <cell r="L30">
            <v>1</v>
          </cell>
          <cell r="M30">
            <v>1</v>
          </cell>
          <cell r="N30">
            <v>0</v>
          </cell>
          <cell r="O30">
            <v>1</v>
          </cell>
          <cell r="Q30">
            <v>1</v>
          </cell>
        </row>
        <row r="31">
          <cell r="A31" t="str">
            <v>13.23</v>
          </cell>
          <cell r="B31" t="str">
            <v>Buje soldado PVC A.P. 2" x 1 1/2"</v>
          </cell>
          <cell r="C31" t="str">
            <v>un</v>
          </cell>
          <cell r="D31">
            <v>1</v>
          </cell>
          <cell r="E31">
            <v>0</v>
          </cell>
          <cell r="F31">
            <v>1</v>
          </cell>
          <cell r="G31">
            <v>0</v>
          </cell>
          <cell r="H31">
            <v>1</v>
          </cell>
          <cell r="I31">
            <v>0</v>
          </cell>
          <cell r="J31">
            <v>1</v>
          </cell>
          <cell r="K31">
            <v>0</v>
          </cell>
          <cell r="L31">
            <v>1</v>
          </cell>
          <cell r="M31">
            <v>2</v>
          </cell>
          <cell r="N31">
            <v>0</v>
          </cell>
          <cell r="O31">
            <v>2</v>
          </cell>
          <cell r="Q31">
            <v>2</v>
          </cell>
        </row>
        <row r="32">
          <cell r="A32" t="str">
            <v>13.24</v>
          </cell>
          <cell r="B32" t="str">
            <v>Buje soldado PVC A.P. 1 1/2" x 1 1/4"</v>
          </cell>
          <cell r="C32" t="str">
            <v>un</v>
          </cell>
          <cell r="D32">
            <v>1</v>
          </cell>
          <cell r="E32">
            <v>1</v>
          </cell>
          <cell r="F32">
            <v>1</v>
          </cell>
          <cell r="G32">
            <v>0</v>
          </cell>
          <cell r="H32">
            <v>1</v>
          </cell>
          <cell r="I32">
            <v>0</v>
          </cell>
          <cell r="J32">
            <v>1</v>
          </cell>
          <cell r="K32">
            <v>0</v>
          </cell>
          <cell r="L32">
            <v>1</v>
          </cell>
          <cell r="M32">
            <v>0</v>
          </cell>
          <cell r="N32">
            <v>0</v>
          </cell>
          <cell r="O32">
            <v>1</v>
          </cell>
          <cell r="Q32">
            <v>1</v>
          </cell>
        </row>
        <row r="33">
          <cell r="A33" t="str">
            <v>13.25</v>
          </cell>
          <cell r="B33" t="str">
            <v>Buje soldado PVC A.P. 1 1/4" x 1"</v>
          </cell>
          <cell r="C33" t="str">
            <v>un</v>
          </cell>
          <cell r="D33">
            <v>1</v>
          </cell>
          <cell r="E33">
            <v>2</v>
          </cell>
          <cell r="F33">
            <v>1</v>
          </cell>
          <cell r="G33">
            <v>7</v>
          </cell>
          <cell r="H33">
            <v>1</v>
          </cell>
          <cell r="I33">
            <v>0</v>
          </cell>
          <cell r="J33">
            <v>1</v>
          </cell>
          <cell r="K33">
            <v>0</v>
          </cell>
          <cell r="L33">
            <v>1</v>
          </cell>
          <cell r="M33">
            <v>1</v>
          </cell>
          <cell r="N33">
            <v>0</v>
          </cell>
          <cell r="O33">
            <v>10</v>
          </cell>
          <cell r="Q33">
            <v>10</v>
          </cell>
        </row>
        <row r="34">
          <cell r="A34" t="str">
            <v>13.26</v>
          </cell>
          <cell r="B34" t="str">
            <v>Buje soldado PVC A.P. 1 1/4" x 3/4"</v>
          </cell>
          <cell r="C34" t="str">
            <v>un</v>
          </cell>
          <cell r="D34">
            <v>1</v>
          </cell>
          <cell r="E34">
            <v>1</v>
          </cell>
          <cell r="F34">
            <v>1</v>
          </cell>
          <cell r="G34">
            <v>3</v>
          </cell>
          <cell r="H34">
            <v>1</v>
          </cell>
          <cell r="I34">
            <v>0</v>
          </cell>
          <cell r="J34">
            <v>1</v>
          </cell>
          <cell r="K34">
            <v>0</v>
          </cell>
          <cell r="L34">
            <v>1</v>
          </cell>
          <cell r="M34">
            <v>0</v>
          </cell>
          <cell r="N34">
            <v>0</v>
          </cell>
          <cell r="O34">
            <v>4</v>
          </cell>
          <cell r="Q34">
            <v>4</v>
          </cell>
        </row>
        <row r="35">
          <cell r="A35" t="str">
            <v>13.27</v>
          </cell>
          <cell r="B35" t="str">
            <v>Buje soldado PVC A.P. 1" x 3/4"</v>
          </cell>
          <cell r="C35" t="str">
            <v>un</v>
          </cell>
          <cell r="D35">
            <v>1</v>
          </cell>
          <cell r="E35">
            <v>22</v>
          </cell>
          <cell r="F35">
            <v>1</v>
          </cell>
          <cell r="G35">
            <v>0</v>
          </cell>
          <cell r="H35">
            <v>1</v>
          </cell>
          <cell r="I35">
            <v>0</v>
          </cell>
          <cell r="J35">
            <v>1</v>
          </cell>
          <cell r="K35">
            <v>0</v>
          </cell>
          <cell r="L35">
            <v>1</v>
          </cell>
          <cell r="M35">
            <v>0</v>
          </cell>
          <cell r="N35">
            <v>0</v>
          </cell>
          <cell r="O35">
            <v>22</v>
          </cell>
          <cell r="Q35">
            <v>22</v>
          </cell>
        </row>
        <row r="36">
          <cell r="A36" t="str">
            <v>13.28</v>
          </cell>
          <cell r="B36" t="str">
            <v>Buje soldado PVC A.P. 1" x 1/2"</v>
          </cell>
          <cell r="C36" t="str">
            <v>un</v>
          </cell>
          <cell r="D36">
            <v>1</v>
          </cell>
          <cell r="E36">
            <v>5</v>
          </cell>
          <cell r="F36">
            <v>1</v>
          </cell>
          <cell r="G36">
            <v>2</v>
          </cell>
          <cell r="H36">
            <v>1</v>
          </cell>
          <cell r="I36">
            <v>0</v>
          </cell>
          <cell r="J36">
            <v>1</v>
          </cell>
          <cell r="K36">
            <v>0</v>
          </cell>
          <cell r="L36">
            <v>1</v>
          </cell>
          <cell r="M36">
            <v>1</v>
          </cell>
          <cell r="N36">
            <v>0</v>
          </cell>
          <cell r="O36">
            <v>8</v>
          </cell>
          <cell r="Q36">
            <v>8</v>
          </cell>
        </row>
        <row r="37">
          <cell r="A37" t="str">
            <v>13.29</v>
          </cell>
          <cell r="B37" t="str">
            <v>Buje soldado PVC A.P. 3/4" x 1/2"</v>
          </cell>
          <cell r="C37" t="str">
            <v>un</v>
          </cell>
          <cell r="D37">
            <v>1</v>
          </cell>
          <cell r="E37">
            <v>2</v>
          </cell>
          <cell r="F37">
            <v>1</v>
          </cell>
          <cell r="G37">
            <v>0</v>
          </cell>
          <cell r="H37">
            <v>1</v>
          </cell>
          <cell r="I37">
            <v>0</v>
          </cell>
          <cell r="J37">
            <v>1</v>
          </cell>
          <cell r="K37">
            <v>0</v>
          </cell>
          <cell r="L37">
            <v>1</v>
          </cell>
          <cell r="M37">
            <v>0</v>
          </cell>
          <cell r="N37">
            <v>0</v>
          </cell>
          <cell r="O37">
            <v>2</v>
          </cell>
          <cell r="Q37">
            <v>2</v>
          </cell>
        </row>
        <row r="38">
          <cell r="A38" t="str">
            <v>13.30</v>
          </cell>
          <cell r="B38" t="str">
            <v>Unión PVC 2"</v>
          </cell>
          <cell r="C38" t="str">
            <v>un</v>
          </cell>
          <cell r="D38">
            <v>1</v>
          </cell>
          <cell r="E38">
            <v>0</v>
          </cell>
          <cell r="F38">
            <v>1</v>
          </cell>
          <cell r="G38">
            <v>0</v>
          </cell>
          <cell r="H38">
            <v>1</v>
          </cell>
          <cell r="I38">
            <v>0</v>
          </cell>
          <cell r="J38">
            <v>1</v>
          </cell>
          <cell r="K38">
            <v>0</v>
          </cell>
          <cell r="L38">
            <v>1</v>
          </cell>
          <cell r="M38">
            <v>64</v>
          </cell>
          <cell r="N38">
            <v>0</v>
          </cell>
          <cell r="O38">
            <v>64</v>
          </cell>
          <cell r="Q38">
            <v>64</v>
          </cell>
        </row>
        <row r="39">
          <cell r="A39" t="str">
            <v>13.31</v>
          </cell>
          <cell r="B39" t="str">
            <v>Unión PVC 1 1/4"</v>
          </cell>
          <cell r="C39" t="str">
            <v>un</v>
          </cell>
          <cell r="D39">
            <v>1</v>
          </cell>
          <cell r="E39">
            <v>0</v>
          </cell>
          <cell r="F39">
            <v>1</v>
          </cell>
          <cell r="G39">
            <v>0</v>
          </cell>
          <cell r="H39">
            <v>1</v>
          </cell>
          <cell r="I39">
            <v>0</v>
          </cell>
          <cell r="J39">
            <v>1</v>
          </cell>
          <cell r="K39">
            <v>0</v>
          </cell>
          <cell r="L39">
            <v>1</v>
          </cell>
          <cell r="M39">
            <v>0</v>
          </cell>
          <cell r="N39">
            <v>0</v>
          </cell>
          <cell r="O39">
            <v>0</v>
          </cell>
          <cell r="Q39">
            <v>0</v>
          </cell>
        </row>
        <row r="40">
          <cell r="A40" t="str">
            <v>13.32</v>
          </cell>
          <cell r="B40" t="str">
            <v>Unión PVC 1"</v>
          </cell>
          <cell r="C40" t="str">
            <v>un</v>
          </cell>
          <cell r="D40">
            <v>1</v>
          </cell>
          <cell r="E40">
            <v>0</v>
          </cell>
          <cell r="F40">
            <v>1</v>
          </cell>
          <cell r="G40">
            <v>0</v>
          </cell>
          <cell r="H40">
            <v>1</v>
          </cell>
          <cell r="I40">
            <v>0</v>
          </cell>
          <cell r="J40">
            <v>1</v>
          </cell>
          <cell r="K40">
            <v>0</v>
          </cell>
          <cell r="L40">
            <v>1</v>
          </cell>
          <cell r="M40">
            <v>0</v>
          </cell>
          <cell r="N40">
            <v>0</v>
          </cell>
          <cell r="O40">
            <v>0</v>
          </cell>
          <cell r="Q40">
            <v>0</v>
          </cell>
        </row>
        <row r="41">
          <cell r="A41" t="str">
            <v>13.33</v>
          </cell>
          <cell r="B41" t="str">
            <v>Unión PVC 3/4"</v>
          </cell>
          <cell r="C41" t="str">
            <v>un</v>
          </cell>
          <cell r="D41">
            <v>1</v>
          </cell>
          <cell r="E41">
            <v>8</v>
          </cell>
          <cell r="F41">
            <v>1</v>
          </cell>
          <cell r="G41">
            <v>9</v>
          </cell>
          <cell r="H41">
            <v>1</v>
          </cell>
          <cell r="I41">
            <v>6</v>
          </cell>
          <cell r="J41">
            <v>1</v>
          </cell>
          <cell r="K41">
            <v>0</v>
          </cell>
          <cell r="L41">
            <v>1</v>
          </cell>
          <cell r="M41">
            <v>0</v>
          </cell>
          <cell r="N41">
            <v>0</v>
          </cell>
          <cell r="O41">
            <v>23</v>
          </cell>
          <cell r="Q41">
            <v>23</v>
          </cell>
        </row>
        <row r="42">
          <cell r="A42" t="str">
            <v>13.34</v>
          </cell>
          <cell r="B42" t="str">
            <v>Unión PVC 1/2"</v>
          </cell>
          <cell r="C42" t="str">
            <v>un</v>
          </cell>
          <cell r="D42">
            <v>1</v>
          </cell>
          <cell r="E42">
            <v>10</v>
          </cell>
          <cell r="F42">
            <v>1</v>
          </cell>
          <cell r="G42">
            <v>13</v>
          </cell>
          <cell r="H42">
            <v>1</v>
          </cell>
          <cell r="I42">
            <v>0</v>
          </cell>
          <cell r="J42">
            <v>1</v>
          </cell>
          <cell r="K42">
            <v>6</v>
          </cell>
          <cell r="L42">
            <v>1</v>
          </cell>
          <cell r="M42">
            <v>11</v>
          </cell>
          <cell r="N42">
            <v>0</v>
          </cell>
          <cell r="O42">
            <v>40</v>
          </cell>
          <cell r="Q42">
            <v>40</v>
          </cell>
        </row>
        <row r="43">
          <cell r="A43" t="str">
            <v>13.35</v>
          </cell>
          <cell r="B43" t="str">
            <v>Suministro e instalación Valvula bola H2OFF PVC 3/4"</v>
          </cell>
          <cell r="C43" t="str">
            <v>un</v>
          </cell>
          <cell r="D43">
            <v>1</v>
          </cell>
          <cell r="E43">
            <v>0</v>
          </cell>
          <cell r="F43">
            <v>1</v>
          </cell>
          <cell r="G43">
            <v>0</v>
          </cell>
          <cell r="H43">
            <v>1</v>
          </cell>
          <cell r="I43">
            <v>1</v>
          </cell>
          <cell r="J43">
            <v>1</v>
          </cell>
          <cell r="K43">
            <v>1</v>
          </cell>
          <cell r="L43">
            <v>1</v>
          </cell>
          <cell r="M43">
            <v>0</v>
          </cell>
          <cell r="N43">
            <v>0</v>
          </cell>
          <cell r="O43">
            <v>2</v>
          </cell>
          <cell r="Q43">
            <v>2</v>
          </cell>
        </row>
        <row r="44">
          <cell r="A44" t="str">
            <v>13.36</v>
          </cell>
          <cell r="B44" t="str">
            <v>Suministro e instalación Valvula bola H2OFF PVC 1/2"</v>
          </cell>
          <cell r="C44" t="str">
            <v>un</v>
          </cell>
          <cell r="D44">
            <v>1</v>
          </cell>
          <cell r="E44">
            <v>0</v>
          </cell>
          <cell r="F44">
            <v>1</v>
          </cell>
          <cell r="G44">
            <v>0</v>
          </cell>
          <cell r="H44">
            <v>1</v>
          </cell>
          <cell r="I44">
            <v>0</v>
          </cell>
          <cell r="J44">
            <v>1</v>
          </cell>
          <cell r="K44">
            <v>1</v>
          </cell>
          <cell r="L44">
            <v>1</v>
          </cell>
          <cell r="M44">
            <v>25</v>
          </cell>
          <cell r="N44">
            <v>0</v>
          </cell>
          <cell r="O44">
            <v>26</v>
          </cell>
          <cell r="Q44">
            <v>26</v>
          </cell>
        </row>
        <row r="45">
          <cell r="A45" t="str">
            <v>13.37</v>
          </cell>
          <cell r="B45" t="str">
            <v>Suministro e instalación Valvula bola H2OFF PVC 1 1/4"</v>
          </cell>
          <cell r="C45" t="str">
            <v>un</v>
          </cell>
          <cell r="D45">
            <v>1</v>
          </cell>
          <cell r="E45">
            <v>2</v>
          </cell>
          <cell r="F45">
            <v>1</v>
          </cell>
          <cell r="G45">
            <v>2</v>
          </cell>
          <cell r="H45">
            <v>1</v>
          </cell>
          <cell r="I45">
            <v>0</v>
          </cell>
          <cell r="J45">
            <v>1</v>
          </cell>
          <cell r="K45">
            <v>0</v>
          </cell>
          <cell r="L45">
            <v>1</v>
          </cell>
          <cell r="M45">
            <v>0</v>
          </cell>
          <cell r="N45">
            <v>0</v>
          </cell>
          <cell r="O45">
            <v>4</v>
          </cell>
          <cell r="Q45">
            <v>4</v>
          </cell>
        </row>
        <row r="46">
          <cell r="A46" t="str">
            <v>13.38</v>
          </cell>
          <cell r="B46" t="str">
            <v>Suministro e instalación de válvula flotadora HK completa - Bola cobre 2"</v>
          </cell>
          <cell r="C46" t="str">
            <v>un</v>
          </cell>
          <cell r="D46">
            <v>1</v>
          </cell>
          <cell r="E46">
            <v>0</v>
          </cell>
          <cell r="F46">
            <v>1</v>
          </cell>
          <cell r="G46">
            <v>0</v>
          </cell>
          <cell r="H46">
            <v>1</v>
          </cell>
          <cell r="I46">
            <v>0</v>
          </cell>
          <cell r="J46">
            <v>1</v>
          </cell>
          <cell r="K46">
            <v>0</v>
          </cell>
          <cell r="L46">
            <v>1</v>
          </cell>
          <cell r="M46">
            <v>1</v>
          </cell>
          <cell r="N46">
            <v>0</v>
          </cell>
          <cell r="O46">
            <v>1</v>
          </cell>
          <cell r="Q46">
            <v>1</v>
          </cell>
        </row>
        <row r="47">
          <cell r="A47" t="str">
            <v>13.39</v>
          </cell>
          <cell r="B47" t="str">
            <v>Válvula Cierre BxB DN Ø50mm</v>
          </cell>
          <cell r="C47" t="str">
            <v>un</v>
          </cell>
          <cell r="D47">
            <v>1</v>
          </cell>
          <cell r="E47">
            <v>0</v>
          </cell>
          <cell r="F47">
            <v>1</v>
          </cell>
          <cell r="G47">
            <v>0</v>
          </cell>
          <cell r="H47">
            <v>1</v>
          </cell>
          <cell r="I47">
            <v>0</v>
          </cell>
          <cell r="J47">
            <v>1</v>
          </cell>
          <cell r="K47">
            <v>0</v>
          </cell>
          <cell r="L47">
            <v>1</v>
          </cell>
          <cell r="M47">
            <v>7</v>
          </cell>
          <cell r="N47">
            <v>0</v>
          </cell>
          <cell r="O47">
            <v>7</v>
          </cell>
          <cell r="Q47">
            <v>7</v>
          </cell>
        </row>
        <row r="48">
          <cell r="A48" t="str">
            <v>13.40</v>
          </cell>
          <cell r="B48" t="str">
            <v>Registro en bronce Ø2"</v>
          </cell>
          <cell r="C48" t="str">
            <v>un</v>
          </cell>
          <cell r="D48">
            <v>1</v>
          </cell>
          <cell r="E48">
            <v>0</v>
          </cell>
          <cell r="F48">
            <v>1</v>
          </cell>
          <cell r="G48">
            <v>0</v>
          </cell>
          <cell r="H48">
            <v>1</v>
          </cell>
          <cell r="I48">
            <v>0</v>
          </cell>
          <cell r="J48">
            <v>1</v>
          </cell>
          <cell r="K48">
            <v>0</v>
          </cell>
          <cell r="L48">
            <v>1</v>
          </cell>
          <cell r="M48">
            <v>1</v>
          </cell>
          <cell r="N48">
            <v>0</v>
          </cell>
          <cell r="O48">
            <v>1</v>
          </cell>
          <cell r="Q48">
            <v>1</v>
          </cell>
        </row>
        <row r="49">
          <cell r="A49" t="str">
            <v>13.41</v>
          </cell>
          <cell r="B49" t="str">
            <v>Suministro e instalación de Unión universal PVC 2"</v>
          </cell>
          <cell r="C49" t="str">
            <v>un</v>
          </cell>
          <cell r="D49">
            <v>1</v>
          </cell>
          <cell r="E49">
            <v>0</v>
          </cell>
          <cell r="F49">
            <v>1</v>
          </cell>
          <cell r="G49">
            <v>0</v>
          </cell>
          <cell r="H49">
            <v>1</v>
          </cell>
          <cell r="I49">
            <v>0</v>
          </cell>
          <cell r="J49">
            <v>1</v>
          </cell>
          <cell r="K49">
            <v>0</v>
          </cell>
          <cell r="L49">
            <v>1</v>
          </cell>
          <cell r="M49">
            <v>5</v>
          </cell>
          <cell r="N49">
            <v>0</v>
          </cell>
          <cell r="O49">
            <v>5</v>
          </cell>
          <cell r="Q49">
            <v>5</v>
          </cell>
        </row>
        <row r="50">
          <cell r="A50" t="str">
            <v>13.42</v>
          </cell>
          <cell r="B50" t="str">
            <v>Medidor chorro multiple metálico clase B/R 80 2"</v>
          </cell>
          <cell r="C50" t="str">
            <v>un</v>
          </cell>
          <cell r="D50">
            <v>1</v>
          </cell>
          <cell r="E50">
            <v>0</v>
          </cell>
          <cell r="F50">
            <v>1</v>
          </cell>
          <cell r="G50">
            <v>0</v>
          </cell>
          <cell r="H50">
            <v>1</v>
          </cell>
          <cell r="I50">
            <v>0</v>
          </cell>
          <cell r="J50">
            <v>1</v>
          </cell>
          <cell r="K50">
            <v>0</v>
          </cell>
          <cell r="L50">
            <v>1</v>
          </cell>
          <cell r="M50">
            <v>1</v>
          </cell>
          <cell r="N50">
            <v>0</v>
          </cell>
          <cell r="O50">
            <v>1</v>
          </cell>
          <cell r="Q50">
            <v>1</v>
          </cell>
        </row>
        <row r="51">
          <cell r="A51" t="str">
            <v>13.43</v>
          </cell>
          <cell r="B51" t="str">
            <v>Caja para medidor con tapa registro para exterior</v>
          </cell>
          <cell r="C51" t="str">
            <v>un</v>
          </cell>
          <cell r="D51">
            <v>1</v>
          </cell>
          <cell r="E51">
            <v>0</v>
          </cell>
          <cell r="F51">
            <v>1</v>
          </cell>
          <cell r="G51">
            <v>0</v>
          </cell>
          <cell r="H51">
            <v>1</v>
          </cell>
          <cell r="I51">
            <v>0</v>
          </cell>
          <cell r="J51">
            <v>1</v>
          </cell>
          <cell r="K51">
            <v>0</v>
          </cell>
          <cell r="L51">
            <v>1</v>
          </cell>
          <cell r="M51">
            <v>1</v>
          </cell>
          <cell r="N51">
            <v>0</v>
          </cell>
          <cell r="O51">
            <v>1</v>
          </cell>
          <cell r="Q51">
            <v>1</v>
          </cell>
        </row>
        <row r="52">
          <cell r="A52" t="str">
            <v>13.44</v>
          </cell>
          <cell r="B52" t="str">
            <v>Válvula Bayoneta para Riego (Suministro Hidráulico)</v>
          </cell>
          <cell r="C52" t="str">
            <v>un</v>
          </cell>
          <cell r="D52">
            <v>1</v>
          </cell>
          <cell r="E52">
            <v>0</v>
          </cell>
          <cell r="F52">
            <v>1</v>
          </cell>
          <cell r="G52">
            <v>0</v>
          </cell>
          <cell r="H52">
            <v>1</v>
          </cell>
          <cell r="I52">
            <v>0</v>
          </cell>
          <cell r="J52">
            <v>1</v>
          </cell>
          <cell r="K52">
            <v>0</v>
          </cell>
          <cell r="L52">
            <v>1</v>
          </cell>
          <cell r="M52">
            <v>26</v>
          </cell>
          <cell r="N52">
            <v>0</v>
          </cell>
          <cell r="O52">
            <v>26</v>
          </cell>
          <cell r="Q52">
            <v>26</v>
          </cell>
        </row>
        <row r="53">
          <cell r="A53" t="str">
            <v>13.45</v>
          </cell>
          <cell r="B53" t="str">
            <v xml:space="preserve">Instalación de sanitario </v>
          </cell>
          <cell r="C53" t="str">
            <v>un</v>
          </cell>
          <cell r="D53">
            <v>1</v>
          </cell>
          <cell r="E53">
            <v>6</v>
          </cell>
          <cell r="F53">
            <v>1</v>
          </cell>
          <cell r="G53">
            <v>5</v>
          </cell>
          <cell r="H53">
            <v>1</v>
          </cell>
          <cell r="I53">
            <v>0</v>
          </cell>
          <cell r="J53">
            <v>1</v>
          </cell>
          <cell r="K53">
            <v>0</v>
          </cell>
          <cell r="L53">
            <v>1</v>
          </cell>
          <cell r="M53">
            <v>0</v>
          </cell>
          <cell r="N53">
            <v>0</v>
          </cell>
          <cell r="O53">
            <v>11</v>
          </cell>
          <cell r="Q53">
            <v>11</v>
          </cell>
        </row>
        <row r="54">
          <cell r="A54" t="str">
            <v>13.46</v>
          </cell>
          <cell r="B54" t="str">
            <v>Instalación de Lavamanos con griferia</v>
          </cell>
          <cell r="C54" t="str">
            <v>un</v>
          </cell>
          <cell r="D54">
            <v>1</v>
          </cell>
          <cell r="E54">
            <v>7</v>
          </cell>
          <cell r="F54">
            <v>1</v>
          </cell>
          <cell r="G54">
            <v>6</v>
          </cell>
          <cell r="H54">
            <v>1</v>
          </cell>
          <cell r="I54">
            <v>0</v>
          </cell>
          <cell r="J54">
            <v>1</v>
          </cell>
          <cell r="K54">
            <v>0</v>
          </cell>
          <cell r="L54">
            <v>1</v>
          </cell>
          <cell r="M54">
            <v>0</v>
          </cell>
          <cell r="N54">
            <v>0</v>
          </cell>
          <cell r="O54">
            <v>13</v>
          </cell>
          <cell r="Q54">
            <v>13</v>
          </cell>
        </row>
        <row r="55">
          <cell r="A55" t="str">
            <v>13.47</v>
          </cell>
          <cell r="B55" t="str">
            <v>Instalación de orinal</v>
          </cell>
          <cell r="C55" t="str">
            <v>un</v>
          </cell>
          <cell r="D55">
            <v>1</v>
          </cell>
          <cell r="E55">
            <v>3</v>
          </cell>
          <cell r="F55">
            <v>1</v>
          </cell>
          <cell r="G55">
            <v>2</v>
          </cell>
          <cell r="H55">
            <v>1</v>
          </cell>
          <cell r="I55">
            <v>0</v>
          </cell>
          <cell r="J55">
            <v>1</v>
          </cell>
          <cell r="K55">
            <v>0</v>
          </cell>
          <cell r="L55">
            <v>1</v>
          </cell>
          <cell r="M55">
            <v>0</v>
          </cell>
          <cell r="N55">
            <v>0</v>
          </cell>
          <cell r="O55">
            <v>5</v>
          </cell>
          <cell r="Q55">
            <v>5</v>
          </cell>
        </row>
        <row r="56">
          <cell r="A56" t="str">
            <v>13.48</v>
          </cell>
          <cell r="B56" t="str">
            <v>Instalación de lavaplatos</v>
          </cell>
          <cell r="C56" t="str">
            <v>un</v>
          </cell>
          <cell r="D56">
            <v>1</v>
          </cell>
          <cell r="E56">
            <v>0</v>
          </cell>
          <cell r="F56">
            <v>1</v>
          </cell>
          <cell r="G56">
            <v>0</v>
          </cell>
          <cell r="H56">
            <v>1</v>
          </cell>
          <cell r="I56">
            <v>1</v>
          </cell>
          <cell r="J56">
            <v>1</v>
          </cell>
          <cell r="K56">
            <v>1</v>
          </cell>
          <cell r="L56">
            <v>1</v>
          </cell>
          <cell r="M56">
            <v>0</v>
          </cell>
          <cell r="N56">
            <v>0</v>
          </cell>
          <cell r="O56">
            <v>2</v>
          </cell>
          <cell r="Q56">
            <v>2</v>
          </cell>
        </row>
        <row r="57">
          <cell r="A57" t="str">
            <v>13.49</v>
          </cell>
          <cell r="B57" t="str">
            <v xml:space="preserve">Caja de inspección  0,40x 0,40 m H&lt;= 1,40 m. </v>
          </cell>
          <cell r="C57" t="str">
            <v>un</v>
          </cell>
          <cell r="D57">
            <v>1</v>
          </cell>
          <cell r="E57">
            <v>0</v>
          </cell>
          <cell r="F57">
            <v>1</v>
          </cell>
          <cell r="G57">
            <v>0</v>
          </cell>
          <cell r="H57">
            <v>1</v>
          </cell>
          <cell r="I57">
            <v>0</v>
          </cell>
          <cell r="J57">
            <v>1</v>
          </cell>
          <cell r="K57">
            <v>0</v>
          </cell>
          <cell r="L57">
            <v>1</v>
          </cell>
          <cell r="M57">
            <v>10</v>
          </cell>
          <cell r="N57">
            <v>0</v>
          </cell>
          <cell r="O57">
            <v>10</v>
          </cell>
          <cell r="Q57">
            <v>10</v>
          </cell>
        </row>
        <row r="58">
          <cell r="A58" t="str">
            <v>13.50</v>
          </cell>
          <cell r="B58" t="str">
            <v>Excavación a mano en material común, roca descompuesta, a cualquier profunidad y bajo cualquier condición de humedad. Incluye retiro a lugar autorizado.</v>
          </cell>
          <cell r="C58" t="str">
            <v>m3</v>
          </cell>
          <cell r="D58">
            <v>12.965</v>
          </cell>
          <cell r="E58">
            <v>1</v>
          </cell>
          <cell r="F58">
            <v>14.055</v>
          </cell>
          <cell r="G58">
            <v>1</v>
          </cell>
          <cell r="H58">
            <v>1.4875</v>
          </cell>
          <cell r="I58">
            <v>1</v>
          </cell>
          <cell r="J58">
            <v>1.4924999999999999</v>
          </cell>
          <cell r="K58">
            <v>1</v>
          </cell>
          <cell r="L58">
            <v>161.02250000000001</v>
          </cell>
          <cell r="M58">
            <v>1</v>
          </cell>
          <cell r="N58">
            <v>3</v>
          </cell>
          <cell r="O58">
            <v>191.02250000000001</v>
          </cell>
          <cell r="Q58">
            <v>191.02250000000001</v>
          </cell>
        </row>
        <row r="59">
          <cell r="A59" t="str">
            <v>13.51</v>
          </cell>
          <cell r="B59" t="str">
            <v>Cimentación de tubería con arena compactada al  70% de la densidad relativa máxima</v>
          </cell>
          <cell r="C59" t="str">
            <v>m3</v>
          </cell>
          <cell r="D59">
            <v>3.8895</v>
          </cell>
          <cell r="E59">
            <v>1</v>
          </cell>
          <cell r="F59">
            <v>4.2164999999999999</v>
          </cell>
          <cell r="G59">
            <v>1</v>
          </cell>
          <cell r="H59">
            <v>0.44624999999999998</v>
          </cell>
          <cell r="I59">
            <v>1</v>
          </cell>
          <cell r="J59">
            <v>0.44774999999999998</v>
          </cell>
          <cell r="K59">
            <v>1</v>
          </cell>
          <cell r="L59">
            <v>48.306750000000001</v>
          </cell>
          <cell r="M59">
            <v>1</v>
          </cell>
          <cell r="N59">
            <v>3</v>
          </cell>
          <cell r="O59">
            <v>57.306750000000001</v>
          </cell>
          <cell r="Q59">
            <v>57.306750000000001</v>
          </cell>
        </row>
        <row r="60">
          <cell r="A60" t="str">
            <v>13.52</v>
          </cell>
          <cell r="B60" t="str">
            <v>Rellenos de Zanjas y estructuras con material seleccionado de sitio, compactado al 90% del Proctor Modificado</v>
          </cell>
          <cell r="C60" t="str">
            <v>m3</v>
          </cell>
          <cell r="D60">
            <v>9.0754999999999999</v>
          </cell>
          <cell r="E60">
            <v>1</v>
          </cell>
          <cell r="F60">
            <v>9.8384999999999998</v>
          </cell>
          <cell r="G60">
            <v>1</v>
          </cell>
          <cell r="H60">
            <v>1.04125</v>
          </cell>
          <cell r="I60">
            <v>1</v>
          </cell>
          <cell r="J60">
            <v>1.0447500000000001</v>
          </cell>
          <cell r="K60">
            <v>1</v>
          </cell>
          <cell r="L60">
            <v>112.71575000000001</v>
          </cell>
          <cell r="M60">
            <v>1</v>
          </cell>
          <cell r="N60">
            <v>3</v>
          </cell>
          <cell r="O60">
            <v>133.71575000000001</v>
          </cell>
          <cell r="Q60">
            <v>133.71575000000001</v>
          </cell>
        </row>
        <row r="61">
          <cell r="A61" t="str">
            <v>13.53</v>
          </cell>
          <cell r="B61" t="str">
            <v>Empalme a red de acueducto tubería existente de 3" PVC. Incluye accesorios, tornillería, empaques, instalación de tee PVC 3" x 2"</v>
          </cell>
          <cell r="C61" t="str">
            <v>un</v>
          </cell>
          <cell r="D61">
            <v>1</v>
          </cell>
          <cell r="E61">
            <v>0</v>
          </cell>
          <cell r="F61">
            <v>1</v>
          </cell>
          <cell r="G61">
            <v>0</v>
          </cell>
          <cell r="H61">
            <v>1</v>
          </cell>
          <cell r="I61">
            <v>0</v>
          </cell>
          <cell r="J61">
            <v>1</v>
          </cell>
          <cell r="K61">
            <v>0</v>
          </cell>
          <cell r="L61">
            <v>1</v>
          </cell>
          <cell r="M61">
            <v>1</v>
          </cell>
          <cell r="N61">
            <v>0</v>
          </cell>
          <cell r="O61">
            <v>1</v>
          </cell>
          <cell r="Q61">
            <v>1</v>
          </cell>
        </row>
        <row r="62">
          <cell r="A62" t="str">
            <v>13.54</v>
          </cell>
          <cell r="B62" t="str">
            <v>Suministro e instalación equipo de bombeo hidroneumatico</v>
          </cell>
          <cell r="C62" t="str">
            <v>un</v>
          </cell>
          <cell r="D62">
            <v>1</v>
          </cell>
          <cell r="E62">
            <v>0</v>
          </cell>
          <cell r="F62">
            <v>1</v>
          </cell>
          <cell r="G62">
            <v>0</v>
          </cell>
          <cell r="H62">
            <v>1</v>
          </cell>
          <cell r="I62">
            <v>0</v>
          </cell>
          <cell r="J62">
            <v>1</v>
          </cell>
          <cell r="K62">
            <v>0</v>
          </cell>
          <cell r="L62">
            <v>1</v>
          </cell>
          <cell r="M62">
            <v>2</v>
          </cell>
          <cell r="N62">
            <v>0</v>
          </cell>
          <cell r="O62">
            <v>2</v>
          </cell>
          <cell r="Q62">
            <v>2</v>
          </cell>
        </row>
        <row r="63">
          <cell r="A63" t="str">
            <v>13.55</v>
          </cell>
          <cell r="B63" t="str">
            <v>Planos record</v>
          </cell>
          <cell r="C63" t="str">
            <v>un</v>
          </cell>
          <cell r="D63">
            <v>1</v>
          </cell>
          <cell r="E63">
            <v>0</v>
          </cell>
          <cell r="F63">
            <v>1</v>
          </cell>
          <cell r="G63">
            <v>0</v>
          </cell>
          <cell r="H63">
            <v>1</v>
          </cell>
          <cell r="I63">
            <v>0</v>
          </cell>
          <cell r="J63">
            <v>1</v>
          </cell>
          <cell r="K63">
            <v>0</v>
          </cell>
          <cell r="L63">
            <v>1</v>
          </cell>
          <cell r="M63">
            <v>5</v>
          </cell>
          <cell r="N63">
            <v>0</v>
          </cell>
          <cell r="O63">
            <v>5</v>
          </cell>
          <cell r="P63">
            <v>0</v>
          </cell>
          <cell r="Q63">
            <v>5</v>
          </cell>
        </row>
        <row r="64">
          <cell r="A64" t="str">
            <v>13.56</v>
          </cell>
          <cell r="B64" t="str">
            <v>Prueba del sistema</v>
          </cell>
          <cell r="C64" t="str">
            <v>un</v>
          </cell>
          <cell r="D64">
            <v>1</v>
          </cell>
          <cell r="E64">
            <v>0</v>
          </cell>
          <cell r="F64">
            <v>1</v>
          </cell>
          <cell r="G64">
            <v>0</v>
          </cell>
          <cell r="H64">
            <v>1</v>
          </cell>
          <cell r="I64">
            <v>0</v>
          </cell>
          <cell r="J64">
            <v>1</v>
          </cell>
          <cell r="K64">
            <v>0</v>
          </cell>
          <cell r="L64">
            <v>1</v>
          </cell>
          <cell r="M64">
            <v>2</v>
          </cell>
          <cell r="N64">
            <v>0</v>
          </cell>
          <cell r="O64">
            <v>2</v>
          </cell>
          <cell r="P64">
            <v>0</v>
          </cell>
          <cell r="Q64">
            <v>2</v>
          </cell>
        </row>
        <row r="65">
          <cell r="A65" t="str">
            <v>13.57.1</v>
          </cell>
          <cell r="B65" t="str">
            <v>Tubería Sanitaria PVC 110 mm (6")</v>
          </cell>
          <cell r="C65" t="str">
            <v>m</v>
          </cell>
          <cell r="D65">
            <v>0</v>
          </cell>
          <cell r="E65">
            <v>1</v>
          </cell>
          <cell r="F65">
            <v>0</v>
          </cell>
          <cell r="G65">
            <v>1</v>
          </cell>
          <cell r="H65">
            <v>0</v>
          </cell>
          <cell r="I65">
            <v>1</v>
          </cell>
          <cell r="J65">
            <v>0</v>
          </cell>
          <cell r="K65">
            <v>1</v>
          </cell>
          <cell r="L65">
            <v>11.74</v>
          </cell>
          <cell r="M65">
            <v>1</v>
          </cell>
          <cell r="N65">
            <v>1</v>
          </cell>
          <cell r="O65">
            <v>11.74</v>
          </cell>
          <cell r="Q65">
            <v>11.74</v>
          </cell>
        </row>
        <row r="66">
          <cell r="A66" t="str">
            <v>13.57</v>
          </cell>
          <cell r="B66" t="str">
            <v>Tubería Sanitaria PVC 110 mm (4")</v>
          </cell>
          <cell r="C66" t="str">
            <v>m</v>
          </cell>
          <cell r="D66">
            <v>17.89</v>
          </cell>
          <cell r="E66">
            <v>1</v>
          </cell>
          <cell r="F66">
            <v>29.49</v>
          </cell>
          <cell r="G66">
            <v>1</v>
          </cell>
          <cell r="H66">
            <v>0</v>
          </cell>
          <cell r="I66">
            <v>1</v>
          </cell>
          <cell r="J66">
            <v>0</v>
          </cell>
          <cell r="K66">
            <v>1</v>
          </cell>
          <cell r="L66">
            <v>195.92000000000002</v>
          </cell>
          <cell r="M66">
            <v>1</v>
          </cell>
          <cell r="N66">
            <v>1</v>
          </cell>
          <cell r="O66">
            <v>243.3</v>
          </cell>
          <cell r="Q66">
            <v>243.3</v>
          </cell>
        </row>
        <row r="67">
          <cell r="A67" t="str">
            <v>13.58</v>
          </cell>
          <cell r="B67" t="str">
            <v>Tubería Sanitaria PVC 50 mm (2")</v>
          </cell>
          <cell r="C67" t="str">
            <v>m</v>
          </cell>
          <cell r="D67">
            <v>27.4</v>
          </cell>
          <cell r="E67">
            <v>1</v>
          </cell>
          <cell r="F67">
            <v>21.89</v>
          </cell>
          <cell r="G67">
            <v>1</v>
          </cell>
          <cell r="H67">
            <v>8.5500000000000007</v>
          </cell>
          <cell r="I67">
            <v>1</v>
          </cell>
          <cell r="J67">
            <v>16.07</v>
          </cell>
          <cell r="K67">
            <v>1</v>
          </cell>
          <cell r="L67">
            <v>0</v>
          </cell>
          <cell r="M67">
            <v>1</v>
          </cell>
          <cell r="N67">
            <v>1</v>
          </cell>
          <cell r="O67">
            <v>73.91</v>
          </cell>
          <cell r="Q67">
            <v>73.91</v>
          </cell>
        </row>
        <row r="68">
          <cell r="A68" t="str">
            <v>13.59</v>
          </cell>
          <cell r="B68" t="str">
            <v>Tubería Sanitaria PVC  (1 1/2")</v>
          </cell>
          <cell r="C68" t="str">
            <v>m</v>
          </cell>
          <cell r="D68">
            <v>1.1100000000000001</v>
          </cell>
          <cell r="E68">
            <v>1</v>
          </cell>
          <cell r="F68">
            <v>1.68</v>
          </cell>
          <cell r="G68">
            <v>1</v>
          </cell>
          <cell r="H68">
            <v>0.28000000000000003</v>
          </cell>
          <cell r="I68">
            <v>1</v>
          </cell>
          <cell r="J68">
            <v>0.28000000000000003</v>
          </cell>
          <cell r="K68">
            <v>1</v>
          </cell>
          <cell r="L68">
            <v>0</v>
          </cell>
          <cell r="M68">
            <v>1</v>
          </cell>
          <cell r="N68">
            <v>1</v>
          </cell>
          <cell r="O68">
            <v>3.3500000000000005</v>
          </cell>
          <cell r="Q68">
            <v>3.35</v>
          </cell>
        </row>
        <row r="69">
          <cell r="A69" t="str">
            <v>13.60</v>
          </cell>
          <cell r="B69" t="str">
            <v>Codo Sanit. 90º x 4" CxC</v>
          </cell>
          <cell r="C69" t="str">
            <v>un</v>
          </cell>
          <cell r="D69">
            <v>1</v>
          </cell>
          <cell r="E69">
            <v>11</v>
          </cell>
          <cell r="F69">
            <v>1</v>
          </cell>
          <cell r="G69">
            <v>2</v>
          </cell>
          <cell r="H69">
            <v>1</v>
          </cell>
          <cell r="I69">
            <v>0</v>
          </cell>
          <cell r="J69">
            <v>1</v>
          </cell>
          <cell r="K69">
            <v>0</v>
          </cell>
          <cell r="L69">
            <v>1</v>
          </cell>
          <cell r="M69">
            <v>0</v>
          </cell>
          <cell r="N69">
            <v>0</v>
          </cell>
          <cell r="O69">
            <v>13</v>
          </cell>
          <cell r="Q69">
            <v>13</v>
          </cell>
        </row>
        <row r="70">
          <cell r="A70" t="str">
            <v>13.61</v>
          </cell>
          <cell r="B70" t="str">
            <v>Codo Sanit. 90º x 2" CxC</v>
          </cell>
          <cell r="C70" t="str">
            <v>un</v>
          </cell>
          <cell r="D70">
            <v>1</v>
          </cell>
          <cell r="E70">
            <v>32</v>
          </cell>
          <cell r="F70">
            <v>1</v>
          </cell>
          <cell r="G70">
            <v>6</v>
          </cell>
          <cell r="H70">
            <v>1</v>
          </cell>
          <cell r="I70">
            <v>3</v>
          </cell>
          <cell r="J70">
            <v>1</v>
          </cell>
          <cell r="K70">
            <v>1</v>
          </cell>
          <cell r="L70">
            <v>1</v>
          </cell>
          <cell r="M70">
            <v>12</v>
          </cell>
          <cell r="N70">
            <v>0</v>
          </cell>
          <cell r="O70">
            <v>54</v>
          </cell>
          <cell r="Q70">
            <v>54</v>
          </cell>
        </row>
        <row r="71">
          <cell r="A71" t="str">
            <v>13.62</v>
          </cell>
          <cell r="B71" t="str">
            <v>Codo Sanit. 90º x 1 1/2" CxC</v>
          </cell>
          <cell r="C71" t="str">
            <v>un</v>
          </cell>
          <cell r="D71">
            <v>1</v>
          </cell>
          <cell r="E71">
            <v>2</v>
          </cell>
          <cell r="F71">
            <v>1</v>
          </cell>
          <cell r="G71">
            <v>3</v>
          </cell>
          <cell r="H71">
            <v>1</v>
          </cell>
          <cell r="I71">
            <v>2</v>
          </cell>
          <cell r="J71">
            <v>1</v>
          </cell>
          <cell r="K71">
            <v>2</v>
          </cell>
          <cell r="L71">
            <v>1</v>
          </cell>
          <cell r="M71">
            <v>0</v>
          </cell>
          <cell r="N71">
            <v>0</v>
          </cell>
          <cell r="O71">
            <v>9</v>
          </cell>
          <cell r="Q71">
            <v>9</v>
          </cell>
        </row>
        <row r="72">
          <cell r="A72" t="str">
            <v>13.63</v>
          </cell>
          <cell r="B72" t="str">
            <v>Codo Sanit. 45º x 4" CxC</v>
          </cell>
          <cell r="C72" t="str">
            <v>un</v>
          </cell>
          <cell r="D72">
            <v>1</v>
          </cell>
          <cell r="E72">
            <v>0</v>
          </cell>
          <cell r="F72">
            <v>1</v>
          </cell>
          <cell r="G72">
            <v>0</v>
          </cell>
          <cell r="H72">
            <v>1</v>
          </cell>
          <cell r="I72">
            <v>0</v>
          </cell>
          <cell r="J72">
            <v>1</v>
          </cell>
          <cell r="K72">
            <v>0</v>
          </cell>
          <cell r="L72">
            <v>1</v>
          </cell>
          <cell r="M72">
            <v>16</v>
          </cell>
          <cell r="N72">
            <v>0</v>
          </cell>
          <cell r="O72">
            <v>16</v>
          </cell>
          <cell r="Q72">
            <v>16</v>
          </cell>
        </row>
        <row r="73">
          <cell r="A73" t="str">
            <v>13.64</v>
          </cell>
          <cell r="B73" t="str">
            <v>Codo Sanit. 45º x 2" CxC</v>
          </cell>
          <cell r="C73" t="str">
            <v>un</v>
          </cell>
          <cell r="D73">
            <v>1</v>
          </cell>
          <cell r="E73">
            <v>0</v>
          </cell>
          <cell r="F73">
            <v>1</v>
          </cell>
          <cell r="G73">
            <v>1</v>
          </cell>
          <cell r="H73">
            <v>1</v>
          </cell>
          <cell r="I73">
            <v>0</v>
          </cell>
          <cell r="J73">
            <v>1</v>
          </cell>
          <cell r="K73">
            <v>2</v>
          </cell>
          <cell r="L73">
            <v>1</v>
          </cell>
          <cell r="M73">
            <v>16</v>
          </cell>
          <cell r="N73">
            <v>0</v>
          </cell>
          <cell r="O73">
            <v>19</v>
          </cell>
          <cell r="Q73">
            <v>19</v>
          </cell>
        </row>
        <row r="74">
          <cell r="A74" t="str">
            <v>13.65</v>
          </cell>
          <cell r="B74" t="str">
            <v>Yee Sanit. PVC 2"</v>
          </cell>
          <cell r="C74" t="str">
            <v>un</v>
          </cell>
          <cell r="D74">
            <v>1</v>
          </cell>
          <cell r="E74">
            <v>10</v>
          </cell>
          <cell r="F74">
            <v>1</v>
          </cell>
          <cell r="G74">
            <v>5</v>
          </cell>
          <cell r="H74">
            <v>1</v>
          </cell>
          <cell r="I74">
            <v>2</v>
          </cell>
          <cell r="J74">
            <v>1</v>
          </cell>
          <cell r="K74">
            <v>1</v>
          </cell>
          <cell r="L74">
            <v>1</v>
          </cell>
          <cell r="M74">
            <v>2</v>
          </cell>
          <cell r="N74">
            <v>0</v>
          </cell>
          <cell r="O74">
            <v>20</v>
          </cell>
          <cell r="Q74">
            <v>20</v>
          </cell>
        </row>
        <row r="75">
          <cell r="A75" t="str">
            <v>13.66</v>
          </cell>
          <cell r="B75" t="str">
            <v>Yee Sanit. PVC 4"</v>
          </cell>
          <cell r="C75" t="str">
            <v>un</v>
          </cell>
          <cell r="D75">
            <v>1</v>
          </cell>
          <cell r="E75">
            <v>8</v>
          </cell>
          <cell r="F75">
            <v>1</v>
          </cell>
          <cell r="G75">
            <v>5</v>
          </cell>
          <cell r="H75">
            <v>1</v>
          </cell>
          <cell r="I75">
            <v>0</v>
          </cell>
          <cell r="J75">
            <v>1</v>
          </cell>
          <cell r="K75">
            <v>0</v>
          </cell>
          <cell r="L75">
            <v>1</v>
          </cell>
          <cell r="M75">
            <v>0</v>
          </cell>
          <cell r="N75">
            <v>0</v>
          </cell>
          <cell r="O75">
            <v>13</v>
          </cell>
          <cell r="Q75">
            <v>13</v>
          </cell>
        </row>
        <row r="76">
          <cell r="A76" t="str">
            <v>13.67</v>
          </cell>
          <cell r="B76" t="str">
            <v>Yee Sanit. reducida PVC 4" x 2"</v>
          </cell>
          <cell r="C76" t="str">
            <v>un</v>
          </cell>
          <cell r="D76">
            <v>1</v>
          </cell>
          <cell r="E76">
            <v>4</v>
          </cell>
          <cell r="F76">
            <v>1</v>
          </cell>
          <cell r="G76">
            <v>4</v>
          </cell>
          <cell r="H76">
            <v>1</v>
          </cell>
          <cell r="I76">
            <v>0</v>
          </cell>
          <cell r="J76">
            <v>1</v>
          </cell>
          <cell r="K76">
            <v>0</v>
          </cell>
          <cell r="L76">
            <v>1</v>
          </cell>
          <cell r="M76">
            <v>0</v>
          </cell>
          <cell r="N76">
            <v>0</v>
          </cell>
          <cell r="O76">
            <v>8</v>
          </cell>
          <cell r="Q76">
            <v>8</v>
          </cell>
        </row>
        <row r="77">
          <cell r="A77" t="str">
            <v>13.68</v>
          </cell>
          <cell r="B77" t="str">
            <v>Unión PVC Sanit. 4"</v>
          </cell>
          <cell r="C77" t="str">
            <v>un</v>
          </cell>
          <cell r="D77">
            <v>1</v>
          </cell>
          <cell r="E77">
            <v>3</v>
          </cell>
          <cell r="F77">
            <v>1</v>
          </cell>
          <cell r="G77">
            <v>5</v>
          </cell>
          <cell r="H77">
            <v>1</v>
          </cell>
          <cell r="I77">
            <v>0</v>
          </cell>
          <cell r="J77">
            <v>1</v>
          </cell>
          <cell r="K77">
            <v>0</v>
          </cell>
          <cell r="L77">
            <v>1</v>
          </cell>
          <cell r="M77">
            <v>33</v>
          </cell>
          <cell r="N77">
            <v>0</v>
          </cell>
          <cell r="O77">
            <v>41</v>
          </cell>
          <cell r="Q77">
            <v>41</v>
          </cell>
        </row>
        <row r="78">
          <cell r="A78" t="str">
            <v>13.69</v>
          </cell>
          <cell r="B78" t="str">
            <v>Buje soldado Sanit. PVC 4" x  2"</v>
          </cell>
          <cell r="C78" t="str">
            <v>un</v>
          </cell>
          <cell r="D78">
            <v>1</v>
          </cell>
          <cell r="E78">
            <v>0</v>
          </cell>
          <cell r="F78">
            <v>1</v>
          </cell>
          <cell r="G78">
            <v>0</v>
          </cell>
          <cell r="H78">
            <v>1</v>
          </cell>
          <cell r="I78">
            <v>0</v>
          </cell>
          <cell r="J78">
            <v>1</v>
          </cell>
          <cell r="K78">
            <v>0</v>
          </cell>
          <cell r="L78">
            <v>1</v>
          </cell>
          <cell r="M78">
            <v>0</v>
          </cell>
          <cell r="N78">
            <v>0</v>
          </cell>
          <cell r="O78">
            <v>0</v>
          </cell>
          <cell r="Q78">
            <v>0</v>
          </cell>
        </row>
        <row r="79">
          <cell r="A79" t="str">
            <v>13.70</v>
          </cell>
          <cell r="B79" t="str">
            <v>Buje soldado Sanit. PVC 2" x  1 1/2"</v>
          </cell>
          <cell r="C79" t="str">
            <v>un</v>
          </cell>
          <cell r="D79">
            <v>1</v>
          </cell>
          <cell r="E79">
            <v>1</v>
          </cell>
          <cell r="F79">
            <v>1</v>
          </cell>
          <cell r="G79">
            <v>10</v>
          </cell>
          <cell r="H79">
            <v>1</v>
          </cell>
          <cell r="I79">
            <v>3</v>
          </cell>
          <cell r="J79">
            <v>1</v>
          </cell>
          <cell r="K79">
            <v>3</v>
          </cell>
          <cell r="L79">
            <v>1</v>
          </cell>
          <cell r="M79">
            <v>1</v>
          </cell>
          <cell r="N79">
            <v>0</v>
          </cell>
          <cell r="O79">
            <v>18</v>
          </cell>
          <cell r="Q79">
            <v>18</v>
          </cell>
        </row>
        <row r="80">
          <cell r="A80" t="str">
            <v>13.71</v>
          </cell>
          <cell r="B80" t="str">
            <v>Suministro e instalación de adaptador de limpieza sanitario 2"</v>
          </cell>
          <cell r="C80" t="str">
            <v>un</v>
          </cell>
          <cell r="D80">
            <v>1</v>
          </cell>
          <cell r="E80">
            <v>7</v>
          </cell>
          <cell r="F80">
            <v>1</v>
          </cell>
          <cell r="G80">
            <v>8</v>
          </cell>
          <cell r="H80">
            <v>1</v>
          </cell>
          <cell r="I80">
            <v>1</v>
          </cell>
          <cell r="J80">
            <v>1</v>
          </cell>
          <cell r="K80">
            <v>1</v>
          </cell>
          <cell r="L80">
            <v>1</v>
          </cell>
          <cell r="M80">
            <v>0</v>
          </cell>
          <cell r="N80">
            <v>0</v>
          </cell>
          <cell r="O80">
            <v>17</v>
          </cell>
          <cell r="Q80">
            <v>17</v>
          </cell>
        </row>
        <row r="81">
          <cell r="A81" t="str">
            <v>13.72</v>
          </cell>
          <cell r="B81" t="str">
            <v>Suministro e instalación de adaptador de limpieza sanitario 4"</v>
          </cell>
          <cell r="C81" t="str">
            <v>un</v>
          </cell>
          <cell r="D81">
            <v>1</v>
          </cell>
          <cell r="E81">
            <v>5</v>
          </cell>
          <cell r="F81">
            <v>1</v>
          </cell>
          <cell r="G81">
            <v>7</v>
          </cell>
          <cell r="H81">
            <v>1</v>
          </cell>
          <cell r="I81">
            <v>0</v>
          </cell>
          <cell r="J81">
            <v>1</v>
          </cell>
          <cell r="K81">
            <v>0</v>
          </cell>
          <cell r="L81">
            <v>1</v>
          </cell>
          <cell r="M81">
            <v>0</v>
          </cell>
          <cell r="N81">
            <v>0</v>
          </cell>
          <cell r="O81">
            <v>12</v>
          </cell>
          <cell r="Q81">
            <v>12</v>
          </cell>
        </row>
        <row r="82">
          <cell r="A82" t="str">
            <v>13.73</v>
          </cell>
          <cell r="B82" t="str">
            <v>Sifón con tapon Sanit. PVC 2"</v>
          </cell>
          <cell r="C82" t="str">
            <v>un</v>
          </cell>
          <cell r="D82">
            <v>1</v>
          </cell>
          <cell r="E82">
            <v>7</v>
          </cell>
          <cell r="F82">
            <v>1</v>
          </cell>
          <cell r="G82">
            <v>6</v>
          </cell>
          <cell r="H82">
            <v>1</v>
          </cell>
          <cell r="I82">
            <v>1</v>
          </cell>
          <cell r="J82">
            <v>1</v>
          </cell>
          <cell r="K82">
            <v>1</v>
          </cell>
          <cell r="L82">
            <v>1</v>
          </cell>
          <cell r="M82">
            <v>2</v>
          </cell>
          <cell r="N82">
            <v>0</v>
          </cell>
          <cell r="O82">
            <v>17</v>
          </cell>
          <cell r="Q82">
            <v>17</v>
          </cell>
        </row>
        <row r="83">
          <cell r="A83" t="str">
            <v>13.74</v>
          </cell>
          <cell r="B83" t="str">
            <v>Sifón sin codo Sanit. PVC 2"</v>
          </cell>
          <cell r="C83" t="str">
            <v>un</v>
          </cell>
          <cell r="D83">
            <v>1</v>
          </cell>
          <cell r="E83">
            <v>3</v>
          </cell>
          <cell r="F83">
            <v>1</v>
          </cell>
          <cell r="G83">
            <v>2</v>
          </cell>
          <cell r="H83">
            <v>1</v>
          </cell>
          <cell r="I83">
            <v>1</v>
          </cell>
          <cell r="J83">
            <v>1</v>
          </cell>
          <cell r="K83">
            <v>1</v>
          </cell>
          <cell r="L83">
            <v>1</v>
          </cell>
          <cell r="M83">
            <v>1</v>
          </cell>
          <cell r="N83">
            <v>0</v>
          </cell>
          <cell r="O83">
            <v>8</v>
          </cell>
          <cell r="Q83">
            <v>8</v>
          </cell>
        </row>
        <row r="84">
          <cell r="A84" t="str">
            <v>13.75</v>
          </cell>
          <cell r="B84" t="str">
            <v>Excavación a mano en material común, roca descompuesta, a cualquier profunidad y bajo cualquier condición de humedad. Incluye retiro a lugar autorizado.</v>
          </cell>
          <cell r="C84" t="str">
            <v>m3</v>
          </cell>
          <cell r="D84">
            <v>21.7392</v>
          </cell>
          <cell r="E84">
            <v>1</v>
          </cell>
          <cell r="F84">
            <v>24.662399999999998</v>
          </cell>
          <cell r="G84">
            <v>1</v>
          </cell>
          <cell r="H84">
            <v>4.1040000000000001</v>
          </cell>
          <cell r="I84">
            <v>1</v>
          </cell>
          <cell r="J84">
            <v>7.7135999999999996</v>
          </cell>
          <cell r="K84">
            <v>1</v>
          </cell>
          <cell r="L84">
            <v>94.041600000000017</v>
          </cell>
          <cell r="M84">
            <v>1</v>
          </cell>
          <cell r="N84">
            <v>3</v>
          </cell>
          <cell r="O84">
            <v>152.26080000000002</v>
          </cell>
          <cell r="Q84">
            <v>152.26080000000002</v>
          </cell>
        </row>
        <row r="85">
          <cell r="A85" t="str">
            <v>13.76</v>
          </cell>
          <cell r="B85" t="str">
            <v>Cimentación de tubería con arena compactada al  70% de la densidad relativa máxima</v>
          </cell>
          <cell r="C85" t="str">
            <v>m3</v>
          </cell>
          <cell r="D85">
            <v>4.0760999999999994</v>
          </cell>
          <cell r="E85">
            <v>1</v>
          </cell>
          <cell r="F85">
            <v>4.6241999999999992</v>
          </cell>
          <cell r="G85">
            <v>1</v>
          </cell>
          <cell r="H85">
            <v>0.76949999999999996</v>
          </cell>
          <cell r="I85">
            <v>1</v>
          </cell>
          <cell r="J85">
            <v>1.4462999999999999</v>
          </cell>
          <cell r="K85">
            <v>1</v>
          </cell>
          <cell r="L85">
            <v>17.632800000000003</v>
          </cell>
          <cell r="M85">
            <v>1</v>
          </cell>
          <cell r="N85">
            <v>3</v>
          </cell>
          <cell r="O85">
            <v>28.548900000000003</v>
          </cell>
          <cell r="Q85">
            <v>28.548900000000003</v>
          </cell>
        </row>
        <row r="86">
          <cell r="A86" t="str">
            <v>13.77</v>
          </cell>
          <cell r="B86" t="str">
            <v>Rellenos de Zanjas y estructuras con material seleccionado de sitio, compactado al 90% del Proctor Modificado</v>
          </cell>
          <cell r="C86" t="str">
            <v>m3</v>
          </cell>
          <cell r="D86">
            <v>17.6631</v>
          </cell>
          <cell r="E86">
            <v>1</v>
          </cell>
          <cell r="F86">
            <v>20.0382</v>
          </cell>
          <cell r="G86">
            <v>1</v>
          </cell>
          <cell r="H86">
            <v>3.3345000000000002</v>
          </cell>
          <cell r="I86">
            <v>1</v>
          </cell>
          <cell r="J86">
            <v>6.2672999999999996</v>
          </cell>
          <cell r="K86">
            <v>1</v>
          </cell>
          <cell r="L86">
            <v>76.408800000000014</v>
          </cell>
          <cell r="M86">
            <v>1</v>
          </cell>
          <cell r="N86">
            <v>3</v>
          </cell>
          <cell r="O86">
            <v>123.71190000000001</v>
          </cell>
          <cell r="Q86">
            <v>123.71190000000001</v>
          </cell>
        </row>
        <row r="87">
          <cell r="A87" t="str">
            <v>13.78</v>
          </cell>
          <cell r="B87" t="str">
            <v xml:space="preserve">Caja de inspección  0,40x 0,40 m H&lt;= 1,40 m. </v>
          </cell>
          <cell r="C87" t="str">
            <v xml:space="preserve">un </v>
          </cell>
          <cell r="D87">
            <v>2</v>
          </cell>
          <cell r="E87">
            <v>1</v>
          </cell>
          <cell r="F87">
            <v>2</v>
          </cell>
          <cell r="G87">
            <v>1</v>
          </cell>
          <cell r="H87">
            <v>1</v>
          </cell>
          <cell r="I87">
            <v>1</v>
          </cell>
          <cell r="J87">
            <v>1</v>
          </cell>
          <cell r="K87">
            <v>1</v>
          </cell>
          <cell r="L87">
            <v>5</v>
          </cell>
          <cell r="M87">
            <v>1</v>
          </cell>
          <cell r="N87">
            <v>0</v>
          </cell>
          <cell r="O87">
            <v>11</v>
          </cell>
          <cell r="Q87">
            <v>11</v>
          </cell>
        </row>
        <row r="88">
          <cell r="A88" t="str">
            <v>13.79</v>
          </cell>
          <cell r="B88" t="str">
            <v xml:space="preserve">Registro de conexión domiciliaria sifónico 0,60x 0,60 m H&lt;= 1,40 m. </v>
          </cell>
          <cell r="C88" t="str">
            <v>un</v>
          </cell>
          <cell r="D88">
            <v>1</v>
          </cell>
          <cell r="E88">
            <v>0</v>
          </cell>
          <cell r="F88">
            <v>1</v>
          </cell>
          <cell r="G88">
            <v>0</v>
          </cell>
          <cell r="H88">
            <v>1</v>
          </cell>
          <cell r="I88">
            <v>0</v>
          </cell>
          <cell r="J88">
            <v>1</v>
          </cell>
          <cell r="K88">
            <v>0</v>
          </cell>
          <cell r="L88">
            <v>1</v>
          </cell>
          <cell r="M88">
            <v>1</v>
          </cell>
          <cell r="N88">
            <v>0</v>
          </cell>
          <cell r="O88">
            <v>1</v>
          </cell>
          <cell r="Q88">
            <v>1</v>
          </cell>
        </row>
        <row r="89">
          <cell r="A89" t="str">
            <v>13.80</v>
          </cell>
          <cell r="B89" t="str">
            <v>Empalme de tuberías de 6" a pozo de inspección existente. Incluye manejo de tráfico vehicular, hidrosello de 24", motobomba sumergible de 3", mangera de descarga flexible de 2", 3" y 4" x 40 m.</v>
          </cell>
          <cell r="C89" t="str">
            <v xml:space="preserve">un </v>
          </cell>
          <cell r="D89">
            <v>0</v>
          </cell>
          <cell r="E89">
            <v>1</v>
          </cell>
          <cell r="F89">
            <v>0</v>
          </cell>
          <cell r="G89">
            <v>1</v>
          </cell>
          <cell r="H89">
            <v>0</v>
          </cell>
          <cell r="I89">
            <v>1</v>
          </cell>
          <cell r="J89">
            <v>0</v>
          </cell>
          <cell r="K89">
            <v>1</v>
          </cell>
          <cell r="L89">
            <v>1</v>
          </cell>
          <cell r="M89">
            <v>1</v>
          </cell>
          <cell r="N89">
            <v>0</v>
          </cell>
          <cell r="O89">
            <v>1</v>
          </cell>
          <cell r="Q89">
            <v>1</v>
          </cell>
        </row>
        <row r="90">
          <cell r="A90" t="str">
            <v>13.81</v>
          </cell>
          <cell r="B90" t="str">
            <v>Punto Sanitario lavamanos</v>
          </cell>
          <cell r="C90" t="str">
            <v>un</v>
          </cell>
          <cell r="D90">
            <v>1</v>
          </cell>
          <cell r="E90">
            <v>7</v>
          </cell>
          <cell r="F90">
            <v>1</v>
          </cell>
          <cell r="G90">
            <v>6</v>
          </cell>
          <cell r="H90">
            <v>1</v>
          </cell>
          <cell r="I90">
            <v>0</v>
          </cell>
          <cell r="J90">
            <v>1</v>
          </cell>
          <cell r="K90">
            <v>0</v>
          </cell>
          <cell r="L90">
            <v>1</v>
          </cell>
          <cell r="M90">
            <v>0</v>
          </cell>
          <cell r="N90">
            <v>0</v>
          </cell>
          <cell r="O90">
            <v>13</v>
          </cell>
          <cell r="Q90">
            <v>13</v>
          </cell>
        </row>
        <row r="91">
          <cell r="A91" t="str">
            <v>13.82</v>
          </cell>
          <cell r="B91" t="str">
            <v xml:space="preserve">Punto Sanitario de Inodoro </v>
          </cell>
          <cell r="C91" t="str">
            <v>un</v>
          </cell>
          <cell r="D91">
            <v>1</v>
          </cell>
          <cell r="E91">
            <v>6</v>
          </cell>
          <cell r="F91">
            <v>1</v>
          </cell>
          <cell r="G91">
            <v>5</v>
          </cell>
          <cell r="H91">
            <v>1</v>
          </cell>
          <cell r="I91">
            <v>0</v>
          </cell>
          <cell r="J91">
            <v>1</v>
          </cell>
          <cell r="K91">
            <v>0</v>
          </cell>
          <cell r="L91">
            <v>1</v>
          </cell>
          <cell r="M91">
            <v>0</v>
          </cell>
          <cell r="N91">
            <v>0</v>
          </cell>
          <cell r="O91">
            <v>11</v>
          </cell>
          <cell r="Q91">
            <v>11</v>
          </cell>
        </row>
        <row r="92">
          <cell r="A92" t="str">
            <v>13.83</v>
          </cell>
          <cell r="B92" t="str">
            <v>Punto Sanitario de lavaplatos</v>
          </cell>
          <cell r="C92" t="str">
            <v>un</v>
          </cell>
          <cell r="D92">
            <v>1</v>
          </cell>
          <cell r="E92">
            <v>0</v>
          </cell>
          <cell r="F92">
            <v>1</v>
          </cell>
          <cell r="G92">
            <v>0</v>
          </cell>
          <cell r="H92">
            <v>1</v>
          </cell>
          <cell r="I92">
            <v>1</v>
          </cell>
          <cell r="J92">
            <v>1</v>
          </cell>
          <cell r="K92">
            <v>1</v>
          </cell>
          <cell r="L92">
            <v>1</v>
          </cell>
          <cell r="M92">
            <v>0</v>
          </cell>
          <cell r="N92">
            <v>0</v>
          </cell>
          <cell r="O92">
            <v>2</v>
          </cell>
          <cell r="Q92">
            <v>2</v>
          </cell>
        </row>
        <row r="93">
          <cell r="A93" t="str">
            <v>13.84</v>
          </cell>
          <cell r="B93" t="str">
            <v>Punto Sanitario de orinal</v>
          </cell>
          <cell r="C93" t="str">
            <v>un</v>
          </cell>
          <cell r="D93">
            <v>1</v>
          </cell>
          <cell r="E93">
            <v>3</v>
          </cell>
          <cell r="F93">
            <v>1</v>
          </cell>
          <cell r="G93">
            <v>2</v>
          </cell>
          <cell r="H93">
            <v>1</v>
          </cell>
          <cell r="I93">
            <v>0</v>
          </cell>
          <cell r="J93">
            <v>1</v>
          </cell>
          <cell r="K93">
            <v>0</v>
          </cell>
          <cell r="L93">
            <v>1</v>
          </cell>
          <cell r="M93">
            <v>0</v>
          </cell>
          <cell r="N93">
            <v>0</v>
          </cell>
          <cell r="O93">
            <v>5</v>
          </cell>
          <cell r="Q93">
            <v>5</v>
          </cell>
        </row>
        <row r="94">
          <cell r="A94" t="str">
            <v>13.85</v>
          </cell>
          <cell r="B94" t="str">
            <v>Punto Sanitario de Desagüe de piso</v>
          </cell>
          <cell r="C94" t="str">
            <v>un</v>
          </cell>
          <cell r="D94">
            <v>1</v>
          </cell>
          <cell r="E94">
            <v>6</v>
          </cell>
          <cell r="F94">
            <v>1</v>
          </cell>
          <cell r="G94">
            <v>6</v>
          </cell>
          <cell r="H94">
            <v>1</v>
          </cell>
          <cell r="I94">
            <v>1</v>
          </cell>
          <cell r="J94">
            <v>1</v>
          </cell>
          <cell r="K94">
            <v>1</v>
          </cell>
          <cell r="L94">
            <v>1</v>
          </cell>
          <cell r="M94">
            <v>0</v>
          </cell>
          <cell r="N94">
            <v>0</v>
          </cell>
          <cell r="O94">
            <v>14</v>
          </cell>
          <cell r="Q94">
            <v>14</v>
          </cell>
        </row>
        <row r="95">
          <cell r="A95" t="str">
            <v>13.86</v>
          </cell>
          <cell r="B95" t="str">
            <v>Planos record</v>
          </cell>
          <cell r="C95" t="str">
            <v>un</v>
          </cell>
          <cell r="D95">
            <v>1</v>
          </cell>
          <cell r="E95">
            <v>0</v>
          </cell>
          <cell r="F95">
            <v>1</v>
          </cell>
          <cell r="G95">
            <v>0</v>
          </cell>
          <cell r="H95">
            <v>1</v>
          </cell>
          <cell r="I95">
            <v>0</v>
          </cell>
          <cell r="J95">
            <v>1</v>
          </cell>
          <cell r="K95">
            <v>0</v>
          </cell>
          <cell r="L95">
            <v>1</v>
          </cell>
          <cell r="M95">
            <v>4</v>
          </cell>
          <cell r="N95">
            <v>0</v>
          </cell>
          <cell r="O95">
            <v>4</v>
          </cell>
          <cell r="Q95">
            <v>4</v>
          </cell>
        </row>
        <row r="96">
          <cell r="A96" t="str">
            <v>13.87</v>
          </cell>
          <cell r="B96" t="str">
            <v>Prueba del sistema</v>
          </cell>
          <cell r="C96" t="str">
            <v>un</v>
          </cell>
          <cell r="D96">
            <v>1</v>
          </cell>
          <cell r="E96">
            <v>0</v>
          </cell>
          <cell r="F96">
            <v>1</v>
          </cell>
          <cell r="G96">
            <v>0</v>
          </cell>
          <cell r="H96">
            <v>1</v>
          </cell>
          <cell r="I96">
            <v>0</v>
          </cell>
          <cell r="J96">
            <v>1</v>
          </cell>
          <cell r="K96">
            <v>0</v>
          </cell>
          <cell r="L96">
            <v>1</v>
          </cell>
          <cell r="M96">
            <v>2</v>
          </cell>
          <cell r="N96">
            <v>0</v>
          </cell>
          <cell r="O96">
            <v>2</v>
          </cell>
          <cell r="Q96">
            <v>2</v>
          </cell>
        </row>
        <row r="97">
          <cell r="A97" t="str">
            <v>13.88</v>
          </cell>
          <cell r="B97" t="str">
            <v>Tubería PVC C900 - UL/FM 4"</v>
          </cell>
          <cell r="C97" t="str">
            <v>m</v>
          </cell>
          <cell r="D97">
            <v>0</v>
          </cell>
          <cell r="E97">
            <v>1</v>
          </cell>
          <cell r="F97">
            <v>0</v>
          </cell>
          <cell r="G97">
            <v>1</v>
          </cell>
          <cell r="H97">
            <v>0</v>
          </cell>
          <cell r="I97">
            <v>1</v>
          </cell>
          <cell r="J97">
            <v>0</v>
          </cell>
          <cell r="K97">
            <v>1</v>
          </cell>
          <cell r="L97">
            <v>11.05</v>
          </cell>
          <cell r="M97">
            <v>1</v>
          </cell>
          <cell r="N97">
            <v>1</v>
          </cell>
          <cell r="O97">
            <v>11.05</v>
          </cell>
          <cell r="Q97">
            <v>11.05</v>
          </cell>
        </row>
        <row r="98">
          <cell r="A98" t="str">
            <v>13.89</v>
          </cell>
          <cell r="B98" t="str">
            <v>Tubería SCH 40 1 1/2"</v>
          </cell>
          <cell r="C98" t="str">
            <v>m</v>
          </cell>
          <cell r="D98">
            <v>0</v>
          </cell>
          <cell r="E98">
            <v>1</v>
          </cell>
          <cell r="F98">
            <v>0</v>
          </cell>
          <cell r="G98">
            <v>1</v>
          </cell>
          <cell r="H98">
            <v>0</v>
          </cell>
          <cell r="I98">
            <v>1</v>
          </cell>
          <cell r="J98">
            <v>0</v>
          </cell>
          <cell r="K98">
            <v>1</v>
          </cell>
          <cell r="L98">
            <v>1.25</v>
          </cell>
          <cell r="M98">
            <v>1</v>
          </cell>
          <cell r="N98">
            <v>1</v>
          </cell>
          <cell r="O98">
            <v>1.25</v>
          </cell>
          <cell r="Q98">
            <v>1.25</v>
          </cell>
        </row>
        <row r="99">
          <cell r="A99" t="str">
            <v>13.90</v>
          </cell>
          <cell r="B99" t="str">
            <v>Tubería SCH 40 4"</v>
          </cell>
          <cell r="C99" t="str">
            <v>m</v>
          </cell>
          <cell r="D99">
            <v>0</v>
          </cell>
          <cell r="E99">
            <v>1</v>
          </cell>
          <cell r="F99">
            <v>0</v>
          </cell>
          <cell r="G99">
            <v>1</v>
          </cell>
          <cell r="H99">
            <v>0</v>
          </cell>
          <cell r="I99">
            <v>1</v>
          </cell>
          <cell r="J99">
            <v>0</v>
          </cell>
          <cell r="K99">
            <v>1</v>
          </cell>
          <cell r="L99">
            <v>2.52</v>
          </cell>
          <cell r="M99">
            <v>1</v>
          </cell>
          <cell r="N99">
            <v>1</v>
          </cell>
          <cell r="O99">
            <v>2.52</v>
          </cell>
          <cell r="Q99">
            <v>2.52</v>
          </cell>
        </row>
        <row r="100">
          <cell r="A100" t="str">
            <v>13.91</v>
          </cell>
          <cell r="B100" t="str">
            <v>Codo 90 ° PVC C907 DR 18 (235 PSI) (CAMxCAM) - UL/FM 4"</v>
          </cell>
          <cell r="C100" t="str">
            <v>un</v>
          </cell>
          <cell r="D100">
            <v>1</v>
          </cell>
          <cell r="E100">
            <v>0</v>
          </cell>
          <cell r="F100">
            <v>1</v>
          </cell>
          <cell r="G100">
            <v>0</v>
          </cell>
          <cell r="H100">
            <v>1</v>
          </cell>
          <cell r="I100">
            <v>0</v>
          </cell>
          <cell r="J100">
            <v>1</v>
          </cell>
          <cell r="K100">
            <v>0</v>
          </cell>
          <cell r="L100">
            <v>1</v>
          </cell>
          <cell r="M100">
            <v>4</v>
          </cell>
          <cell r="N100">
            <v>0</v>
          </cell>
          <cell r="O100">
            <v>4</v>
          </cell>
          <cell r="Q100">
            <v>4</v>
          </cell>
        </row>
        <row r="101">
          <cell r="A101" t="str">
            <v>13.92</v>
          </cell>
          <cell r="B101" t="str">
            <v>Codo 90° H.D. ranurado mecánico 1 1/2"</v>
          </cell>
          <cell r="C101" t="str">
            <v>un</v>
          </cell>
          <cell r="D101">
            <v>1</v>
          </cell>
          <cell r="E101">
            <v>0</v>
          </cell>
          <cell r="F101">
            <v>1</v>
          </cell>
          <cell r="G101">
            <v>0</v>
          </cell>
          <cell r="H101">
            <v>1</v>
          </cell>
          <cell r="I101">
            <v>0</v>
          </cell>
          <cell r="J101">
            <v>1</v>
          </cell>
          <cell r="K101">
            <v>0</v>
          </cell>
          <cell r="L101">
            <v>1</v>
          </cell>
          <cell r="M101">
            <v>1</v>
          </cell>
          <cell r="N101">
            <v>0</v>
          </cell>
          <cell r="O101">
            <v>1</v>
          </cell>
          <cell r="Q101">
            <v>1</v>
          </cell>
        </row>
        <row r="102">
          <cell r="A102" t="str">
            <v>13.93</v>
          </cell>
          <cell r="B102" t="str">
            <v>Copa concava H.D. ranurada/roscada mecánica 4" x 1 1-2"</v>
          </cell>
          <cell r="C102" t="str">
            <v>un</v>
          </cell>
          <cell r="D102">
            <v>1</v>
          </cell>
          <cell r="E102">
            <v>0</v>
          </cell>
          <cell r="F102">
            <v>1</v>
          </cell>
          <cell r="G102">
            <v>0</v>
          </cell>
          <cell r="H102">
            <v>1</v>
          </cell>
          <cell r="I102">
            <v>0</v>
          </cell>
          <cell r="J102">
            <v>1</v>
          </cell>
          <cell r="K102">
            <v>0</v>
          </cell>
          <cell r="L102">
            <v>1</v>
          </cell>
          <cell r="M102">
            <v>1</v>
          </cell>
          <cell r="N102">
            <v>0</v>
          </cell>
          <cell r="O102">
            <v>1</v>
          </cell>
          <cell r="Q102">
            <v>1</v>
          </cell>
        </row>
        <row r="103">
          <cell r="A103" t="str">
            <v>13.94</v>
          </cell>
          <cell r="B103" t="str">
            <v>Codo 90° H.D. ranurado mecánico 4"</v>
          </cell>
          <cell r="C103" t="str">
            <v>un</v>
          </cell>
          <cell r="D103">
            <v>1</v>
          </cell>
          <cell r="E103">
            <v>0</v>
          </cell>
          <cell r="F103">
            <v>1</v>
          </cell>
          <cell r="G103">
            <v>0</v>
          </cell>
          <cell r="H103">
            <v>1</v>
          </cell>
          <cell r="I103">
            <v>0</v>
          </cell>
          <cell r="J103">
            <v>1</v>
          </cell>
          <cell r="K103">
            <v>0</v>
          </cell>
          <cell r="L103">
            <v>1</v>
          </cell>
          <cell r="M103">
            <v>1</v>
          </cell>
          <cell r="N103">
            <v>0</v>
          </cell>
          <cell r="O103">
            <v>1</v>
          </cell>
          <cell r="Q103">
            <v>1</v>
          </cell>
        </row>
        <row r="104">
          <cell r="A104" t="str">
            <v>13.95</v>
          </cell>
          <cell r="B104" t="str">
            <v>Unión rigida H.D. ranurada mecánica 1 1/2"</v>
          </cell>
          <cell r="C104" t="str">
            <v>un</v>
          </cell>
          <cell r="D104">
            <v>1</v>
          </cell>
          <cell r="E104">
            <v>0</v>
          </cell>
          <cell r="F104">
            <v>1</v>
          </cell>
          <cell r="G104">
            <v>0</v>
          </cell>
          <cell r="H104">
            <v>1</v>
          </cell>
          <cell r="I104">
            <v>0</v>
          </cell>
          <cell r="J104">
            <v>1</v>
          </cell>
          <cell r="K104">
            <v>0</v>
          </cell>
          <cell r="L104">
            <v>1</v>
          </cell>
          <cell r="M104">
            <v>4</v>
          </cell>
          <cell r="N104">
            <v>0</v>
          </cell>
          <cell r="O104">
            <v>4</v>
          </cell>
          <cell r="Q104">
            <v>4</v>
          </cell>
        </row>
        <row r="105">
          <cell r="A105" t="str">
            <v>13.96</v>
          </cell>
          <cell r="B105" t="str">
            <v>Unión rigida H.D. ranurada mecánica 4"</v>
          </cell>
          <cell r="C105" t="str">
            <v>un</v>
          </cell>
          <cell r="D105">
            <v>1</v>
          </cell>
          <cell r="E105">
            <v>0</v>
          </cell>
          <cell r="F105">
            <v>1</v>
          </cell>
          <cell r="G105">
            <v>0</v>
          </cell>
          <cell r="H105">
            <v>1</v>
          </cell>
          <cell r="I105">
            <v>0</v>
          </cell>
          <cell r="J105">
            <v>1</v>
          </cell>
          <cell r="K105">
            <v>0</v>
          </cell>
          <cell r="L105">
            <v>1</v>
          </cell>
          <cell r="M105">
            <v>6</v>
          </cell>
          <cell r="N105">
            <v>0</v>
          </cell>
          <cell r="O105">
            <v>6</v>
          </cell>
          <cell r="Q105">
            <v>6</v>
          </cell>
        </row>
        <row r="106">
          <cell r="A106" t="str">
            <v>13.97</v>
          </cell>
          <cell r="B106" t="str">
            <v>Kit adaptados Brida serie 4200 - PVC x ACERO IPS 4"</v>
          </cell>
          <cell r="C106" t="str">
            <v>un</v>
          </cell>
          <cell r="D106">
            <v>1</v>
          </cell>
          <cell r="E106">
            <v>0</v>
          </cell>
          <cell r="F106">
            <v>1</v>
          </cell>
          <cell r="G106">
            <v>0</v>
          </cell>
          <cell r="H106">
            <v>1</v>
          </cell>
          <cell r="I106">
            <v>0</v>
          </cell>
          <cell r="J106">
            <v>1</v>
          </cell>
          <cell r="K106">
            <v>0</v>
          </cell>
          <cell r="L106">
            <v>1</v>
          </cell>
          <cell r="M106">
            <v>2</v>
          </cell>
          <cell r="N106">
            <v>0</v>
          </cell>
          <cell r="O106">
            <v>2</v>
          </cell>
          <cell r="Q106">
            <v>2</v>
          </cell>
        </row>
        <row r="107">
          <cell r="A107" t="str">
            <v>13.98</v>
          </cell>
          <cell r="B107" t="str">
            <v>Restrictor ASTM A536 para PVC C900/ C907 Serie 1100 - PVC x PVC 4"</v>
          </cell>
          <cell r="C107" t="str">
            <v>un</v>
          </cell>
          <cell r="D107">
            <v>1</v>
          </cell>
          <cell r="E107">
            <v>0</v>
          </cell>
          <cell r="F107">
            <v>1</v>
          </cell>
          <cell r="G107">
            <v>0</v>
          </cell>
          <cell r="H107">
            <v>1</v>
          </cell>
          <cell r="I107">
            <v>0</v>
          </cell>
          <cell r="J107">
            <v>1</v>
          </cell>
          <cell r="K107">
            <v>0</v>
          </cell>
          <cell r="L107">
            <v>1</v>
          </cell>
          <cell r="M107">
            <v>2</v>
          </cell>
          <cell r="N107">
            <v>0</v>
          </cell>
          <cell r="O107">
            <v>2</v>
          </cell>
          <cell r="P107">
            <v>0</v>
          </cell>
          <cell r="Q107">
            <v>2</v>
          </cell>
        </row>
        <row r="108">
          <cell r="A108" t="str">
            <v>13.99</v>
          </cell>
          <cell r="B108" t="str">
            <v>Brida HD ranurada mecánica 4"</v>
          </cell>
          <cell r="C108" t="str">
            <v>un</v>
          </cell>
          <cell r="D108">
            <v>1</v>
          </cell>
          <cell r="E108">
            <v>0</v>
          </cell>
          <cell r="F108">
            <v>1</v>
          </cell>
          <cell r="G108">
            <v>0</v>
          </cell>
          <cell r="H108">
            <v>1</v>
          </cell>
          <cell r="I108">
            <v>0</v>
          </cell>
          <cell r="J108">
            <v>1</v>
          </cell>
          <cell r="K108">
            <v>0</v>
          </cell>
          <cell r="L108">
            <v>1</v>
          </cell>
          <cell r="M108">
            <v>2</v>
          </cell>
          <cell r="N108">
            <v>0</v>
          </cell>
          <cell r="O108">
            <v>2</v>
          </cell>
          <cell r="Q108">
            <v>2</v>
          </cell>
        </row>
        <row r="109">
          <cell r="A109" t="str">
            <v>13.100</v>
          </cell>
          <cell r="B109" t="str">
            <v>Válvula cheque 4"</v>
          </cell>
          <cell r="C109" t="str">
            <v>un</v>
          </cell>
          <cell r="D109">
            <v>1</v>
          </cell>
          <cell r="E109">
            <v>0</v>
          </cell>
          <cell r="F109">
            <v>1</v>
          </cell>
          <cell r="G109">
            <v>0</v>
          </cell>
          <cell r="H109">
            <v>1</v>
          </cell>
          <cell r="I109">
            <v>0</v>
          </cell>
          <cell r="J109">
            <v>1</v>
          </cell>
          <cell r="K109">
            <v>0</v>
          </cell>
          <cell r="L109">
            <v>1</v>
          </cell>
          <cell r="M109">
            <v>1</v>
          </cell>
          <cell r="N109">
            <v>0</v>
          </cell>
          <cell r="O109">
            <v>1</v>
          </cell>
          <cell r="P109">
            <v>0</v>
          </cell>
          <cell r="Q109">
            <v>1</v>
          </cell>
        </row>
        <row r="110">
          <cell r="A110" t="str">
            <v>13.101</v>
          </cell>
          <cell r="B110" t="str">
            <v xml:space="preserve">Gabinete contraincendios tipo I </v>
          </cell>
          <cell r="C110" t="str">
            <v>un</v>
          </cell>
          <cell r="D110">
            <v>1</v>
          </cell>
          <cell r="E110">
            <v>0</v>
          </cell>
          <cell r="F110">
            <v>1</v>
          </cell>
          <cell r="G110">
            <v>0</v>
          </cell>
          <cell r="H110">
            <v>1</v>
          </cell>
          <cell r="I110">
            <v>0</v>
          </cell>
          <cell r="J110">
            <v>1</v>
          </cell>
          <cell r="K110">
            <v>0</v>
          </cell>
          <cell r="L110">
            <v>1</v>
          </cell>
          <cell r="M110">
            <v>1</v>
          </cell>
          <cell r="N110">
            <v>0</v>
          </cell>
          <cell r="O110">
            <v>1</v>
          </cell>
          <cell r="P110">
            <v>0</v>
          </cell>
          <cell r="Q110">
            <v>1</v>
          </cell>
        </row>
        <row r="111">
          <cell r="A111" t="str">
            <v>13.102</v>
          </cell>
          <cell r="B111" t="str">
            <v>Pintura anticorrosivo y esmalte en tubería AC de 2 1/2" a 1 1/2"</v>
          </cell>
          <cell r="C111" t="str">
            <v>m</v>
          </cell>
          <cell r="D111">
            <v>0</v>
          </cell>
          <cell r="E111">
            <v>1</v>
          </cell>
          <cell r="F111">
            <v>0</v>
          </cell>
          <cell r="G111">
            <v>1</v>
          </cell>
          <cell r="H111">
            <v>0</v>
          </cell>
          <cell r="I111">
            <v>1</v>
          </cell>
          <cell r="J111">
            <v>0</v>
          </cell>
          <cell r="K111">
            <v>1</v>
          </cell>
          <cell r="L111">
            <v>10</v>
          </cell>
          <cell r="M111">
            <v>1</v>
          </cell>
          <cell r="N111">
            <v>1</v>
          </cell>
          <cell r="O111">
            <v>10</v>
          </cell>
          <cell r="Q111">
            <v>10</v>
          </cell>
        </row>
        <row r="112">
          <cell r="A112" t="str">
            <v>13.103</v>
          </cell>
          <cell r="B112" t="str">
            <v>Siamesa en Y CR UL/FM 4" x 2 1/2" x 2 1/2"</v>
          </cell>
          <cell r="C112" t="str">
            <v>un</v>
          </cell>
          <cell r="D112">
            <v>1</v>
          </cell>
          <cell r="E112">
            <v>0</v>
          </cell>
          <cell r="F112">
            <v>1</v>
          </cell>
          <cell r="G112">
            <v>0</v>
          </cell>
          <cell r="H112">
            <v>1</v>
          </cell>
          <cell r="I112">
            <v>0</v>
          </cell>
          <cell r="J112">
            <v>1</v>
          </cell>
          <cell r="K112">
            <v>0</v>
          </cell>
          <cell r="L112">
            <v>1</v>
          </cell>
          <cell r="M112">
            <v>1</v>
          </cell>
          <cell r="N112">
            <v>0</v>
          </cell>
          <cell r="O112">
            <v>1</v>
          </cell>
          <cell r="Q112">
            <v>1</v>
          </cell>
        </row>
        <row r="113">
          <cell r="A113" t="str">
            <v>13.104</v>
          </cell>
          <cell r="B113" t="str">
            <v>Pintura anticorrosivo y esmalte en tubería AC de 6" a 4"</v>
          </cell>
          <cell r="C113" t="str">
            <v>m</v>
          </cell>
          <cell r="D113">
            <v>0</v>
          </cell>
          <cell r="E113">
            <v>1</v>
          </cell>
          <cell r="F113">
            <v>0</v>
          </cell>
          <cell r="G113">
            <v>1</v>
          </cell>
          <cell r="H113">
            <v>0</v>
          </cell>
          <cell r="I113">
            <v>1</v>
          </cell>
          <cell r="J113">
            <v>0</v>
          </cell>
          <cell r="K113">
            <v>1</v>
          </cell>
          <cell r="L113">
            <v>19</v>
          </cell>
          <cell r="M113">
            <v>1</v>
          </cell>
          <cell r="N113">
            <v>1</v>
          </cell>
          <cell r="O113">
            <v>19</v>
          </cell>
          <cell r="Q113">
            <v>19</v>
          </cell>
        </row>
        <row r="114">
          <cell r="A114" t="str">
            <v>13.105</v>
          </cell>
          <cell r="B114" t="str">
            <v>Excavación a mano en material común, roca descompuesta, a cualquier profunidad y bajo cualquier condición de humedad. Incluye retiro a lugar autorizado.</v>
          </cell>
          <cell r="C114" t="str">
            <v>m3</v>
          </cell>
          <cell r="D114">
            <v>0</v>
          </cell>
          <cell r="E114">
            <v>1</v>
          </cell>
          <cell r="F114">
            <v>0</v>
          </cell>
          <cell r="G114">
            <v>1</v>
          </cell>
          <cell r="H114">
            <v>0</v>
          </cell>
          <cell r="I114">
            <v>1</v>
          </cell>
          <cell r="J114">
            <v>0</v>
          </cell>
          <cell r="K114">
            <v>1</v>
          </cell>
          <cell r="L114">
            <v>3.9779999999999998</v>
          </cell>
          <cell r="M114">
            <v>1</v>
          </cell>
          <cell r="N114">
            <v>3</v>
          </cell>
          <cell r="O114">
            <v>3.9779999999999998</v>
          </cell>
          <cell r="Q114">
            <v>3.9779999999999998</v>
          </cell>
        </row>
        <row r="115">
          <cell r="A115" t="str">
            <v>13.106</v>
          </cell>
          <cell r="B115" t="str">
            <v>Cimentación de tubería con arena compactada al  70% de la densidad relativa máxima</v>
          </cell>
          <cell r="C115" t="str">
            <v>m3</v>
          </cell>
          <cell r="D115">
            <v>0</v>
          </cell>
          <cell r="E115">
            <v>1</v>
          </cell>
          <cell r="F115">
            <v>0</v>
          </cell>
          <cell r="G115">
            <v>1</v>
          </cell>
          <cell r="H115">
            <v>0</v>
          </cell>
          <cell r="I115">
            <v>1</v>
          </cell>
          <cell r="J115">
            <v>0</v>
          </cell>
          <cell r="K115">
            <v>1</v>
          </cell>
          <cell r="L115">
            <v>0.99449999999999994</v>
          </cell>
          <cell r="M115">
            <v>1</v>
          </cell>
          <cell r="N115">
            <v>3</v>
          </cell>
          <cell r="O115">
            <v>0.99449999999999994</v>
          </cell>
          <cell r="Q115">
            <v>0.99449999999999994</v>
          </cell>
        </row>
        <row r="116">
          <cell r="A116" t="str">
            <v>13.107</v>
          </cell>
          <cell r="B116" t="str">
            <v>Rellenos de Zanjas y estructuras con material seleccionado de sitio, compactado al 90% del Proctor Modificado</v>
          </cell>
          <cell r="C116" t="str">
            <v>m3</v>
          </cell>
          <cell r="D116">
            <v>0</v>
          </cell>
          <cell r="E116">
            <v>1</v>
          </cell>
          <cell r="F116">
            <v>0</v>
          </cell>
          <cell r="G116">
            <v>1</v>
          </cell>
          <cell r="H116">
            <v>0</v>
          </cell>
          <cell r="I116">
            <v>1</v>
          </cell>
          <cell r="J116">
            <v>0</v>
          </cell>
          <cell r="K116">
            <v>1</v>
          </cell>
          <cell r="L116">
            <v>2.9834999999999998</v>
          </cell>
          <cell r="M116">
            <v>1</v>
          </cell>
          <cell r="N116">
            <v>3</v>
          </cell>
          <cell r="O116">
            <v>2.9834999999999998</v>
          </cell>
          <cell r="Q116">
            <v>2.9834999999999998</v>
          </cell>
        </row>
        <row r="117">
          <cell r="A117" t="str">
            <v>13.108</v>
          </cell>
          <cell r="B117" t="str">
            <v>Planos record</v>
          </cell>
          <cell r="C117" t="str">
            <v>un</v>
          </cell>
          <cell r="D117">
            <v>1</v>
          </cell>
          <cell r="E117">
            <v>0</v>
          </cell>
          <cell r="F117">
            <v>1</v>
          </cell>
          <cell r="G117">
            <v>0</v>
          </cell>
          <cell r="H117">
            <v>1</v>
          </cell>
          <cell r="I117">
            <v>0</v>
          </cell>
          <cell r="J117">
            <v>1</v>
          </cell>
          <cell r="K117">
            <v>0</v>
          </cell>
          <cell r="L117">
            <v>1</v>
          </cell>
          <cell r="M117">
            <v>2</v>
          </cell>
          <cell r="N117">
            <v>0</v>
          </cell>
          <cell r="O117">
            <v>2</v>
          </cell>
          <cell r="Q117">
            <v>2</v>
          </cell>
        </row>
        <row r="118">
          <cell r="A118" t="str">
            <v>13.109</v>
          </cell>
          <cell r="B118" t="str">
            <v>Prueba del sistema</v>
          </cell>
          <cell r="C118" t="str">
            <v>un</v>
          </cell>
          <cell r="D118">
            <v>1</v>
          </cell>
          <cell r="E118">
            <v>0</v>
          </cell>
          <cell r="F118">
            <v>1</v>
          </cell>
          <cell r="G118">
            <v>0</v>
          </cell>
          <cell r="H118">
            <v>1</v>
          </cell>
          <cell r="I118">
            <v>0</v>
          </cell>
          <cell r="J118">
            <v>1</v>
          </cell>
          <cell r="K118">
            <v>0</v>
          </cell>
          <cell r="L118">
            <v>1</v>
          </cell>
          <cell r="M118">
            <v>1</v>
          </cell>
          <cell r="N118">
            <v>0</v>
          </cell>
          <cell r="O118">
            <v>1</v>
          </cell>
          <cell r="P118">
            <v>0</v>
          </cell>
          <cell r="Q118">
            <v>1</v>
          </cell>
        </row>
      </sheetData>
      <sheetData sheetId="2"/>
      <sheetData sheetId="3">
        <row r="7">
          <cell r="B7" t="str">
            <v>ÍTEM</v>
          </cell>
        </row>
        <row r="9">
          <cell r="B9" t="str">
            <v>13.A.1</v>
          </cell>
          <cell r="C9" t="str">
            <v>Señalización y seguridad de la obra</v>
          </cell>
          <cell r="D9">
            <v>0</v>
          </cell>
          <cell r="E9">
            <v>0</v>
          </cell>
          <cell r="F9">
            <v>0</v>
          </cell>
          <cell r="G9">
            <v>0</v>
          </cell>
        </row>
        <row r="10">
          <cell r="B10" t="str">
            <v>13.1</v>
          </cell>
          <cell r="C10" t="str">
            <v>Soporte para Cinta demarcadora</v>
          </cell>
          <cell r="D10" t="str">
            <v>un</v>
          </cell>
          <cell r="E10">
            <v>20</v>
          </cell>
          <cell r="F10">
            <v>17785.508488188974</v>
          </cell>
          <cell r="G10">
            <v>355710.1697637795</v>
          </cell>
        </row>
        <row r="11">
          <cell r="B11" t="str">
            <v>13.2</v>
          </cell>
          <cell r="C11" t="str">
            <v xml:space="preserve">Cinta demarcadora, sin soporte </v>
          </cell>
          <cell r="D11" t="str">
            <v>m</v>
          </cell>
          <cell r="E11">
            <v>1099.47</v>
          </cell>
          <cell r="F11">
            <v>1173.5416666666667</v>
          </cell>
          <cell r="G11">
            <v>1290273.8562500002</v>
          </cell>
        </row>
        <row r="12">
          <cell r="B12" t="str">
            <v>13.3</v>
          </cell>
          <cell r="C12" t="str">
            <v xml:space="preserve">Valla Móvil Tipo 2. Barrera  Tubular </v>
          </cell>
          <cell r="D12" t="str">
            <v>un</v>
          </cell>
          <cell r="E12">
            <v>10</v>
          </cell>
          <cell r="F12">
            <v>336955</v>
          </cell>
          <cell r="G12">
            <v>3369550</v>
          </cell>
        </row>
        <row r="13">
          <cell r="B13" t="str">
            <v>13.B</v>
          </cell>
          <cell r="C13" t="str">
            <v>RED DE ACUEDUCTO</v>
          </cell>
          <cell r="D13">
            <v>0</v>
          </cell>
          <cell r="E13">
            <v>0</v>
          </cell>
          <cell r="F13">
            <v>0</v>
          </cell>
          <cell r="G13">
            <v>0</v>
          </cell>
        </row>
        <row r="14">
          <cell r="B14" t="str">
            <v>13.B.1</v>
          </cell>
          <cell r="C14" t="str">
            <v>Suministro e Instalación tubería y accesorios A.P.</v>
          </cell>
          <cell r="D14">
            <v>0</v>
          </cell>
          <cell r="E14">
            <v>0</v>
          </cell>
          <cell r="F14">
            <v>0</v>
          </cell>
          <cell r="G14">
            <v>0</v>
          </cell>
        </row>
        <row r="15">
          <cell r="B15" t="str">
            <v>13.4</v>
          </cell>
          <cell r="C15" t="str">
            <v>Tubería A.P. PVC de 1/2"</v>
          </cell>
          <cell r="D15" t="str">
            <v>m</v>
          </cell>
          <cell r="E15">
            <v>237.49</v>
          </cell>
          <cell r="F15">
            <v>11883</v>
          </cell>
          <cell r="G15">
            <v>2822093.67</v>
          </cell>
        </row>
        <row r="16">
          <cell r="B16" t="str">
            <v>13.5</v>
          </cell>
          <cell r="C16" t="str">
            <v>Tubería A.P. PVC de 3/4"</v>
          </cell>
          <cell r="D16" t="str">
            <v>m</v>
          </cell>
          <cell r="E16">
            <v>74.06</v>
          </cell>
          <cell r="F16">
            <v>13003</v>
          </cell>
          <cell r="G16">
            <v>963002.18</v>
          </cell>
        </row>
        <row r="17">
          <cell r="B17" t="str">
            <v>13.6</v>
          </cell>
          <cell r="C17" t="str">
            <v>Tubería A.P. PVC de 1"</v>
          </cell>
          <cell r="D17" t="str">
            <v>m</v>
          </cell>
          <cell r="E17">
            <v>42.14</v>
          </cell>
          <cell r="F17">
            <v>12696</v>
          </cell>
          <cell r="G17">
            <v>535009.44000000006</v>
          </cell>
        </row>
        <row r="18">
          <cell r="B18" t="str">
            <v>13.7</v>
          </cell>
          <cell r="C18" t="str">
            <v>Tubería A.P. PVC de 1 1/4"</v>
          </cell>
          <cell r="D18" t="str">
            <v>m</v>
          </cell>
          <cell r="E18">
            <v>21.37</v>
          </cell>
          <cell r="F18">
            <v>16048</v>
          </cell>
          <cell r="G18">
            <v>342945.76</v>
          </cell>
        </row>
        <row r="19">
          <cell r="B19" t="str">
            <v>13.8</v>
          </cell>
          <cell r="C19" t="str">
            <v>Tubería A.P. PVC de 1 1/2"</v>
          </cell>
          <cell r="D19" t="str">
            <v>m</v>
          </cell>
          <cell r="E19">
            <v>5.68</v>
          </cell>
          <cell r="F19">
            <v>18363</v>
          </cell>
          <cell r="G19">
            <v>104301.84</v>
          </cell>
        </row>
        <row r="20">
          <cell r="B20" t="str">
            <v>13.9</v>
          </cell>
          <cell r="C20" t="str">
            <v>Tubería A.P. PVC de 2"</v>
          </cell>
          <cell r="D20" t="str">
            <v>m</v>
          </cell>
          <cell r="E20">
            <v>383.35</v>
          </cell>
          <cell r="F20">
            <v>23619</v>
          </cell>
          <cell r="G20">
            <v>9054343.6500000004</v>
          </cell>
        </row>
        <row r="21">
          <cell r="B21" t="str">
            <v>13.10</v>
          </cell>
          <cell r="C21" t="str">
            <v>Codo 90° PVC A.P. 1/2"</v>
          </cell>
          <cell r="D21" t="str">
            <v>un</v>
          </cell>
          <cell r="E21">
            <v>65</v>
          </cell>
          <cell r="F21">
            <v>1099</v>
          </cell>
          <cell r="G21">
            <v>71435</v>
          </cell>
        </row>
        <row r="22">
          <cell r="B22" t="str">
            <v>13.11</v>
          </cell>
          <cell r="C22" t="str">
            <v>Codo 90° PVC A.P. 3/4"</v>
          </cell>
          <cell r="D22" t="str">
            <v>un</v>
          </cell>
          <cell r="E22">
            <v>33</v>
          </cell>
          <cell r="F22">
            <v>1435</v>
          </cell>
          <cell r="G22">
            <v>47355</v>
          </cell>
        </row>
        <row r="23">
          <cell r="B23" t="str">
            <v>13.12</v>
          </cell>
          <cell r="C23" t="str">
            <v>Codo 90° PVC A.P. 1"</v>
          </cell>
          <cell r="D23" t="str">
            <v>un</v>
          </cell>
          <cell r="E23">
            <v>46</v>
          </cell>
          <cell r="F23">
            <v>2279</v>
          </cell>
          <cell r="G23">
            <v>104834</v>
          </cell>
        </row>
        <row r="24">
          <cell r="B24" t="str">
            <v>13.13</v>
          </cell>
          <cell r="C24" t="str">
            <v>Codo 90° PVC A.P. 1 1/4"</v>
          </cell>
          <cell r="D24" t="str">
            <v>un</v>
          </cell>
          <cell r="E24">
            <v>28</v>
          </cell>
          <cell r="F24">
            <v>3904</v>
          </cell>
          <cell r="G24">
            <v>109312</v>
          </cell>
        </row>
        <row r="25">
          <cell r="B25" t="str">
            <v>13.14</v>
          </cell>
          <cell r="C25" t="str">
            <v>Codo 90° PVC A.P. 1 1/2"</v>
          </cell>
          <cell r="D25" t="str">
            <v>un</v>
          </cell>
          <cell r="E25">
            <v>3</v>
          </cell>
          <cell r="F25">
            <v>6820</v>
          </cell>
          <cell r="G25">
            <v>20460</v>
          </cell>
        </row>
        <row r="26">
          <cell r="B26" t="str">
            <v>13.15</v>
          </cell>
          <cell r="C26" t="str">
            <v>Codo 90° PVC A.P. 2"</v>
          </cell>
          <cell r="D26" t="str">
            <v>un</v>
          </cell>
          <cell r="E26">
            <v>39</v>
          </cell>
          <cell r="F26">
            <v>12789</v>
          </cell>
          <cell r="G26">
            <v>498771</v>
          </cell>
        </row>
        <row r="27">
          <cell r="B27" t="str">
            <v>13.16</v>
          </cell>
          <cell r="C27" t="str">
            <v>Tee PVC A.P.  1/2"</v>
          </cell>
          <cell r="D27" t="str">
            <v>un</v>
          </cell>
          <cell r="E27">
            <v>7</v>
          </cell>
          <cell r="F27">
            <v>1396</v>
          </cell>
          <cell r="G27">
            <v>9772</v>
          </cell>
        </row>
        <row r="28">
          <cell r="B28" t="str">
            <v>13.17</v>
          </cell>
          <cell r="C28" t="str">
            <v>Tee PVC A.P.  3/4"</v>
          </cell>
          <cell r="D28" t="str">
            <v>un</v>
          </cell>
          <cell r="E28">
            <v>8</v>
          </cell>
          <cell r="F28">
            <v>1745.17</v>
          </cell>
          <cell r="G28">
            <v>13961.36</v>
          </cell>
        </row>
        <row r="29">
          <cell r="B29" t="str">
            <v>13.18</v>
          </cell>
          <cell r="C29" t="str">
            <v xml:space="preserve">Tee  PVC A.P. 1" </v>
          </cell>
          <cell r="D29" t="str">
            <v>un</v>
          </cell>
          <cell r="E29">
            <v>6</v>
          </cell>
          <cell r="F29">
            <v>3418</v>
          </cell>
          <cell r="G29">
            <v>20508</v>
          </cell>
        </row>
        <row r="30">
          <cell r="B30" t="str">
            <v>13.19</v>
          </cell>
          <cell r="C30" t="str">
            <v xml:space="preserve">Tee  PVC A.P. 1 1/4" </v>
          </cell>
          <cell r="D30" t="str">
            <v>un</v>
          </cell>
          <cell r="E30">
            <v>10</v>
          </cell>
          <cell r="F30">
            <v>8006</v>
          </cell>
          <cell r="G30">
            <v>80060</v>
          </cell>
        </row>
        <row r="31">
          <cell r="B31" t="str">
            <v>13.20</v>
          </cell>
          <cell r="C31" t="str">
            <v xml:space="preserve">Tee  PVC A.P. 1 1/2" </v>
          </cell>
          <cell r="D31" t="str">
            <v>un</v>
          </cell>
          <cell r="E31">
            <v>1</v>
          </cell>
          <cell r="F31">
            <v>10908</v>
          </cell>
          <cell r="G31">
            <v>10908</v>
          </cell>
        </row>
        <row r="32">
          <cell r="B32" t="str">
            <v>13.21</v>
          </cell>
          <cell r="C32" t="str">
            <v xml:space="preserve">Tee  PVC A.P. 2 " </v>
          </cell>
          <cell r="D32" t="str">
            <v>un</v>
          </cell>
          <cell r="E32">
            <v>27</v>
          </cell>
          <cell r="F32">
            <v>16730</v>
          </cell>
          <cell r="G32">
            <v>451710</v>
          </cell>
        </row>
        <row r="33">
          <cell r="B33" t="str">
            <v>13.22</v>
          </cell>
          <cell r="C33" t="str">
            <v>Buje soldado PVC A.P. 3" x 2"</v>
          </cell>
          <cell r="D33" t="str">
            <v>un</v>
          </cell>
          <cell r="E33">
            <v>1</v>
          </cell>
          <cell r="F33">
            <v>22035</v>
          </cell>
          <cell r="G33">
            <v>22035</v>
          </cell>
        </row>
        <row r="34">
          <cell r="B34" t="str">
            <v>13.23</v>
          </cell>
          <cell r="C34" t="str">
            <v>Buje soldado PVC A.P. 2" x 1 1/2"</v>
          </cell>
          <cell r="D34" t="str">
            <v>un</v>
          </cell>
          <cell r="E34">
            <v>2</v>
          </cell>
          <cell r="F34">
            <v>6898</v>
          </cell>
          <cell r="G34">
            <v>13796</v>
          </cell>
        </row>
        <row r="35">
          <cell r="B35" t="str">
            <v>13.24</v>
          </cell>
          <cell r="C35" t="str">
            <v>Buje soldado PVC A.P. 1 1/2" x 1 1/4"</v>
          </cell>
          <cell r="D35" t="str">
            <v>un</v>
          </cell>
          <cell r="E35">
            <v>1</v>
          </cell>
          <cell r="F35">
            <v>4276</v>
          </cell>
          <cell r="G35">
            <v>4276</v>
          </cell>
        </row>
        <row r="36">
          <cell r="B36" t="str">
            <v>13.25</v>
          </cell>
          <cell r="C36" t="str">
            <v>Buje soldado PVC A.P. 1 1/4" x 1"</v>
          </cell>
          <cell r="D36" t="str">
            <v>un</v>
          </cell>
          <cell r="E36">
            <v>10</v>
          </cell>
          <cell r="F36">
            <v>2612</v>
          </cell>
          <cell r="G36">
            <v>26120</v>
          </cell>
        </row>
        <row r="37">
          <cell r="B37" t="str">
            <v>13.26</v>
          </cell>
          <cell r="C37" t="str">
            <v>Buje soldado PVC A.P. 1 1/4" x 3/4"</v>
          </cell>
          <cell r="D37" t="str">
            <v>un</v>
          </cell>
          <cell r="E37">
            <v>4</v>
          </cell>
          <cell r="F37">
            <v>2612</v>
          </cell>
          <cell r="G37">
            <v>10448</v>
          </cell>
        </row>
        <row r="38">
          <cell r="B38" t="str">
            <v>13.27</v>
          </cell>
          <cell r="C38" t="str">
            <v>Buje soldado PVC A.P. 1" x 3/4"</v>
          </cell>
          <cell r="D38" t="str">
            <v>un</v>
          </cell>
          <cell r="E38">
            <v>22</v>
          </cell>
          <cell r="F38">
            <v>2612</v>
          </cell>
          <cell r="G38">
            <v>57464</v>
          </cell>
        </row>
        <row r="39">
          <cell r="B39" t="str">
            <v>13.28</v>
          </cell>
          <cell r="C39" t="str">
            <v>Buje soldado PVC A.P. 1" x 1/2"</v>
          </cell>
          <cell r="D39" t="str">
            <v>un</v>
          </cell>
          <cell r="E39">
            <v>8</v>
          </cell>
          <cell r="F39">
            <v>1618</v>
          </cell>
          <cell r="G39">
            <v>12944</v>
          </cell>
        </row>
        <row r="40">
          <cell r="B40" t="str">
            <v>13.29</v>
          </cell>
          <cell r="C40" t="str">
            <v>Buje soldado PVC A.P. 3/4" x 1/2"</v>
          </cell>
          <cell r="D40" t="str">
            <v>un</v>
          </cell>
          <cell r="E40">
            <v>2</v>
          </cell>
          <cell r="F40">
            <v>1081</v>
          </cell>
          <cell r="G40">
            <v>2162</v>
          </cell>
        </row>
        <row r="41">
          <cell r="B41" t="str">
            <v>13.30</v>
          </cell>
          <cell r="C41" t="str">
            <v>Unión PVC 2"</v>
          </cell>
          <cell r="D41" t="str">
            <v>un</v>
          </cell>
          <cell r="E41">
            <v>64</v>
          </cell>
          <cell r="F41">
            <v>4009</v>
          </cell>
          <cell r="G41">
            <v>256576</v>
          </cell>
        </row>
        <row r="42">
          <cell r="B42" t="str">
            <v>13.31</v>
          </cell>
          <cell r="C42" t="str">
            <v>Unión PVC 1 1/4"</v>
          </cell>
          <cell r="D42" t="str">
            <v>un</v>
          </cell>
          <cell r="E42">
            <v>0</v>
          </cell>
          <cell r="F42">
            <v>1915</v>
          </cell>
          <cell r="G42">
            <v>0</v>
          </cell>
        </row>
        <row r="43">
          <cell r="B43" t="str">
            <v>13.32</v>
          </cell>
          <cell r="C43" t="str">
            <v>Unión PVC 1"</v>
          </cell>
          <cell r="D43" t="str">
            <v>un</v>
          </cell>
          <cell r="E43">
            <v>0</v>
          </cell>
          <cell r="F43">
            <v>1147</v>
          </cell>
          <cell r="G43">
            <v>0</v>
          </cell>
        </row>
        <row r="44">
          <cell r="B44" t="str">
            <v>13.33</v>
          </cell>
          <cell r="C44" t="str">
            <v>Unión PVC 3/4"</v>
          </cell>
          <cell r="D44" t="str">
            <v>un</v>
          </cell>
          <cell r="E44">
            <v>23</v>
          </cell>
          <cell r="F44">
            <v>788</v>
          </cell>
          <cell r="G44">
            <v>18124</v>
          </cell>
        </row>
        <row r="45">
          <cell r="B45" t="str">
            <v>13.34</v>
          </cell>
          <cell r="C45" t="str">
            <v>Unión PVC 1/2"</v>
          </cell>
          <cell r="D45" t="str">
            <v>un</v>
          </cell>
          <cell r="E45">
            <v>40</v>
          </cell>
          <cell r="F45">
            <v>581</v>
          </cell>
          <cell r="G45">
            <v>23240</v>
          </cell>
        </row>
        <row r="46">
          <cell r="B46" t="str">
            <v>13.B.2</v>
          </cell>
          <cell r="C46" t="str">
            <v>Accesorios red de agua potable</v>
          </cell>
          <cell r="D46">
            <v>0</v>
          </cell>
          <cell r="E46">
            <v>0</v>
          </cell>
          <cell r="F46">
            <v>0</v>
          </cell>
          <cell r="G46">
            <v>0</v>
          </cell>
        </row>
        <row r="47">
          <cell r="B47" t="str">
            <v>13.35</v>
          </cell>
          <cell r="C47" t="str">
            <v>Suministro e instalación Valvula bola H2OFF PVC 3/4"</v>
          </cell>
          <cell r="D47" t="str">
            <v>un</v>
          </cell>
          <cell r="E47">
            <v>2</v>
          </cell>
          <cell r="F47">
            <v>12127</v>
          </cell>
          <cell r="G47">
            <v>24254</v>
          </cell>
        </row>
        <row r="48">
          <cell r="B48" t="str">
            <v>13.36</v>
          </cell>
          <cell r="C48" t="str">
            <v>Suministro e instalación Valvula bola H2OFF PVC 1/2"</v>
          </cell>
          <cell r="D48" t="str">
            <v>un</v>
          </cell>
          <cell r="E48">
            <v>26</v>
          </cell>
          <cell r="F48">
            <v>9234</v>
          </cell>
          <cell r="G48">
            <v>240084</v>
          </cell>
        </row>
        <row r="49">
          <cell r="B49" t="str">
            <v>13.37</v>
          </cell>
          <cell r="C49" t="str">
            <v>Suministro e instalación Valvula bola H2OFF PVC 1 1/4"</v>
          </cell>
          <cell r="D49" t="str">
            <v>un</v>
          </cell>
          <cell r="E49">
            <v>4</v>
          </cell>
          <cell r="F49">
            <v>19246</v>
          </cell>
          <cell r="G49">
            <v>76984</v>
          </cell>
        </row>
        <row r="50">
          <cell r="B50" t="str">
            <v>13.38</v>
          </cell>
          <cell r="C50" t="str">
            <v>Suministro e instalación de válvula flotadora HK completa - Bola cobre 2"</v>
          </cell>
          <cell r="D50" t="str">
            <v>un</v>
          </cell>
          <cell r="E50">
            <v>1</v>
          </cell>
          <cell r="F50">
            <v>343456</v>
          </cell>
          <cell r="G50">
            <v>343456</v>
          </cell>
        </row>
        <row r="51">
          <cell r="B51" t="str">
            <v>13.39</v>
          </cell>
          <cell r="C51" t="str">
            <v>Válvula Cierre BxB DN Ø50mm</v>
          </cell>
          <cell r="D51" t="str">
            <v>un</v>
          </cell>
          <cell r="E51">
            <v>7</v>
          </cell>
          <cell r="F51">
            <v>790140</v>
          </cell>
          <cell r="G51">
            <v>5530980</v>
          </cell>
        </row>
        <row r="52">
          <cell r="B52" t="str">
            <v>13.40</v>
          </cell>
          <cell r="C52" t="str">
            <v>Registro en bronce Ø2"</v>
          </cell>
          <cell r="D52" t="str">
            <v>un</v>
          </cell>
          <cell r="E52">
            <v>1</v>
          </cell>
          <cell r="F52">
            <v>535918</v>
          </cell>
          <cell r="G52">
            <v>535918</v>
          </cell>
        </row>
        <row r="53">
          <cell r="B53" t="str">
            <v>13.41</v>
          </cell>
          <cell r="C53" t="str">
            <v>Suministro e instalación de Unión universal PVC 2"</v>
          </cell>
          <cell r="D53" t="str">
            <v>un</v>
          </cell>
          <cell r="E53">
            <v>5</v>
          </cell>
          <cell r="F53">
            <v>246175</v>
          </cell>
          <cell r="G53">
            <v>1230875</v>
          </cell>
        </row>
        <row r="54">
          <cell r="B54" t="str">
            <v>13.42</v>
          </cell>
          <cell r="C54" t="str">
            <v>Medidor chorro multiple metálico clase B/R 80 2"</v>
          </cell>
          <cell r="D54" t="str">
            <v>un</v>
          </cell>
          <cell r="E54">
            <v>1</v>
          </cell>
          <cell r="F54">
            <v>2228559</v>
          </cell>
          <cell r="G54">
            <v>2228559</v>
          </cell>
        </row>
        <row r="55">
          <cell r="B55" t="str">
            <v>13.43</v>
          </cell>
          <cell r="C55" t="str">
            <v>Caja para medidor con tapa registro para exterior</v>
          </cell>
          <cell r="D55" t="str">
            <v>un</v>
          </cell>
          <cell r="E55">
            <v>1</v>
          </cell>
          <cell r="F55">
            <v>43194</v>
          </cell>
          <cell r="G55">
            <v>43194</v>
          </cell>
        </row>
        <row r="56">
          <cell r="B56" t="str">
            <v>13.44</v>
          </cell>
          <cell r="C56" t="str">
            <v>Válvula Bayoneta para Riego (Suministro Hidráulico)</v>
          </cell>
          <cell r="D56" t="str">
            <v>un</v>
          </cell>
          <cell r="E56">
            <v>26</v>
          </cell>
          <cell r="F56">
            <v>65552</v>
          </cell>
          <cell r="G56">
            <v>1704352</v>
          </cell>
        </row>
        <row r="57">
          <cell r="B57" t="str">
            <v>13.B.3</v>
          </cell>
          <cell r="C57" t="str">
            <v xml:space="preserve">Obras civiles </v>
          </cell>
          <cell r="D57">
            <v>0</v>
          </cell>
          <cell r="E57">
            <v>0</v>
          </cell>
          <cell r="F57">
            <v>0</v>
          </cell>
          <cell r="G57">
            <v>0</v>
          </cell>
        </row>
        <row r="58">
          <cell r="B58" t="str">
            <v>13.45</v>
          </cell>
          <cell r="C58" t="str">
            <v xml:space="preserve">Instalación de sanitario </v>
          </cell>
          <cell r="D58" t="str">
            <v>un</v>
          </cell>
          <cell r="E58">
            <v>11</v>
          </cell>
          <cell r="F58">
            <v>28833</v>
          </cell>
          <cell r="G58">
            <v>317163</v>
          </cell>
        </row>
        <row r="59">
          <cell r="B59" t="str">
            <v>13.46</v>
          </cell>
          <cell r="C59" t="str">
            <v>Instalación de Lavamanos con griferia</v>
          </cell>
          <cell r="D59" t="str">
            <v>un</v>
          </cell>
          <cell r="E59">
            <v>13</v>
          </cell>
          <cell r="F59">
            <v>20120</v>
          </cell>
          <cell r="G59">
            <v>261560</v>
          </cell>
        </row>
        <row r="60">
          <cell r="B60" t="str">
            <v>13.47</v>
          </cell>
          <cell r="C60" t="str">
            <v>Instalación de orinal</v>
          </cell>
          <cell r="D60" t="str">
            <v>un</v>
          </cell>
          <cell r="E60">
            <v>5</v>
          </cell>
          <cell r="F60">
            <v>20120</v>
          </cell>
          <cell r="G60">
            <v>100600</v>
          </cell>
        </row>
        <row r="61">
          <cell r="B61" t="str">
            <v>13.48</v>
          </cell>
          <cell r="C61" t="str">
            <v>Instalación de lavaplatos</v>
          </cell>
          <cell r="D61" t="str">
            <v>un</v>
          </cell>
          <cell r="E61">
            <v>2</v>
          </cell>
          <cell r="F61">
            <v>20120</v>
          </cell>
          <cell r="G61">
            <v>40240</v>
          </cell>
        </row>
        <row r="62">
          <cell r="B62" t="str">
            <v>13.49</v>
          </cell>
          <cell r="C62" t="str">
            <v xml:space="preserve">Caja de inspección  0,40x 0,40 m H&lt;= 1,40 m. </v>
          </cell>
          <cell r="D62" t="str">
            <v>un</v>
          </cell>
          <cell r="E62">
            <v>10</v>
          </cell>
          <cell r="F62">
            <v>437298</v>
          </cell>
          <cell r="G62">
            <v>4372980</v>
          </cell>
        </row>
        <row r="63">
          <cell r="B63" t="str">
            <v>13.50</v>
          </cell>
          <cell r="C63" t="str">
            <v>Excavación a mano en material común, roca descompuesta, a cualquier profunidad y bajo cualquier condición de humedad. Incluye retiro a lugar autorizado.</v>
          </cell>
          <cell r="D63" t="str">
            <v>m3</v>
          </cell>
          <cell r="E63">
            <v>191.02250000000001</v>
          </cell>
          <cell r="F63">
            <v>18301</v>
          </cell>
          <cell r="G63">
            <v>3495902.7725</v>
          </cell>
        </row>
        <row r="64">
          <cell r="B64" t="str">
            <v>13.51</v>
          </cell>
          <cell r="C64" t="str">
            <v>Cimentación de tubería con arena compactada al  70% de la densidad relativa máxima</v>
          </cell>
          <cell r="D64" t="str">
            <v>m3</v>
          </cell>
          <cell r="E64">
            <v>57.306750000000001</v>
          </cell>
          <cell r="F64">
            <v>74373</v>
          </cell>
          <cell r="G64">
            <v>4262074.91775</v>
          </cell>
        </row>
        <row r="65">
          <cell r="B65" t="str">
            <v>13.52</v>
          </cell>
          <cell r="C65" t="str">
            <v>Rellenos de Zanjas y estructuras con material seleccionado de sitio, compactado al 90% del Proctor Modificado</v>
          </cell>
          <cell r="D65" t="str">
            <v>m3</v>
          </cell>
          <cell r="E65">
            <v>133.71575000000001</v>
          </cell>
          <cell r="F65">
            <v>20812</v>
          </cell>
          <cell r="G65">
            <v>2782892.1890000002</v>
          </cell>
        </row>
        <row r="66">
          <cell r="B66" t="str">
            <v>13.53</v>
          </cell>
          <cell r="C66" t="str">
            <v>Empalme a red de acueducto tubería existente de 3" PVC. Incluye accesorios, tornillería, empaques, instalación de tee PVC 3" x 2"</v>
          </cell>
          <cell r="D66" t="str">
            <v>un</v>
          </cell>
          <cell r="E66">
            <v>1</v>
          </cell>
          <cell r="F66">
            <v>4934144</v>
          </cell>
          <cell r="G66">
            <v>4934144</v>
          </cell>
        </row>
        <row r="67">
          <cell r="B67" t="str">
            <v>13.B.4</v>
          </cell>
          <cell r="C67" t="str">
            <v>Suministro e instalación de equipos de bombeo para suministro de A.P + Tuberías y Accesorios</v>
          </cell>
          <cell r="D67">
            <v>0</v>
          </cell>
          <cell r="E67">
            <v>0</v>
          </cell>
          <cell r="F67">
            <v>0</v>
          </cell>
          <cell r="G67">
            <v>0</v>
          </cell>
        </row>
        <row r="68">
          <cell r="B68" t="str">
            <v>13.54</v>
          </cell>
          <cell r="C68" t="str">
            <v>Suministro e instalación equipo de bombeo hidroneumatico</v>
          </cell>
          <cell r="D68" t="str">
            <v>un</v>
          </cell>
          <cell r="E68">
            <v>2</v>
          </cell>
          <cell r="F68">
            <v>16908411</v>
          </cell>
          <cell r="G68">
            <v>33816822</v>
          </cell>
        </row>
        <row r="69">
          <cell r="B69" t="str">
            <v>13.B.5</v>
          </cell>
          <cell r="C69" t="str">
            <v>Obras complementarias</v>
          </cell>
          <cell r="D69">
            <v>0</v>
          </cell>
          <cell r="E69">
            <v>0</v>
          </cell>
          <cell r="F69">
            <v>0</v>
          </cell>
          <cell r="G69">
            <v>0</v>
          </cell>
        </row>
        <row r="70">
          <cell r="B70" t="str">
            <v>13.55</v>
          </cell>
          <cell r="C70" t="str">
            <v>Planos record</v>
          </cell>
          <cell r="D70" t="str">
            <v>un</v>
          </cell>
          <cell r="E70">
            <v>5</v>
          </cell>
          <cell r="F70">
            <v>345000</v>
          </cell>
          <cell r="G70">
            <v>1725000</v>
          </cell>
        </row>
        <row r="71">
          <cell r="B71" t="str">
            <v>13.56</v>
          </cell>
          <cell r="C71" t="str">
            <v>Prueba del sistema</v>
          </cell>
          <cell r="D71" t="str">
            <v>un</v>
          </cell>
          <cell r="E71">
            <v>2</v>
          </cell>
          <cell r="F71">
            <v>1822350</v>
          </cell>
          <cell r="G71">
            <v>3644700</v>
          </cell>
        </row>
        <row r="72">
          <cell r="B72" t="str">
            <v>13.C</v>
          </cell>
          <cell r="C72" t="str">
            <v>RED DE AGUAS NEGRAS Y VENTILACIÓN</v>
          </cell>
          <cell r="D72">
            <v>0</v>
          </cell>
          <cell r="E72">
            <v>0</v>
          </cell>
          <cell r="F72">
            <v>0</v>
          </cell>
          <cell r="G72">
            <v>0</v>
          </cell>
        </row>
        <row r="73">
          <cell r="B73" t="str">
            <v>13.C.1</v>
          </cell>
          <cell r="C73" t="str">
            <v>Suministro e instalación de tuberias sanitaria y accesorios de PVC de superficie interior y exterior lisa</v>
          </cell>
          <cell r="D73">
            <v>0</v>
          </cell>
          <cell r="E73">
            <v>0</v>
          </cell>
          <cell r="F73">
            <v>0</v>
          </cell>
          <cell r="G73">
            <v>0</v>
          </cell>
        </row>
        <row r="74">
          <cell r="B74" t="str">
            <v>13.57.1</v>
          </cell>
          <cell r="C74" t="str">
            <v>Tubería Sanitaria PVC 110 mm (6")</v>
          </cell>
          <cell r="D74" t="str">
            <v>m</v>
          </cell>
          <cell r="E74">
            <v>11.74</v>
          </cell>
          <cell r="F74">
            <v>52245</v>
          </cell>
          <cell r="G74">
            <v>613356.30000000005</v>
          </cell>
        </row>
        <row r="75">
          <cell r="B75" t="str">
            <v>13.57</v>
          </cell>
          <cell r="C75" t="str">
            <v>Tubería Sanitaria PVC 110 mm (4")</v>
          </cell>
          <cell r="D75" t="str">
            <v>m</v>
          </cell>
          <cell r="E75">
            <v>243.3</v>
          </cell>
          <cell r="F75">
            <v>27566</v>
          </cell>
          <cell r="G75">
            <v>6706807.8000000007</v>
          </cell>
        </row>
        <row r="76">
          <cell r="B76" t="str">
            <v>13.58</v>
          </cell>
          <cell r="C76" t="str">
            <v>Tubería Sanitaria PVC 50 mm (2")</v>
          </cell>
          <cell r="D76" t="str">
            <v>m</v>
          </cell>
          <cell r="E76">
            <v>73.91</v>
          </cell>
          <cell r="F76">
            <v>16094</v>
          </cell>
          <cell r="G76">
            <v>1189507.54</v>
          </cell>
        </row>
        <row r="77">
          <cell r="B77" t="str">
            <v>13.59</v>
          </cell>
          <cell r="C77" t="str">
            <v>Tubería Sanitaria PVC  (1 1/2")</v>
          </cell>
          <cell r="D77" t="str">
            <v>m</v>
          </cell>
          <cell r="E77">
            <v>3.35</v>
          </cell>
          <cell r="F77">
            <v>14042</v>
          </cell>
          <cell r="G77">
            <v>47040.700000000004</v>
          </cell>
        </row>
        <row r="78">
          <cell r="B78" t="str">
            <v>13.60</v>
          </cell>
          <cell r="C78" t="str">
            <v>Codo Sanit. 90º x 4" CxC</v>
          </cell>
          <cell r="D78" t="str">
            <v>un</v>
          </cell>
          <cell r="E78">
            <v>13</v>
          </cell>
          <cell r="F78">
            <v>12029</v>
          </cell>
          <cell r="G78">
            <v>215960</v>
          </cell>
        </row>
        <row r="79">
          <cell r="B79" t="str">
            <v>13.61</v>
          </cell>
          <cell r="C79" t="str">
            <v>Codo Sanit. 90º x 2" CxC</v>
          </cell>
          <cell r="D79" t="str">
            <v>un</v>
          </cell>
          <cell r="E79">
            <v>54</v>
          </cell>
          <cell r="F79">
            <v>3450</v>
          </cell>
          <cell r="G79">
            <v>178923</v>
          </cell>
        </row>
        <row r="80">
          <cell r="B80" t="str">
            <v>13.62</v>
          </cell>
          <cell r="C80" t="str">
            <v>Codo Sanit. 90º x 1 1/2" CxC</v>
          </cell>
          <cell r="D80" t="str">
            <v>un</v>
          </cell>
          <cell r="E80">
            <v>9</v>
          </cell>
          <cell r="F80">
            <v>3024</v>
          </cell>
          <cell r="G80">
            <v>178923</v>
          </cell>
        </row>
        <row r="81">
          <cell r="B81" t="str">
            <v>13.63</v>
          </cell>
          <cell r="C81" t="str">
            <v>Codo Sanit. 45º x 4" CxC</v>
          </cell>
          <cell r="D81" t="str">
            <v>un</v>
          </cell>
          <cell r="E81">
            <v>16</v>
          </cell>
          <cell r="F81">
            <v>13594</v>
          </cell>
          <cell r="G81">
            <v>217504</v>
          </cell>
        </row>
        <row r="82">
          <cell r="B82" t="str">
            <v>13.64</v>
          </cell>
          <cell r="C82" t="str">
            <v>Codo Sanit. 45º x 2" CxC</v>
          </cell>
          <cell r="D82" t="str">
            <v>un</v>
          </cell>
          <cell r="E82">
            <v>19</v>
          </cell>
          <cell r="F82">
            <v>4024</v>
          </cell>
          <cell r="G82">
            <v>76456</v>
          </cell>
        </row>
        <row r="83">
          <cell r="B83" t="str">
            <v>13.65</v>
          </cell>
          <cell r="C83" t="str">
            <v>Yee Sanit. PVC 2"</v>
          </cell>
          <cell r="D83" t="str">
            <v>un</v>
          </cell>
          <cell r="E83">
            <v>20</v>
          </cell>
          <cell r="F83">
            <v>7212</v>
          </cell>
          <cell r="G83">
            <v>144240</v>
          </cell>
        </row>
        <row r="84">
          <cell r="B84" t="str">
            <v>13.66</v>
          </cell>
          <cell r="C84" t="str">
            <v>Yee Sanit. PVC 4"</v>
          </cell>
          <cell r="D84" t="str">
            <v>un</v>
          </cell>
          <cell r="E84">
            <v>13</v>
          </cell>
          <cell r="F84">
            <v>24158</v>
          </cell>
          <cell r="G84">
            <v>314054</v>
          </cell>
        </row>
        <row r="85">
          <cell r="B85" t="str">
            <v>13.67</v>
          </cell>
          <cell r="C85" t="str">
            <v>Yee Sanit. reducida PVC 4" x 2"</v>
          </cell>
          <cell r="D85" t="str">
            <v>un</v>
          </cell>
          <cell r="E85">
            <v>8</v>
          </cell>
          <cell r="F85">
            <v>20814</v>
          </cell>
          <cell r="G85">
            <v>166512</v>
          </cell>
        </row>
        <row r="86">
          <cell r="B86" t="str">
            <v>13.68</v>
          </cell>
          <cell r="C86" t="str">
            <v>Unión PVC Sanit. 4"</v>
          </cell>
          <cell r="D86" t="str">
            <v>un</v>
          </cell>
          <cell r="E86">
            <v>41</v>
          </cell>
          <cell r="F86">
            <v>7302</v>
          </cell>
          <cell r="G86">
            <v>299382</v>
          </cell>
        </row>
        <row r="87">
          <cell r="B87" t="str">
            <v>13.69</v>
          </cell>
          <cell r="C87" t="str">
            <v>Buje soldado Sanit. PVC 4" x  2"</v>
          </cell>
          <cell r="D87" t="str">
            <v>un</v>
          </cell>
          <cell r="E87">
            <v>0</v>
          </cell>
          <cell r="F87">
            <v>9161</v>
          </cell>
          <cell r="G87">
            <v>0</v>
          </cell>
        </row>
        <row r="88">
          <cell r="B88" t="str">
            <v>13.70</v>
          </cell>
          <cell r="C88" t="str">
            <v>Buje soldado Sanit. PVC 2" x  1 1/2"</v>
          </cell>
          <cell r="D88" t="str">
            <v>un</v>
          </cell>
          <cell r="E88">
            <v>18</v>
          </cell>
          <cell r="F88">
            <v>2818</v>
          </cell>
          <cell r="G88">
            <v>50724</v>
          </cell>
        </row>
        <row r="89">
          <cell r="B89" t="str">
            <v>13.71</v>
          </cell>
          <cell r="C89" t="str">
            <v>Suministro e instalación de adaptador de limpieza sanitario 2"</v>
          </cell>
          <cell r="D89" t="str">
            <v>un</v>
          </cell>
          <cell r="E89">
            <v>17</v>
          </cell>
          <cell r="F89">
            <v>6620</v>
          </cell>
          <cell r="G89">
            <v>112540</v>
          </cell>
        </row>
        <row r="90">
          <cell r="B90" t="str">
            <v>13.72</v>
          </cell>
          <cell r="C90" t="str">
            <v>Suministro e instalación de adaptador de limpieza sanitario 4"</v>
          </cell>
          <cell r="D90" t="str">
            <v>un</v>
          </cell>
          <cell r="E90">
            <v>12</v>
          </cell>
          <cell r="F90">
            <v>19796</v>
          </cell>
          <cell r="G90">
            <v>237552</v>
          </cell>
        </row>
        <row r="91">
          <cell r="B91" t="str">
            <v>13.73</v>
          </cell>
          <cell r="C91" t="str">
            <v>Sifón con tapon Sanit. PVC 2"</v>
          </cell>
          <cell r="D91" t="str">
            <v>un</v>
          </cell>
          <cell r="E91">
            <v>17</v>
          </cell>
          <cell r="F91">
            <v>8371</v>
          </cell>
          <cell r="G91">
            <v>142307</v>
          </cell>
        </row>
        <row r="92">
          <cell r="B92" t="str">
            <v>13.74</v>
          </cell>
          <cell r="C92" t="str">
            <v>Sifón sin codo Sanit. PVC 2"</v>
          </cell>
          <cell r="D92" t="str">
            <v>un</v>
          </cell>
          <cell r="E92">
            <v>8</v>
          </cell>
          <cell r="F92">
            <v>5354</v>
          </cell>
          <cell r="G92">
            <v>42832</v>
          </cell>
        </row>
        <row r="93">
          <cell r="B93" t="str">
            <v>13.C.2</v>
          </cell>
          <cell r="C93" t="str">
            <v xml:space="preserve">Obras civiles </v>
          </cell>
          <cell r="D93">
            <v>0</v>
          </cell>
          <cell r="E93">
            <v>0</v>
          </cell>
          <cell r="F93">
            <v>0</v>
          </cell>
          <cell r="G93">
            <v>0</v>
          </cell>
        </row>
        <row r="94">
          <cell r="B94" t="str">
            <v>13.75</v>
          </cell>
          <cell r="C94" t="str">
            <v>Excavación a mano en material común, roca descompuesta, a cualquier profunidad y bajo cualquier condición de humedad. Incluye retiro a lugar autorizado.</v>
          </cell>
          <cell r="D94" t="str">
            <v>m3</v>
          </cell>
          <cell r="E94">
            <v>152.26080000000002</v>
          </cell>
          <cell r="F94">
            <v>18300.797150176702</v>
          </cell>
          <cell r="G94">
            <v>2786494.014723625</v>
          </cell>
        </row>
        <row r="95">
          <cell r="B95" t="str">
            <v>13.76</v>
          </cell>
          <cell r="C95" t="str">
            <v>Cimentación de tubería con arena compactada al  70% de la densidad relativa máxima</v>
          </cell>
          <cell r="D95" t="str">
            <v>m3</v>
          </cell>
          <cell r="E95">
            <v>28.548900000000003</v>
          </cell>
          <cell r="F95">
            <v>74372.5</v>
          </cell>
          <cell r="G95">
            <v>2123253.0652500005</v>
          </cell>
        </row>
        <row r="96">
          <cell r="B96" t="str">
            <v>13.77</v>
          </cell>
          <cell r="C96" t="str">
            <v>Rellenos de Zanjas y estructuras con material seleccionado de sitio, compactado al 90% del Proctor Modificado</v>
          </cell>
          <cell r="D96" t="str">
            <v>m3</v>
          </cell>
          <cell r="E96">
            <v>123.71190000000001</v>
          </cell>
          <cell r="F96">
            <v>20812.330687185138</v>
          </cell>
          <cell r="G96">
            <v>2574732.9727399796</v>
          </cell>
        </row>
        <row r="97">
          <cell r="B97" t="str">
            <v>13.78</v>
          </cell>
          <cell r="C97" t="str">
            <v xml:space="preserve">Caja de inspección  0,40x 0,40 m H&lt;= 1,40 m. </v>
          </cell>
          <cell r="D97" t="str">
            <v xml:space="preserve">un </v>
          </cell>
          <cell r="E97">
            <v>11</v>
          </cell>
          <cell r="F97">
            <v>437297.90207388124</v>
          </cell>
          <cell r="G97">
            <v>4810276.9228126938</v>
          </cell>
        </row>
        <row r="98">
          <cell r="B98" t="str">
            <v>13.79</v>
          </cell>
          <cell r="C98" t="str">
            <v xml:space="preserve">Registro de conexión domiciliaria sifónico 0,60x 0,60 m H&lt;= 1,40 m. </v>
          </cell>
          <cell r="D98" t="str">
            <v>un</v>
          </cell>
          <cell r="E98">
            <v>1</v>
          </cell>
          <cell r="F98">
            <v>496762.73444963899</v>
          </cell>
          <cell r="G98">
            <v>496762.73444963899</v>
          </cell>
        </row>
        <row r="99">
          <cell r="B99" t="str">
            <v>13.80</v>
          </cell>
          <cell r="C99" t="str">
            <v>Empalme de tuberías de 6" a pozo de inspección existente. Incluye manejo de tráfico vehicular, hidrosello de 24", motobomba sumergible de 3", mangera de descarga flexible de 2", 3" y 4" x 40 m.</v>
          </cell>
          <cell r="D99" t="str">
            <v xml:space="preserve">un </v>
          </cell>
          <cell r="E99">
            <v>1</v>
          </cell>
          <cell r="F99">
            <v>3864207.5</v>
          </cell>
          <cell r="G99">
            <v>3864207.5</v>
          </cell>
        </row>
        <row r="100">
          <cell r="B100" t="str">
            <v>13.C.3</v>
          </cell>
          <cell r="C100" t="str">
            <v>Obras complementarias</v>
          </cell>
          <cell r="D100">
            <v>0</v>
          </cell>
          <cell r="E100">
            <v>0</v>
          </cell>
          <cell r="F100">
            <v>0</v>
          </cell>
          <cell r="G100">
            <v>0</v>
          </cell>
        </row>
        <row r="101">
          <cell r="B101" t="str">
            <v>13.81</v>
          </cell>
          <cell r="C101" t="str">
            <v>Punto Sanitario lavamanos</v>
          </cell>
          <cell r="D101" t="str">
            <v>un</v>
          </cell>
          <cell r="E101">
            <v>13</v>
          </cell>
          <cell r="F101">
            <v>15440</v>
          </cell>
          <cell r="G101">
            <v>200720</v>
          </cell>
        </row>
        <row r="102">
          <cell r="B102" t="str">
            <v>13.82</v>
          </cell>
          <cell r="C102" t="str">
            <v xml:space="preserve">Punto Sanitario de Inodoro </v>
          </cell>
          <cell r="D102" t="str">
            <v>un</v>
          </cell>
          <cell r="E102">
            <v>11</v>
          </cell>
          <cell r="F102">
            <v>18523</v>
          </cell>
          <cell r="G102">
            <v>203753</v>
          </cell>
        </row>
        <row r="103">
          <cell r="B103" t="str">
            <v>13.83</v>
          </cell>
          <cell r="C103" t="str">
            <v>Punto Sanitario de lavaplatos</v>
          </cell>
          <cell r="D103" t="str">
            <v>un</v>
          </cell>
          <cell r="E103">
            <v>2</v>
          </cell>
          <cell r="F103">
            <v>15440</v>
          </cell>
          <cell r="G103">
            <v>30880</v>
          </cell>
        </row>
        <row r="104">
          <cell r="B104" t="str">
            <v>13.84</v>
          </cell>
          <cell r="C104" t="str">
            <v>Punto Sanitario de orinal</v>
          </cell>
          <cell r="D104" t="str">
            <v>un</v>
          </cell>
          <cell r="E104">
            <v>5</v>
          </cell>
          <cell r="F104">
            <v>15440</v>
          </cell>
          <cell r="G104">
            <v>77200</v>
          </cell>
        </row>
        <row r="105">
          <cell r="B105" t="str">
            <v>13.85</v>
          </cell>
          <cell r="C105" t="str">
            <v>Punto Sanitario de Desagüe de piso</v>
          </cell>
          <cell r="D105" t="str">
            <v>un</v>
          </cell>
          <cell r="E105">
            <v>14</v>
          </cell>
          <cell r="F105">
            <v>15440</v>
          </cell>
          <cell r="G105">
            <v>216160</v>
          </cell>
        </row>
        <row r="106">
          <cell r="B106" t="str">
            <v>13.86</v>
          </cell>
          <cell r="C106" t="str">
            <v>Planos record</v>
          </cell>
          <cell r="D106" t="str">
            <v>un</v>
          </cell>
          <cell r="E106">
            <v>4</v>
          </cell>
          <cell r="F106">
            <v>345000</v>
          </cell>
          <cell r="G106">
            <v>1380000</v>
          </cell>
        </row>
        <row r="107">
          <cell r="B107" t="str">
            <v>13.87</v>
          </cell>
          <cell r="C107" t="str">
            <v>Prueba del sistema</v>
          </cell>
          <cell r="D107" t="str">
            <v>un</v>
          </cell>
          <cell r="E107">
            <v>2</v>
          </cell>
          <cell r="F107">
            <v>1315260</v>
          </cell>
          <cell r="G107">
            <v>2630520</v>
          </cell>
        </row>
        <row r="108">
          <cell r="B108" t="str">
            <v>13.D</v>
          </cell>
          <cell r="C108" t="str">
            <v>RED SISTEMA CONTRAINCENDIOS</v>
          </cell>
          <cell r="D108">
            <v>0</v>
          </cell>
          <cell r="E108">
            <v>0</v>
          </cell>
          <cell r="F108">
            <v>0</v>
          </cell>
          <cell r="G108">
            <v>0</v>
          </cell>
        </row>
        <row r="109">
          <cell r="B109" t="str">
            <v>13.D.1</v>
          </cell>
          <cell r="C109" t="str">
            <v>Suministro e instalación de tuberías y accesorios sistema contraincendio</v>
          </cell>
          <cell r="D109">
            <v>0</v>
          </cell>
          <cell r="E109">
            <v>0</v>
          </cell>
          <cell r="F109">
            <v>0</v>
          </cell>
          <cell r="G109">
            <v>0</v>
          </cell>
        </row>
        <row r="110">
          <cell r="B110" t="str">
            <v>13.88</v>
          </cell>
          <cell r="C110" t="str">
            <v>Tubería PVC C900 - UL/FM 4"</v>
          </cell>
          <cell r="D110" t="str">
            <v>m</v>
          </cell>
          <cell r="E110">
            <v>11.05</v>
          </cell>
          <cell r="F110">
            <v>114516</v>
          </cell>
          <cell r="G110">
            <v>1265401.8</v>
          </cell>
        </row>
        <row r="111">
          <cell r="B111" t="str">
            <v>13.89</v>
          </cell>
          <cell r="C111" t="str">
            <v>Tubería SCH 40 1 1/2"</v>
          </cell>
          <cell r="D111" t="str">
            <v>m</v>
          </cell>
          <cell r="E111">
            <v>1.25</v>
          </cell>
          <cell r="F111">
            <v>73565</v>
          </cell>
          <cell r="G111">
            <v>91956.25</v>
          </cell>
        </row>
        <row r="112">
          <cell r="B112" t="str">
            <v>13.90</v>
          </cell>
          <cell r="C112" t="str">
            <v>Tubería SCH 40 4"</v>
          </cell>
          <cell r="D112" t="str">
            <v>m</v>
          </cell>
          <cell r="E112">
            <v>2.52</v>
          </cell>
          <cell r="F112">
            <v>117013</v>
          </cell>
          <cell r="G112">
            <v>294872.76</v>
          </cell>
        </row>
        <row r="113">
          <cell r="B113" t="str">
            <v>13.91</v>
          </cell>
          <cell r="C113" t="str">
            <v>Codo 90 ° PVC C907 DR 18 (235 PSI) (CAMxCAM) - UL/FM 4"</v>
          </cell>
          <cell r="D113" t="str">
            <v>un</v>
          </cell>
          <cell r="E113">
            <v>4</v>
          </cell>
          <cell r="F113">
            <v>384923</v>
          </cell>
          <cell r="G113">
            <v>1539692</v>
          </cell>
        </row>
        <row r="114">
          <cell r="B114" t="str">
            <v>13.92</v>
          </cell>
          <cell r="C114" t="str">
            <v>Codo 90° H.D. ranurado mecánico 1 1/2"</v>
          </cell>
          <cell r="D114" t="str">
            <v>un</v>
          </cell>
          <cell r="E114">
            <v>1</v>
          </cell>
          <cell r="F114">
            <v>17875</v>
          </cell>
          <cell r="G114">
            <v>17875</v>
          </cell>
        </row>
        <row r="115">
          <cell r="B115" t="str">
            <v>13.93</v>
          </cell>
          <cell r="C115" t="str">
            <v>Copa concava H.D. ranurada/roscada mecánica 4" x 1 1-2"</v>
          </cell>
          <cell r="D115" t="str">
            <v>un</v>
          </cell>
          <cell r="E115">
            <v>1</v>
          </cell>
          <cell r="F115">
            <v>13496</v>
          </cell>
          <cell r="G115">
            <v>13496</v>
          </cell>
        </row>
        <row r="116">
          <cell r="B116" t="str">
            <v>13.94</v>
          </cell>
          <cell r="C116" t="str">
            <v>Codo 90° H.D. ranurado mecánico 4"</v>
          </cell>
          <cell r="D116" t="str">
            <v>un</v>
          </cell>
          <cell r="E116">
            <v>1</v>
          </cell>
          <cell r="F116">
            <v>13496</v>
          </cell>
          <cell r="G116">
            <v>13496</v>
          </cell>
        </row>
        <row r="117">
          <cell r="B117" t="str">
            <v>13.95</v>
          </cell>
          <cell r="C117" t="str">
            <v>Unión rigida H.D. ranurada mecánica 1 1/2"</v>
          </cell>
          <cell r="D117" t="str">
            <v>un</v>
          </cell>
          <cell r="E117">
            <v>4</v>
          </cell>
          <cell r="F117">
            <v>14175</v>
          </cell>
          <cell r="G117">
            <v>56700</v>
          </cell>
        </row>
        <row r="118">
          <cell r="B118" t="str">
            <v>13.96</v>
          </cell>
          <cell r="C118" t="str">
            <v>Unión rigida H.D. ranurada mecánica 4"</v>
          </cell>
          <cell r="D118" t="str">
            <v>un</v>
          </cell>
          <cell r="E118">
            <v>6</v>
          </cell>
          <cell r="F118">
            <v>16775</v>
          </cell>
          <cell r="G118">
            <v>100650</v>
          </cell>
        </row>
        <row r="119">
          <cell r="B119" t="str">
            <v>13.97</v>
          </cell>
          <cell r="C119" t="str">
            <v>Kit adaptados Brida serie 4200 - PVC x ACERO IPS 4"</v>
          </cell>
          <cell r="D119" t="str">
            <v>un</v>
          </cell>
          <cell r="E119">
            <v>2</v>
          </cell>
          <cell r="F119">
            <v>494050</v>
          </cell>
          <cell r="G119">
            <v>988100</v>
          </cell>
        </row>
        <row r="120">
          <cell r="B120" t="str">
            <v>13.98</v>
          </cell>
          <cell r="C120" t="str">
            <v>Restrictor ASTM A536 para PVC C900/ C907 Serie 1100 - PVC x PVC 4"</v>
          </cell>
          <cell r="D120" t="str">
            <v>un</v>
          </cell>
          <cell r="E120">
            <v>2</v>
          </cell>
          <cell r="F120">
            <v>250107</v>
          </cell>
          <cell r="G120">
            <v>500214</v>
          </cell>
        </row>
        <row r="121">
          <cell r="B121" t="str">
            <v>13.99</v>
          </cell>
          <cell r="C121" t="str">
            <v>Brida HD ranurada mecánica 4"</v>
          </cell>
          <cell r="D121" t="str">
            <v>un</v>
          </cell>
          <cell r="E121">
            <v>2</v>
          </cell>
          <cell r="F121">
            <v>40152</v>
          </cell>
          <cell r="G121">
            <v>80304</v>
          </cell>
        </row>
        <row r="122">
          <cell r="B122" t="str">
            <v>13.100</v>
          </cell>
          <cell r="C122" t="str">
            <v>Válvula cheque 4"</v>
          </cell>
          <cell r="D122" t="str">
            <v>un</v>
          </cell>
          <cell r="E122">
            <v>1</v>
          </cell>
          <cell r="F122">
            <v>523913</v>
          </cell>
          <cell r="G122">
            <v>523913</v>
          </cell>
        </row>
        <row r="123">
          <cell r="B123" t="str">
            <v>13.101</v>
          </cell>
          <cell r="C123" t="str">
            <v xml:space="preserve">Gabinete contraincendios tipo I </v>
          </cell>
          <cell r="D123" t="str">
            <v>un</v>
          </cell>
          <cell r="E123">
            <v>1</v>
          </cell>
          <cell r="F123">
            <v>205106</v>
          </cell>
          <cell r="G123">
            <v>205106</v>
          </cell>
        </row>
        <row r="124">
          <cell r="B124" t="str">
            <v>13.102</v>
          </cell>
          <cell r="C124" t="str">
            <v>Pintura anticorrosivo y esmalte en tubería AC de 2 1/2" a 1 1/2"</v>
          </cell>
          <cell r="D124" t="str">
            <v>m</v>
          </cell>
          <cell r="E124">
            <v>10</v>
          </cell>
          <cell r="F124">
            <v>3384</v>
          </cell>
          <cell r="G124">
            <v>33840</v>
          </cell>
        </row>
        <row r="125">
          <cell r="B125" t="str">
            <v>13.103</v>
          </cell>
          <cell r="C125" t="str">
            <v>Siamesa en Y CR UL/FM 4" x 2 1/2" x 2 1/2"</v>
          </cell>
          <cell r="D125" t="str">
            <v>un</v>
          </cell>
          <cell r="E125">
            <v>1</v>
          </cell>
          <cell r="F125">
            <v>906495</v>
          </cell>
          <cell r="G125">
            <v>906495</v>
          </cell>
        </row>
        <row r="126">
          <cell r="B126" t="str">
            <v>13.104</v>
          </cell>
          <cell r="C126" t="str">
            <v>Pintura anticorrosivo y esmalte en tubería AC de 6" a 4"</v>
          </cell>
          <cell r="D126" t="str">
            <v>m</v>
          </cell>
          <cell r="E126">
            <v>19</v>
          </cell>
          <cell r="F126">
            <v>5497</v>
          </cell>
          <cell r="G126">
            <v>104443</v>
          </cell>
        </row>
        <row r="127">
          <cell r="B127" t="str">
            <v>13.D.3</v>
          </cell>
          <cell r="C127" t="str">
            <v xml:space="preserve">Obras civiles </v>
          </cell>
          <cell r="D127">
            <v>0</v>
          </cell>
          <cell r="E127">
            <v>0</v>
          </cell>
          <cell r="F127" t="str">
            <v xml:space="preserve"> </v>
          </cell>
          <cell r="G127">
            <v>0</v>
          </cell>
        </row>
        <row r="128">
          <cell r="B128" t="str">
            <v>13.105</v>
          </cell>
          <cell r="C128" t="str">
            <v>Excavación a mano en material común, roca descompuesta, a cualquier profunidad y bajo cualquier condición de humedad. Incluye retiro a lugar autorizado.</v>
          </cell>
          <cell r="D128" t="str">
            <v>m3</v>
          </cell>
          <cell r="E128">
            <v>3.9779999999999998</v>
          </cell>
          <cell r="F128">
            <v>18300.797150176702</v>
          </cell>
          <cell r="G128">
            <v>677129.49455653795</v>
          </cell>
        </row>
        <row r="129">
          <cell r="B129" t="str">
            <v>13.106</v>
          </cell>
          <cell r="C129" t="str">
            <v>Cimentación de tubería con arena compactada al  70% de la densidad relativa máxima</v>
          </cell>
          <cell r="D129" t="str">
            <v>m3</v>
          </cell>
          <cell r="E129">
            <v>0.99449999999999994</v>
          </cell>
          <cell r="F129">
            <v>74372.5</v>
          </cell>
          <cell r="G129">
            <v>743725</v>
          </cell>
        </row>
        <row r="130">
          <cell r="B130" t="str">
            <v>13.107</v>
          </cell>
          <cell r="C130" t="str">
            <v>Rellenos de Zanjas y estructuras con material seleccionado de sitio, compactado al 90% del Proctor Modificado</v>
          </cell>
          <cell r="D130" t="str">
            <v>m3</v>
          </cell>
          <cell r="E130">
            <v>2.9834999999999998</v>
          </cell>
          <cell r="F130">
            <v>20812.330687185138</v>
          </cell>
          <cell r="G130">
            <v>582745.25924118387</v>
          </cell>
        </row>
        <row r="131">
          <cell r="B131" t="str">
            <v>13.D.4</v>
          </cell>
          <cell r="C131" t="str">
            <v>Obras complementarias</v>
          </cell>
          <cell r="D131">
            <v>0</v>
          </cell>
          <cell r="E131">
            <v>0</v>
          </cell>
          <cell r="F131">
            <v>0</v>
          </cell>
          <cell r="G131">
            <v>0</v>
          </cell>
        </row>
        <row r="132">
          <cell r="B132" t="str">
            <v>13.108</v>
          </cell>
          <cell r="C132" t="str">
            <v>Planos record</v>
          </cell>
          <cell r="D132" t="str">
            <v>un</v>
          </cell>
          <cell r="E132">
            <v>2</v>
          </cell>
          <cell r="F132">
            <v>345000</v>
          </cell>
          <cell r="G132">
            <v>1035000</v>
          </cell>
        </row>
        <row r="133">
          <cell r="B133" t="str">
            <v>13.109</v>
          </cell>
          <cell r="C133" t="str">
            <v>Prueba del sistema</v>
          </cell>
          <cell r="D133" t="str">
            <v>un</v>
          </cell>
          <cell r="E133">
            <v>1</v>
          </cell>
          <cell r="F133">
            <v>1831162</v>
          </cell>
          <cell r="G133">
            <v>3662324</v>
          </cell>
        </row>
        <row r="134">
          <cell r="B134">
            <v>0</v>
          </cell>
          <cell r="C134">
            <v>0</v>
          </cell>
          <cell r="E134" t="str">
            <v>COSTO DIRECTO</v>
          </cell>
          <cell r="F134">
            <v>0</v>
          </cell>
          <cell r="G134">
            <v>138203296.91903746</v>
          </cell>
        </row>
      </sheetData>
      <sheetData sheetId="4">
        <row r="1">
          <cell r="B1">
            <v>0</v>
          </cell>
          <cell r="C1">
            <v>0</v>
          </cell>
          <cell r="D1">
            <v>0</v>
          </cell>
          <cell r="E1">
            <v>0</v>
          </cell>
          <cell r="F1">
            <v>0</v>
          </cell>
          <cell r="G1">
            <v>0</v>
          </cell>
          <cell r="H1" t="str">
            <v>Back</v>
          </cell>
        </row>
        <row r="2">
          <cell r="B2">
            <v>0</v>
          </cell>
          <cell r="C2" t="str">
            <v>ANALISIS DE PRECIOS UNITARIOS</v>
          </cell>
          <cell r="D2">
            <v>0</v>
          </cell>
          <cell r="E2">
            <v>0</v>
          </cell>
          <cell r="F2">
            <v>0</v>
          </cell>
          <cell r="G2">
            <v>0</v>
          </cell>
          <cell r="H2">
            <v>0</v>
          </cell>
        </row>
        <row r="3">
          <cell r="B3">
            <v>0</v>
          </cell>
          <cell r="C3">
            <v>0</v>
          </cell>
          <cell r="D3">
            <v>0</v>
          </cell>
          <cell r="E3">
            <v>0</v>
          </cell>
          <cell r="F3">
            <v>0</v>
          </cell>
          <cell r="G3">
            <v>0</v>
          </cell>
          <cell r="H3">
            <v>0</v>
          </cell>
        </row>
        <row r="4">
          <cell r="B4">
            <v>0</v>
          </cell>
          <cell r="C4">
            <v>0</v>
          </cell>
          <cell r="D4">
            <v>0</v>
          </cell>
          <cell r="E4">
            <v>0</v>
          </cell>
          <cell r="F4">
            <v>0</v>
          </cell>
          <cell r="G4">
            <v>0</v>
          </cell>
          <cell r="H4">
            <v>0</v>
          </cell>
        </row>
        <row r="5">
          <cell r="B5">
            <v>0</v>
          </cell>
          <cell r="C5">
            <v>0</v>
          </cell>
          <cell r="D5">
            <v>0</v>
          </cell>
          <cell r="E5">
            <v>0</v>
          </cell>
          <cell r="F5">
            <v>0</v>
          </cell>
          <cell r="G5">
            <v>0</v>
          </cell>
          <cell r="H5">
            <v>0</v>
          </cell>
        </row>
        <row r="6">
          <cell r="A6" t="str">
            <v>ITEM</v>
          </cell>
          <cell r="B6" t="str">
            <v>DESCRIPCIÓN</v>
          </cell>
          <cell r="C6">
            <v>0</v>
          </cell>
          <cell r="D6">
            <v>0</v>
          </cell>
          <cell r="E6">
            <v>0</v>
          </cell>
          <cell r="F6">
            <v>0</v>
          </cell>
          <cell r="G6">
            <v>0</v>
          </cell>
          <cell r="H6">
            <v>0</v>
          </cell>
        </row>
        <row r="7">
          <cell r="A7" t="str">
            <v>13.1</v>
          </cell>
          <cell r="B7" t="str">
            <v>Soporte para Cinta demarcadora</v>
          </cell>
          <cell r="C7">
            <v>0</v>
          </cell>
          <cell r="D7">
            <v>0</v>
          </cell>
          <cell r="E7">
            <v>0</v>
          </cell>
          <cell r="F7">
            <v>17785.508488188974</v>
          </cell>
          <cell r="G7" t="str">
            <v>UNIDAD:</v>
          </cell>
          <cell r="H7" t="str">
            <v>un</v>
          </cell>
          <cell r="I7">
            <v>0</v>
          </cell>
        </row>
        <row r="8">
          <cell r="B8">
            <v>0</v>
          </cell>
          <cell r="C8">
            <v>0</v>
          </cell>
          <cell r="D8">
            <v>0</v>
          </cell>
          <cell r="E8">
            <v>0</v>
          </cell>
          <cell r="F8">
            <v>0</v>
          </cell>
          <cell r="G8">
            <v>0</v>
          </cell>
          <cell r="H8">
            <v>0</v>
          </cell>
        </row>
        <row r="9">
          <cell r="B9" t="str">
            <v>I. EQUIPO - HERRAMIENTAS</v>
          </cell>
          <cell r="C9">
            <v>0</v>
          </cell>
          <cell r="D9">
            <v>0</v>
          </cell>
          <cell r="E9">
            <v>0</v>
          </cell>
          <cell r="F9">
            <v>0</v>
          </cell>
          <cell r="G9">
            <v>0</v>
          </cell>
          <cell r="H9">
            <v>0</v>
          </cell>
        </row>
        <row r="10">
          <cell r="B10" t="str">
            <v>Descripción</v>
          </cell>
          <cell r="C10">
            <v>0</v>
          </cell>
          <cell r="D10" t="str">
            <v>Tipo</v>
          </cell>
          <cell r="E10" t="str">
            <v>Tarifa</v>
          </cell>
          <cell r="F10" t="str">
            <v>productividad</v>
          </cell>
          <cell r="G10" t="str">
            <v>Vr. Unitario</v>
          </cell>
          <cell r="H10">
            <v>0</v>
          </cell>
        </row>
        <row r="11">
          <cell r="B11" t="str">
            <v>Herramientas menores</v>
          </cell>
          <cell r="C11">
            <v>0</v>
          </cell>
          <cell r="D11" t="str">
            <v>H</v>
          </cell>
          <cell r="E11">
            <v>572</v>
          </cell>
          <cell r="F11">
            <v>0.1</v>
          </cell>
          <cell r="G11">
            <v>57.2</v>
          </cell>
          <cell r="H11">
            <v>0</v>
          </cell>
        </row>
        <row r="12">
          <cell r="B12">
            <v>0</v>
          </cell>
          <cell r="C12">
            <v>0</v>
          </cell>
          <cell r="D12">
            <v>0</v>
          </cell>
          <cell r="E12">
            <v>0</v>
          </cell>
          <cell r="F12">
            <v>0</v>
          </cell>
          <cell r="G12">
            <v>0</v>
          </cell>
          <cell r="H12">
            <v>0</v>
          </cell>
        </row>
        <row r="13">
          <cell r="B13">
            <v>0</v>
          </cell>
          <cell r="C13">
            <v>0</v>
          </cell>
          <cell r="D13">
            <v>0</v>
          </cell>
          <cell r="E13">
            <v>0</v>
          </cell>
          <cell r="F13">
            <v>0</v>
          </cell>
          <cell r="G13">
            <v>0</v>
          </cell>
          <cell r="H13">
            <v>0</v>
          </cell>
        </row>
        <row r="14">
          <cell r="B14">
            <v>0</v>
          </cell>
          <cell r="C14">
            <v>0</v>
          </cell>
          <cell r="D14">
            <v>0</v>
          </cell>
          <cell r="E14">
            <v>0</v>
          </cell>
          <cell r="F14">
            <v>0</v>
          </cell>
          <cell r="G14" t="str">
            <v>SUBTOTAL</v>
          </cell>
          <cell r="H14">
            <v>57.2</v>
          </cell>
        </row>
        <row r="15">
          <cell r="B15">
            <v>0</v>
          </cell>
          <cell r="C15">
            <v>0</v>
          </cell>
          <cell r="D15">
            <v>0</v>
          </cell>
          <cell r="E15">
            <v>0</v>
          </cell>
          <cell r="F15">
            <v>0</v>
          </cell>
          <cell r="G15">
            <v>0</v>
          </cell>
          <cell r="H15">
            <v>0</v>
          </cell>
        </row>
        <row r="16">
          <cell r="B16" t="str">
            <v>II. MATERIALES EN OBRA</v>
          </cell>
          <cell r="C16">
            <v>0</v>
          </cell>
          <cell r="D16">
            <v>0</v>
          </cell>
          <cell r="E16">
            <v>0</v>
          </cell>
          <cell r="F16">
            <v>0</v>
          </cell>
          <cell r="G16">
            <v>0</v>
          </cell>
          <cell r="H16">
            <v>0</v>
          </cell>
        </row>
        <row r="17">
          <cell r="B17" t="str">
            <v>Descripción</v>
          </cell>
          <cell r="C17">
            <v>0</v>
          </cell>
          <cell r="D17" t="str">
            <v>Und</v>
          </cell>
          <cell r="E17" t="str">
            <v>Precio-unit.</v>
          </cell>
          <cell r="F17" t="str">
            <v>Cant.</v>
          </cell>
          <cell r="G17" t="str">
            <v>Vr. Unitario</v>
          </cell>
          <cell r="H17">
            <v>0</v>
          </cell>
        </row>
        <row r="18">
          <cell r="B18" t="str">
            <v>Concreto f'c=17,5Mpa (2500 psi), F O</v>
          </cell>
          <cell r="C18">
            <v>0</v>
          </cell>
          <cell r="D18" t="str">
            <v>m3</v>
          </cell>
          <cell r="E18">
            <v>338046</v>
          </cell>
          <cell r="F18">
            <v>8.9999999999999993E-3</v>
          </cell>
          <cell r="G18">
            <v>3042.4139999999998</v>
          </cell>
          <cell r="H18">
            <v>0</v>
          </cell>
        </row>
        <row r="19">
          <cell r="B19" t="str">
            <v>Cinta reflectiva de 0.075 m</v>
          </cell>
          <cell r="C19">
            <v>0</v>
          </cell>
          <cell r="D19" t="str">
            <v>m</v>
          </cell>
          <cell r="E19">
            <v>6720</v>
          </cell>
          <cell r="F19">
            <v>0.4</v>
          </cell>
          <cell r="G19">
            <v>2688</v>
          </cell>
          <cell r="H19">
            <v>0</v>
          </cell>
        </row>
        <row r="20">
          <cell r="B20" t="str">
            <v>Listón de madera de 2"x4"x10'</v>
          </cell>
          <cell r="C20">
            <v>0</v>
          </cell>
          <cell r="D20" t="str">
            <v>Und</v>
          </cell>
          <cell r="E20">
            <v>23292</v>
          </cell>
          <cell r="F20">
            <v>0.47244094488188976</v>
          </cell>
          <cell r="G20">
            <v>11004.094488188975</v>
          </cell>
          <cell r="H20">
            <v>0</v>
          </cell>
        </row>
        <row r="21">
          <cell r="B21">
            <v>0</v>
          </cell>
          <cell r="C21">
            <v>0</v>
          </cell>
          <cell r="D21">
            <v>0</v>
          </cell>
          <cell r="E21">
            <v>0</v>
          </cell>
          <cell r="F21">
            <v>0</v>
          </cell>
          <cell r="G21">
            <v>0</v>
          </cell>
          <cell r="H21">
            <v>0</v>
          </cell>
        </row>
        <row r="22">
          <cell r="B22">
            <v>0</v>
          </cell>
          <cell r="C22">
            <v>0</v>
          </cell>
          <cell r="D22">
            <v>0</v>
          </cell>
          <cell r="E22">
            <v>0</v>
          </cell>
          <cell r="F22">
            <v>0</v>
          </cell>
          <cell r="G22" t="str">
            <v>SUBTOTAL</v>
          </cell>
          <cell r="H22">
            <v>16734.508488188974</v>
          </cell>
        </row>
        <row r="23">
          <cell r="B23">
            <v>0</v>
          </cell>
          <cell r="C23">
            <v>0</v>
          </cell>
          <cell r="D23">
            <v>0</v>
          </cell>
          <cell r="E23">
            <v>0</v>
          </cell>
          <cell r="F23">
            <v>0</v>
          </cell>
          <cell r="G23">
            <v>0</v>
          </cell>
          <cell r="H23">
            <v>0</v>
          </cell>
        </row>
        <row r="24">
          <cell r="B24" t="str">
            <v>III. TRANSPORTES</v>
          </cell>
          <cell r="C24">
            <v>0</v>
          </cell>
          <cell r="D24">
            <v>0</v>
          </cell>
          <cell r="E24">
            <v>0</v>
          </cell>
          <cell r="F24">
            <v>0</v>
          </cell>
          <cell r="G24">
            <v>0</v>
          </cell>
          <cell r="H24">
            <v>0</v>
          </cell>
        </row>
        <row r="25">
          <cell r="B25" t="str">
            <v>Descripción</v>
          </cell>
          <cell r="C25">
            <v>0</v>
          </cell>
          <cell r="D25" t="str">
            <v>Tarifa /viaje</v>
          </cell>
          <cell r="E25">
            <v>0</v>
          </cell>
          <cell r="F25" t="str">
            <v>Productividad</v>
          </cell>
          <cell r="G25" t="str">
            <v>Vr. Unitario</v>
          </cell>
          <cell r="H25">
            <v>0</v>
          </cell>
        </row>
        <row r="26">
          <cell r="B26">
            <v>0</v>
          </cell>
          <cell r="C26">
            <v>0</v>
          </cell>
          <cell r="D26">
            <v>0</v>
          </cell>
          <cell r="E26">
            <v>0</v>
          </cell>
          <cell r="F26">
            <v>0</v>
          </cell>
          <cell r="G26">
            <v>0</v>
          </cell>
          <cell r="H26">
            <v>0</v>
          </cell>
        </row>
        <row r="27">
          <cell r="B27">
            <v>0</v>
          </cell>
          <cell r="C27">
            <v>0</v>
          </cell>
          <cell r="D27">
            <v>0</v>
          </cell>
          <cell r="E27">
            <v>0</v>
          </cell>
          <cell r="F27">
            <v>0</v>
          </cell>
          <cell r="G27">
            <v>0</v>
          </cell>
          <cell r="H27">
            <v>0</v>
          </cell>
        </row>
        <row r="28">
          <cell r="B28">
            <v>0</v>
          </cell>
          <cell r="C28">
            <v>0</v>
          </cell>
          <cell r="D28">
            <v>0</v>
          </cell>
          <cell r="E28">
            <v>0</v>
          </cell>
          <cell r="F28">
            <v>0</v>
          </cell>
          <cell r="G28">
            <v>0</v>
          </cell>
          <cell r="H28">
            <v>0</v>
          </cell>
        </row>
        <row r="29">
          <cell r="B29">
            <v>0</v>
          </cell>
          <cell r="C29">
            <v>0</v>
          </cell>
          <cell r="D29">
            <v>0</v>
          </cell>
          <cell r="E29">
            <v>0</v>
          </cell>
          <cell r="F29">
            <v>0</v>
          </cell>
          <cell r="G29" t="str">
            <v>SUBTOTAL</v>
          </cell>
          <cell r="H29">
            <v>0</v>
          </cell>
        </row>
        <row r="30">
          <cell r="B30">
            <v>0</v>
          </cell>
          <cell r="C30">
            <v>0</v>
          </cell>
          <cell r="D30">
            <v>0</v>
          </cell>
          <cell r="E30">
            <v>0</v>
          </cell>
          <cell r="F30">
            <v>0</v>
          </cell>
          <cell r="G30">
            <v>0</v>
          </cell>
          <cell r="H30">
            <v>0</v>
          </cell>
        </row>
        <row r="31">
          <cell r="B31" t="str">
            <v>IV. MANO DE OBRA</v>
          </cell>
          <cell r="C31">
            <v>0</v>
          </cell>
          <cell r="D31">
            <v>0</v>
          </cell>
          <cell r="E31">
            <v>0</v>
          </cell>
          <cell r="F31">
            <v>0</v>
          </cell>
          <cell r="G31">
            <v>0</v>
          </cell>
          <cell r="H31">
            <v>0</v>
          </cell>
        </row>
        <row r="32">
          <cell r="B32" t="str">
            <v>Descripción</v>
          </cell>
          <cell r="C32">
            <v>0</v>
          </cell>
          <cell r="D32" t="str">
            <v>Tarifa cuadrilla/hora</v>
          </cell>
          <cell r="E32">
            <v>0</v>
          </cell>
          <cell r="F32" t="str">
            <v>Productividad</v>
          </cell>
          <cell r="G32" t="str">
            <v>Vr. Unitario</v>
          </cell>
          <cell r="H32">
            <v>0</v>
          </cell>
        </row>
        <row r="33">
          <cell r="B33" t="str">
            <v>Ayudante Albañileria</v>
          </cell>
          <cell r="C33">
            <v>0</v>
          </cell>
          <cell r="D33">
            <v>9938</v>
          </cell>
          <cell r="E33">
            <v>0</v>
          </cell>
          <cell r="F33">
            <v>0.1</v>
          </cell>
          <cell r="G33">
            <v>993.80000000000007</v>
          </cell>
          <cell r="H33">
            <v>0</v>
          </cell>
        </row>
        <row r="34">
          <cell r="B34">
            <v>0</v>
          </cell>
          <cell r="C34">
            <v>0</v>
          </cell>
          <cell r="D34">
            <v>0</v>
          </cell>
          <cell r="E34">
            <v>0</v>
          </cell>
          <cell r="F34">
            <v>0</v>
          </cell>
          <cell r="G34">
            <v>0</v>
          </cell>
          <cell r="H34">
            <v>0</v>
          </cell>
        </row>
        <row r="35">
          <cell r="B35">
            <v>0</v>
          </cell>
          <cell r="C35">
            <v>0</v>
          </cell>
          <cell r="D35">
            <v>0</v>
          </cell>
          <cell r="E35">
            <v>0</v>
          </cell>
          <cell r="F35">
            <v>0</v>
          </cell>
          <cell r="G35">
            <v>0</v>
          </cell>
          <cell r="H35">
            <v>0</v>
          </cell>
        </row>
        <row r="36">
          <cell r="B36">
            <v>0</v>
          </cell>
          <cell r="C36">
            <v>0</v>
          </cell>
          <cell r="D36">
            <v>0</v>
          </cell>
          <cell r="E36">
            <v>0</v>
          </cell>
          <cell r="F36">
            <v>0</v>
          </cell>
          <cell r="G36" t="str">
            <v>SUBTOTAL</v>
          </cell>
          <cell r="H36">
            <v>993.80000000000007</v>
          </cell>
        </row>
        <row r="37">
          <cell r="B37">
            <v>0</v>
          </cell>
          <cell r="C37">
            <v>0</v>
          </cell>
          <cell r="D37">
            <v>0</v>
          </cell>
          <cell r="E37">
            <v>0</v>
          </cell>
          <cell r="F37">
            <v>0</v>
          </cell>
          <cell r="G37">
            <v>0</v>
          </cell>
          <cell r="H37">
            <v>0</v>
          </cell>
        </row>
        <row r="38">
          <cell r="B38" t="str">
            <v>V. OTROS</v>
          </cell>
          <cell r="C38">
            <v>0</v>
          </cell>
          <cell r="D38">
            <v>0</v>
          </cell>
          <cell r="E38">
            <v>0</v>
          </cell>
          <cell r="F38">
            <v>0</v>
          </cell>
          <cell r="G38">
            <v>0</v>
          </cell>
          <cell r="H38">
            <v>0</v>
          </cell>
        </row>
        <row r="39">
          <cell r="B39" t="str">
            <v>Descripción</v>
          </cell>
          <cell r="C39">
            <v>0</v>
          </cell>
          <cell r="D39" t="str">
            <v>Und</v>
          </cell>
          <cell r="E39" t="str">
            <v>Precio-unit.</v>
          </cell>
          <cell r="F39" t="str">
            <v>Cant.</v>
          </cell>
          <cell r="G39" t="str">
            <v>Vr. Unitario</v>
          </cell>
          <cell r="H39">
            <v>0</v>
          </cell>
        </row>
        <row r="40">
          <cell r="B40">
            <v>0</v>
          </cell>
          <cell r="C40">
            <v>0</v>
          </cell>
          <cell r="D40">
            <v>0</v>
          </cell>
          <cell r="E40">
            <v>0</v>
          </cell>
          <cell r="F40">
            <v>0</v>
          </cell>
          <cell r="G40">
            <v>0</v>
          </cell>
          <cell r="H40">
            <v>0</v>
          </cell>
        </row>
        <row r="41">
          <cell r="B41">
            <v>0</v>
          </cell>
          <cell r="C41">
            <v>0</v>
          </cell>
          <cell r="D41">
            <v>0</v>
          </cell>
          <cell r="E41">
            <v>0</v>
          </cell>
          <cell r="F41">
            <v>0</v>
          </cell>
          <cell r="G41">
            <v>0</v>
          </cell>
          <cell r="H41">
            <v>0</v>
          </cell>
        </row>
        <row r="42">
          <cell r="B42">
            <v>0</v>
          </cell>
          <cell r="C42">
            <v>0</v>
          </cell>
          <cell r="D42">
            <v>0</v>
          </cell>
          <cell r="E42">
            <v>0</v>
          </cell>
          <cell r="F42">
            <v>0</v>
          </cell>
          <cell r="G42">
            <v>0</v>
          </cell>
          <cell r="H42">
            <v>0</v>
          </cell>
        </row>
        <row r="43">
          <cell r="B43">
            <v>0</v>
          </cell>
          <cell r="C43">
            <v>0</v>
          </cell>
          <cell r="D43">
            <v>0</v>
          </cell>
          <cell r="E43">
            <v>0</v>
          </cell>
          <cell r="F43">
            <v>0</v>
          </cell>
          <cell r="G43" t="str">
            <v>SUBTOTAL</v>
          </cell>
          <cell r="H43">
            <v>0</v>
          </cell>
        </row>
        <row r="44">
          <cell r="B44">
            <v>0</v>
          </cell>
          <cell r="C44">
            <v>0</v>
          </cell>
          <cell r="D44">
            <v>0</v>
          </cell>
          <cell r="E44">
            <v>0</v>
          </cell>
          <cell r="F44">
            <v>0</v>
          </cell>
          <cell r="G44">
            <v>0</v>
          </cell>
          <cell r="H44">
            <v>0</v>
          </cell>
        </row>
        <row r="45">
          <cell r="B45">
            <v>0</v>
          </cell>
          <cell r="C45">
            <v>0</v>
          </cell>
          <cell r="D45">
            <v>0</v>
          </cell>
          <cell r="E45">
            <v>0</v>
          </cell>
          <cell r="F45">
            <v>0</v>
          </cell>
          <cell r="G45" t="str">
            <v>TOTAL COSTO DIRECTO</v>
          </cell>
          <cell r="H45">
            <v>17785.508488188974</v>
          </cell>
        </row>
        <row r="46">
          <cell r="B46">
            <v>0</v>
          </cell>
          <cell r="C46">
            <v>0</v>
          </cell>
          <cell r="D46">
            <v>0</v>
          </cell>
          <cell r="E46">
            <v>0</v>
          </cell>
          <cell r="F46">
            <v>0</v>
          </cell>
          <cell r="G46">
            <v>0</v>
          </cell>
          <cell r="H46" t="str">
            <v>Back</v>
          </cell>
        </row>
      </sheetData>
      <sheetData sheetId="5">
        <row r="44">
          <cell r="H44">
            <v>1173.5416666666667</v>
          </cell>
        </row>
      </sheetData>
      <sheetData sheetId="6">
        <row r="44">
          <cell r="H44">
            <v>336955</v>
          </cell>
        </row>
      </sheetData>
      <sheetData sheetId="7">
        <row r="53">
          <cell r="G53">
            <v>11883</v>
          </cell>
        </row>
      </sheetData>
      <sheetData sheetId="8">
        <row r="53">
          <cell r="G53">
            <v>13003</v>
          </cell>
        </row>
      </sheetData>
      <sheetData sheetId="9">
        <row r="53">
          <cell r="G53">
            <v>12696</v>
          </cell>
        </row>
      </sheetData>
      <sheetData sheetId="10">
        <row r="53">
          <cell r="G53">
            <v>16048</v>
          </cell>
        </row>
      </sheetData>
      <sheetData sheetId="11">
        <row r="53">
          <cell r="G53">
            <v>18363</v>
          </cell>
        </row>
      </sheetData>
      <sheetData sheetId="12">
        <row r="53">
          <cell r="G53">
            <v>23619</v>
          </cell>
        </row>
      </sheetData>
      <sheetData sheetId="13">
        <row r="53">
          <cell r="G53">
            <v>1099</v>
          </cell>
        </row>
      </sheetData>
      <sheetData sheetId="14">
        <row r="53">
          <cell r="G53">
            <v>1435</v>
          </cell>
        </row>
      </sheetData>
      <sheetData sheetId="15">
        <row r="53">
          <cell r="G53">
            <v>2279</v>
          </cell>
        </row>
      </sheetData>
      <sheetData sheetId="16">
        <row r="53">
          <cell r="G53">
            <v>3904</v>
          </cell>
        </row>
      </sheetData>
      <sheetData sheetId="17">
        <row r="53">
          <cell r="G53">
            <v>6820</v>
          </cell>
        </row>
      </sheetData>
      <sheetData sheetId="18">
        <row r="53">
          <cell r="G53">
            <v>12789</v>
          </cell>
        </row>
      </sheetData>
      <sheetData sheetId="19">
        <row r="53">
          <cell r="G53">
            <v>1396</v>
          </cell>
        </row>
      </sheetData>
      <sheetData sheetId="20"/>
      <sheetData sheetId="21">
        <row r="53">
          <cell r="G53">
            <v>3418</v>
          </cell>
        </row>
      </sheetData>
      <sheetData sheetId="22">
        <row r="53">
          <cell r="G53">
            <v>8006</v>
          </cell>
        </row>
      </sheetData>
      <sheetData sheetId="23">
        <row r="53">
          <cell r="G53">
            <v>10908</v>
          </cell>
        </row>
      </sheetData>
      <sheetData sheetId="24">
        <row r="53">
          <cell r="G53">
            <v>16730</v>
          </cell>
        </row>
      </sheetData>
      <sheetData sheetId="25">
        <row r="53">
          <cell r="G53">
            <v>22035</v>
          </cell>
        </row>
      </sheetData>
      <sheetData sheetId="26">
        <row r="53">
          <cell r="G53">
            <v>6898</v>
          </cell>
        </row>
      </sheetData>
      <sheetData sheetId="27">
        <row r="53">
          <cell r="G53">
            <v>4276</v>
          </cell>
        </row>
      </sheetData>
      <sheetData sheetId="28">
        <row r="53">
          <cell r="G53">
            <v>2612</v>
          </cell>
        </row>
      </sheetData>
      <sheetData sheetId="29">
        <row r="53">
          <cell r="G53">
            <v>2612</v>
          </cell>
        </row>
      </sheetData>
      <sheetData sheetId="30">
        <row r="53">
          <cell r="G53">
            <v>2612</v>
          </cell>
        </row>
      </sheetData>
      <sheetData sheetId="31">
        <row r="53">
          <cell r="G53">
            <v>1618</v>
          </cell>
        </row>
      </sheetData>
      <sheetData sheetId="32">
        <row r="53">
          <cell r="G53">
            <v>1081</v>
          </cell>
        </row>
      </sheetData>
      <sheetData sheetId="33">
        <row r="53">
          <cell r="G53">
            <v>4009</v>
          </cell>
        </row>
      </sheetData>
      <sheetData sheetId="34">
        <row r="53">
          <cell r="G53">
            <v>1915</v>
          </cell>
        </row>
      </sheetData>
      <sheetData sheetId="35">
        <row r="53">
          <cell r="G53">
            <v>1147</v>
          </cell>
        </row>
      </sheetData>
      <sheetData sheetId="36">
        <row r="53">
          <cell r="G53">
            <v>788</v>
          </cell>
        </row>
      </sheetData>
      <sheetData sheetId="37">
        <row r="53">
          <cell r="G53">
            <v>581</v>
          </cell>
        </row>
      </sheetData>
      <sheetData sheetId="38">
        <row r="53">
          <cell r="G53">
            <v>12127</v>
          </cell>
        </row>
      </sheetData>
      <sheetData sheetId="39">
        <row r="53">
          <cell r="G53">
            <v>9234</v>
          </cell>
        </row>
      </sheetData>
      <sheetData sheetId="40">
        <row r="53">
          <cell r="G53">
            <v>19246</v>
          </cell>
        </row>
      </sheetData>
      <sheetData sheetId="41">
        <row r="53">
          <cell r="G53">
            <v>343456</v>
          </cell>
        </row>
      </sheetData>
      <sheetData sheetId="42">
        <row r="53">
          <cell r="G53">
            <v>790140</v>
          </cell>
        </row>
      </sheetData>
      <sheetData sheetId="43">
        <row r="53">
          <cell r="G53">
            <v>535918</v>
          </cell>
        </row>
      </sheetData>
      <sheetData sheetId="44">
        <row r="53">
          <cell r="G53">
            <v>246175</v>
          </cell>
        </row>
      </sheetData>
      <sheetData sheetId="45">
        <row r="53">
          <cell r="G53">
            <v>2228559</v>
          </cell>
        </row>
      </sheetData>
      <sheetData sheetId="46">
        <row r="53">
          <cell r="G53">
            <v>43194</v>
          </cell>
        </row>
      </sheetData>
      <sheetData sheetId="47">
        <row r="53">
          <cell r="G53">
            <v>65552</v>
          </cell>
        </row>
      </sheetData>
      <sheetData sheetId="48">
        <row r="53">
          <cell r="G53">
            <v>28833</v>
          </cell>
        </row>
      </sheetData>
      <sheetData sheetId="49">
        <row r="53">
          <cell r="G53">
            <v>20120</v>
          </cell>
        </row>
      </sheetData>
      <sheetData sheetId="50">
        <row r="53">
          <cell r="G53">
            <v>20120</v>
          </cell>
        </row>
      </sheetData>
      <sheetData sheetId="51">
        <row r="53">
          <cell r="G53">
            <v>20120</v>
          </cell>
        </row>
      </sheetData>
      <sheetData sheetId="52">
        <row r="53">
          <cell r="G53">
            <v>437298</v>
          </cell>
        </row>
      </sheetData>
      <sheetData sheetId="53">
        <row r="53">
          <cell r="G53">
            <v>18301</v>
          </cell>
        </row>
      </sheetData>
      <sheetData sheetId="54">
        <row r="53">
          <cell r="G53">
            <v>74373</v>
          </cell>
        </row>
      </sheetData>
      <sheetData sheetId="55">
        <row r="53">
          <cell r="G53">
            <v>20812</v>
          </cell>
        </row>
      </sheetData>
      <sheetData sheetId="56">
        <row r="53">
          <cell r="H53">
            <v>4934144</v>
          </cell>
        </row>
      </sheetData>
      <sheetData sheetId="57">
        <row r="41">
          <cell r="G41">
            <v>16908411</v>
          </cell>
        </row>
      </sheetData>
      <sheetData sheetId="58">
        <row r="53">
          <cell r="G53">
            <v>345000</v>
          </cell>
        </row>
      </sheetData>
      <sheetData sheetId="59">
        <row r="53">
          <cell r="G53">
            <v>1822350</v>
          </cell>
        </row>
      </sheetData>
      <sheetData sheetId="60">
        <row r="53">
          <cell r="G53">
            <v>52245</v>
          </cell>
        </row>
      </sheetData>
      <sheetData sheetId="61">
        <row r="53">
          <cell r="G53">
            <v>27566</v>
          </cell>
        </row>
      </sheetData>
      <sheetData sheetId="62">
        <row r="53">
          <cell r="G53">
            <v>16094</v>
          </cell>
        </row>
      </sheetData>
      <sheetData sheetId="63">
        <row r="53">
          <cell r="G53">
            <v>14042</v>
          </cell>
        </row>
      </sheetData>
      <sheetData sheetId="64">
        <row r="53">
          <cell r="G53">
            <v>12029</v>
          </cell>
        </row>
      </sheetData>
      <sheetData sheetId="65">
        <row r="53">
          <cell r="G53">
            <v>3450</v>
          </cell>
        </row>
      </sheetData>
      <sheetData sheetId="66">
        <row r="53">
          <cell r="G53">
            <v>3024</v>
          </cell>
        </row>
      </sheetData>
      <sheetData sheetId="67">
        <row r="53">
          <cell r="G53">
            <v>13594</v>
          </cell>
        </row>
      </sheetData>
      <sheetData sheetId="68">
        <row r="53">
          <cell r="G53">
            <v>4024</v>
          </cell>
        </row>
      </sheetData>
      <sheetData sheetId="69">
        <row r="53">
          <cell r="G53">
            <v>7212</v>
          </cell>
        </row>
      </sheetData>
      <sheetData sheetId="70">
        <row r="53">
          <cell r="G53">
            <v>24158</v>
          </cell>
        </row>
      </sheetData>
      <sheetData sheetId="71">
        <row r="53">
          <cell r="G53">
            <v>20814</v>
          </cell>
        </row>
      </sheetData>
      <sheetData sheetId="72">
        <row r="53">
          <cell r="G53">
            <v>7302</v>
          </cell>
        </row>
      </sheetData>
      <sheetData sheetId="73">
        <row r="53">
          <cell r="G53">
            <v>9161</v>
          </cell>
        </row>
      </sheetData>
      <sheetData sheetId="74">
        <row r="53">
          <cell r="G53">
            <v>2818</v>
          </cell>
        </row>
      </sheetData>
      <sheetData sheetId="75">
        <row r="53">
          <cell r="G53">
            <v>6620</v>
          </cell>
        </row>
      </sheetData>
      <sheetData sheetId="76">
        <row r="53">
          <cell r="G53">
            <v>19796</v>
          </cell>
        </row>
      </sheetData>
      <sheetData sheetId="77">
        <row r="53">
          <cell r="G53">
            <v>8371</v>
          </cell>
        </row>
      </sheetData>
      <sheetData sheetId="78">
        <row r="53">
          <cell r="G53">
            <v>5354</v>
          </cell>
        </row>
      </sheetData>
      <sheetData sheetId="79">
        <row r="47">
          <cell r="H47">
            <v>18300.797150176702</v>
          </cell>
        </row>
      </sheetData>
      <sheetData sheetId="80">
        <row r="47">
          <cell r="H47">
            <v>74372.5</v>
          </cell>
        </row>
      </sheetData>
      <sheetData sheetId="81">
        <row r="47">
          <cell r="H47">
            <v>20812.330687185138</v>
          </cell>
        </row>
      </sheetData>
      <sheetData sheetId="82">
        <row r="46">
          <cell r="H46">
            <v>437297.90207388124</v>
          </cell>
        </row>
      </sheetData>
      <sheetData sheetId="83">
        <row r="46">
          <cell r="H46">
            <v>496762.73444963899</v>
          </cell>
        </row>
      </sheetData>
      <sheetData sheetId="84">
        <row r="50">
          <cell r="H50">
            <v>3864207.5</v>
          </cell>
        </row>
      </sheetData>
      <sheetData sheetId="85">
        <row r="53">
          <cell r="G53">
            <v>15440</v>
          </cell>
        </row>
      </sheetData>
      <sheetData sheetId="86">
        <row r="53">
          <cell r="G53">
            <v>18523</v>
          </cell>
        </row>
      </sheetData>
      <sheetData sheetId="87">
        <row r="53">
          <cell r="G53">
            <v>15440</v>
          </cell>
        </row>
      </sheetData>
      <sheetData sheetId="88">
        <row r="53">
          <cell r="G53">
            <v>15440</v>
          </cell>
        </row>
      </sheetData>
      <sheetData sheetId="89">
        <row r="53">
          <cell r="G53">
            <v>15440</v>
          </cell>
        </row>
      </sheetData>
      <sheetData sheetId="90">
        <row r="53">
          <cell r="G53">
            <v>345000</v>
          </cell>
        </row>
      </sheetData>
      <sheetData sheetId="91">
        <row r="53">
          <cell r="G53">
            <v>1315260</v>
          </cell>
        </row>
      </sheetData>
      <sheetData sheetId="92">
        <row r="53">
          <cell r="G53">
            <v>114516</v>
          </cell>
        </row>
      </sheetData>
      <sheetData sheetId="93">
        <row r="53">
          <cell r="G53">
            <v>73565</v>
          </cell>
        </row>
      </sheetData>
      <sheetData sheetId="94">
        <row r="53">
          <cell r="G53">
            <v>117013</v>
          </cell>
        </row>
      </sheetData>
      <sheetData sheetId="95">
        <row r="53">
          <cell r="G53">
            <v>384923</v>
          </cell>
        </row>
      </sheetData>
      <sheetData sheetId="96">
        <row r="53">
          <cell r="G53">
            <v>17875</v>
          </cell>
        </row>
      </sheetData>
      <sheetData sheetId="97">
        <row r="53">
          <cell r="G53">
            <v>13496</v>
          </cell>
        </row>
      </sheetData>
      <sheetData sheetId="98">
        <row r="53">
          <cell r="G53">
            <v>13496</v>
          </cell>
        </row>
      </sheetData>
      <sheetData sheetId="99">
        <row r="53">
          <cell r="G53">
            <v>14175</v>
          </cell>
        </row>
      </sheetData>
      <sheetData sheetId="100">
        <row r="53">
          <cell r="G53">
            <v>16775</v>
          </cell>
        </row>
      </sheetData>
      <sheetData sheetId="101">
        <row r="53">
          <cell r="G53">
            <v>494050</v>
          </cell>
        </row>
      </sheetData>
      <sheetData sheetId="102">
        <row r="52">
          <cell r="G52">
            <v>250107</v>
          </cell>
        </row>
      </sheetData>
      <sheetData sheetId="103">
        <row r="52">
          <cell r="G52">
            <v>40152</v>
          </cell>
        </row>
      </sheetData>
      <sheetData sheetId="104">
        <row r="52">
          <cell r="G52">
            <v>523913</v>
          </cell>
        </row>
      </sheetData>
      <sheetData sheetId="105">
        <row r="52">
          <cell r="G52">
            <v>205106</v>
          </cell>
        </row>
      </sheetData>
      <sheetData sheetId="106">
        <row r="53">
          <cell r="G53">
            <v>3384</v>
          </cell>
        </row>
      </sheetData>
      <sheetData sheetId="107">
        <row r="52">
          <cell r="G52">
            <v>906495</v>
          </cell>
        </row>
      </sheetData>
      <sheetData sheetId="108">
        <row r="53">
          <cell r="G53">
            <v>5497</v>
          </cell>
        </row>
      </sheetData>
      <sheetData sheetId="109">
        <row r="47">
          <cell r="H47">
            <v>18300.797150176702</v>
          </cell>
        </row>
      </sheetData>
      <sheetData sheetId="110">
        <row r="47">
          <cell r="H47">
            <v>74372.5</v>
          </cell>
        </row>
      </sheetData>
      <sheetData sheetId="111">
        <row r="47">
          <cell r="H47">
            <v>20812.330687185138</v>
          </cell>
        </row>
      </sheetData>
      <sheetData sheetId="112">
        <row r="53">
          <cell r="G53">
            <v>345000</v>
          </cell>
        </row>
      </sheetData>
      <sheetData sheetId="113">
        <row r="53">
          <cell r="G53">
            <v>1831162</v>
          </cell>
        </row>
      </sheetData>
      <sheetData sheetId="114"/>
      <sheetData sheetId="1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s>
    <sheetDataSet>
      <sheetData sheetId="0">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31">
          <cell r="D331">
            <v>9100</v>
          </cell>
        </row>
        <row r="332">
          <cell r="D332">
            <v>17600</v>
          </cell>
        </row>
        <row r="334">
          <cell r="D334">
            <v>700000</v>
          </cell>
        </row>
        <row r="335">
          <cell r="D335">
            <v>10143</v>
          </cell>
        </row>
        <row r="336">
          <cell r="D336">
            <v>30000</v>
          </cell>
        </row>
        <row r="340">
          <cell r="D340">
            <v>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ow r="1096">
          <cell r="G1096">
            <v>21105.504000000001</v>
          </cell>
        </row>
        <row r="1181">
          <cell r="G1181">
            <v>46225.535999999993</v>
          </cell>
        </row>
        <row r="1267">
          <cell r="G1267">
            <v>135095.68799999999</v>
          </cell>
        </row>
        <row r="1310">
          <cell r="G1310">
            <v>161972.076</v>
          </cell>
        </row>
        <row r="3251">
          <cell r="G3251">
            <v>105077.34719999999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Res-Accide-10"/>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sheetData sheetId="294" refreshError="1"/>
      <sheetData sheetId="295"/>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01"/>
      <sheetName val="FACT. PRESTACIONAL"/>
      <sheetName val="CANTIDADES"/>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sheetName val="lista DEF."/>
      <sheetName val="i1"/>
      <sheetName val="g1"/>
      <sheetName val="P.O."/>
      <sheetName val="A.I.U."/>
      <sheetName val="p1"/>
      <sheetName val="u1"/>
      <sheetName val="p2"/>
      <sheetName val="u2"/>
      <sheetName val="p3"/>
      <sheetName val="u3"/>
      <sheetName val="p4"/>
      <sheetName val="u4"/>
      <sheetName val="p5"/>
      <sheetName val="u5"/>
      <sheetName val="p6"/>
      <sheetName val="u6"/>
      <sheetName val="p7"/>
      <sheetName val="u7"/>
      <sheetName val="p8"/>
      <sheetName val="u8"/>
      <sheetName val="p9"/>
      <sheetName val="u9"/>
      <sheetName val="BASE DATOS GENERALES"/>
      <sheetName val="BASE DATOS EQUIPOS"/>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CONS"/>
      <sheetName val="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
      <sheetName val="PPTO"/>
      <sheetName val="TUBERIAS"/>
      <sheetName val="Hoja3"/>
    </sheetNames>
    <sheetDataSet>
      <sheetData sheetId="0">
        <row r="39">
          <cell r="E39">
            <v>111.47</v>
          </cell>
        </row>
        <row r="45">
          <cell r="N45">
            <v>0</v>
          </cell>
        </row>
        <row r="46">
          <cell r="N46">
            <v>32</v>
          </cell>
        </row>
        <row r="47">
          <cell r="I47">
            <v>1</v>
          </cell>
          <cell r="N47">
            <v>2</v>
          </cell>
        </row>
        <row r="48">
          <cell r="I48">
            <v>1</v>
          </cell>
        </row>
        <row r="49">
          <cell r="N49">
            <v>12</v>
          </cell>
        </row>
        <row r="51">
          <cell r="N51">
            <v>160</v>
          </cell>
        </row>
        <row r="53">
          <cell r="E53">
            <v>70.83</v>
          </cell>
        </row>
        <row r="54">
          <cell r="E54">
            <v>30.36</v>
          </cell>
        </row>
        <row r="55">
          <cell r="E55">
            <v>47.02</v>
          </cell>
        </row>
        <row r="56">
          <cell r="E56">
            <v>47.01</v>
          </cell>
        </row>
        <row r="59">
          <cell r="E59">
            <v>10.119999999999999</v>
          </cell>
        </row>
        <row r="60">
          <cell r="E60">
            <v>9.4</v>
          </cell>
          <cell r="M60">
            <v>8.73</v>
          </cell>
        </row>
        <row r="62">
          <cell r="M62">
            <v>35.11</v>
          </cell>
        </row>
        <row r="63">
          <cell r="M63">
            <v>0</v>
          </cell>
        </row>
        <row r="64">
          <cell r="M64">
            <v>168.21</v>
          </cell>
        </row>
        <row r="66">
          <cell r="M66">
            <v>1</v>
          </cell>
        </row>
        <row r="79">
          <cell r="M79">
            <v>110.27</v>
          </cell>
        </row>
        <row r="80">
          <cell r="M80">
            <v>0</v>
          </cell>
        </row>
      </sheetData>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SEGM"/>
      <sheetName val="CANT PAV-1"/>
      <sheetName val="MMTO"/>
      <sheetName val="PRESUPUESTO2"/>
      <sheetName val="SEGM2"/>
      <sheetName val="CANT PAV-2"/>
      <sheetName val="MMTO2"/>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esorios macromedidor"/>
      <sheetName val="Hoja1"/>
    </sheetNames>
    <definedNames>
      <definedName name="ERR"/>
    </definedNames>
    <sheetDataSet>
      <sheetData sheetId="0" refreshError="1"/>
      <sheetData sheetId="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 val="PU"/>
      <sheetName val="RESUMEN"/>
      <sheetName val="PRECIOS"/>
      <sheetName val="fotos"/>
    </sheetNames>
    <sheetDataSet>
      <sheetData sheetId="0">
        <row r="10">
          <cell r="F10" t="str">
            <v>ITEM: Terraplenes (con material proveniente de corte)</v>
          </cell>
        </row>
      </sheetData>
      <sheetData sheetId="1"/>
      <sheetData sheetId="2"/>
      <sheetData sheetId="3"/>
      <sheetData sheetId="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120"/>
      <sheetName val="U119"/>
      <sheetName val="U118"/>
      <sheetName val="U117"/>
      <sheetName val="U116"/>
      <sheetName val="U115"/>
      <sheetName val="U114"/>
      <sheetName val="U113"/>
      <sheetName val="U112"/>
      <sheetName val="U111"/>
      <sheetName val="U110"/>
      <sheetName val="U109"/>
      <sheetName val="polideportivo moniquira"/>
      <sheetName val="Resumen"/>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FORMATO"/>
      <sheetName val="PRESUP"/>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C13" t="str">
            <v>ACCESORIO A. P. PVC 1"</v>
          </cell>
          <cell r="D13" t="str">
            <v>UND</v>
          </cell>
          <cell r="E13">
            <v>700</v>
          </cell>
        </row>
        <row r="14">
          <cell r="C14" t="str">
            <v>ACCESORIO A. P. PVC 1/2"</v>
          </cell>
          <cell r="D14" t="str">
            <v>UND</v>
          </cell>
          <cell r="E14">
            <v>300</v>
          </cell>
        </row>
        <row r="15">
          <cell r="C15" t="str">
            <v>ACCESORIO A. P. PVC 3/4"</v>
          </cell>
          <cell r="D15" t="str">
            <v>UND</v>
          </cell>
          <cell r="E15">
            <v>400</v>
          </cell>
        </row>
        <row r="16">
          <cell r="C16" t="str">
            <v>ACCESORIO AGUA POTABLE 1"</v>
          </cell>
          <cell r="D16" t="str">
            <v>UND</v>
          </cell>
          <cell r="E16">
            <v>700</v>
          </cell>
        </row>
        <row r="17">
          <cell r="C17" t="str">
            <v>ACCESORIO AGUA POTABLE 1/2"</v>
          </cell>
          <cell r="D17" t="str">
            <v>UND</v>
          </cell>
          <cell r="E17">
            <v>300</v>
          </cell>
        </row>
        <row r="18">
          <cell r="C18" t="str">
            <v>ACCESORIO AGUA POTABLE 3/4"</v>
          </cell>
          <cell r="D18" t="str">
            <v>UND</v>
          </cell>
          <cell r="E18">
            <v>370</v>
          </cell>
        </row>
        <row r="19">
          <cell r="C19" t="str">
            <v>ACCESORIO SANITARIO 2"</v>
          </cell>
          <cell r="D19" t="str">
            <v>UND</v>
          </cell>
          <cell r="E19">
            <v>3000</v>
          </cell>
        </row>
        <row r="20">
          <cell r="C20" t="str">
            <v>ACCESORIO SANITARIO 4"</v>
          </cell>
          <cell r="D20" t="str">
            <v>UND</v>
          </cell>
          <cell r="E20">
            <v>6000</v>
          </cell>
        </row>
        <row r="21">
          <cell r="C21" t="str">
            <v>ACCESORIO SANITARIO 6"</v>
          </cell>
          <cell r="D21" t="str">
            <v>UND</v>
          </cell>
          <cell r="E21">
            <v>20000</v>
          </cell>
        </row>
        <row r="22">
          <cell r="C22" t="str">
            <v>ACCESORIO SANITARIO PVC 2"</v>
          </cell>
          <cell r="D22" t="str">
            <v>UND</v>
          </cell>
          <cell r="E22">
            <v>1750</v>
          </cell>
        </row>
        <row r="23">
          <cell r="C23" t="str">
            <v>ACCESORIO SANITARIO PVC 4"</v>
          </cell>
          <cell r="D23" t="str">
            <v>UND</v>
          </cell>
          <cell r="E23">
            <v>5150</v>
          </cell>
        </row>
        <row r="24">
          <cell r="C24" t="str">
            <v>ACCESORIO SANITARIO PVC 6"</v>
          </cell>
          <cell r="D24" t="str">
            <v>UND</v>
          </cell>
          <cell r="E24">
            <v>19800</v>
          </cell>
        </row>
        <row r="25">
          <cell r="C25" t="str">
            <v>ACCESORIOS CABLE ACERADO</v>
          </cell>
          <cell r="D25" t="str">
            <v>UN</v>
          </cell>
          <cell r="E25">
            <v>25000</v>
          </cell>
        </row>
        <row r="26">
          <cell r="C26" t="str">
            <v>ACCESORIOS ELECTRICOS</v>
          </cell>
          <cell r="D26" t="str">
            <v>UND</v>
          </cell>
          <cell r="E26">
            <v>350</v>
          </cell>
        </row>
        <row r="27">
          <cell r="C27" t="str">
            <v>ACCESORIOS GREES  2"</v>
          </cell>
          <cell r="D27" t="str">
            <v>UN</v>
          </cell>
          <cell r="E27">
            <v>2500</v>
          </cell>
        </row>
        <row r="28">
          <cell r="C28" t="str">
            <v>ACCESORIOS GREES  3"</v>
          </cell>
          <cell r="D28" t="str">
            <v>UN</v>
          </cell>
          <cell r="E28">
            <v>2800</v>
          </cell>
        </row>
        <row r="29">
          <cell r="C29" t="str">
            <v>ACCESORIOS GREES 4"</v>
          </cell>
          <cell r="D29" t="str">
            <v>UN</v>
          </cell>
          <cell r="E29">
            <v>3000</v>
          </cell>
        </row>
        <row r="30">
          <cell r="C30" t="str">
            <v>ACCESORIOS GREES 6"</v>
          </cell>
          <cell r="D30" t="str">
            <v>UN</v>
          </cell>
          <cell r="E30">
            <v>3200</v>
          </cell>
        </row>
        <row r="31">
          <cell r="C31" t="str">
            <v>ACCESORIOS TANQUE 1000 LTS</v>
          </cell>
          <cell r="D31" t="str">
            <v>UND</v>
          </cell>
          <cell r="E31">
            <v>11000</v>
          </cell>
        </row>
        <row r="32">
          <cell r="C32" t="str">
            <v>ACERO DE REFUERZO</v>
          </cell>
          <cell r="D32" t="str">
            <v>KG</v>
          </cell>
          <cell r="E32">
            <v>720</v>
          </cell>
        </row>
        <row r="33">
          <cell r="C33" t="str">
            <v>AGUA</v>
          </cell>
          <cell r="D33" t="str">
            <v>L T</v>
          </cell>
          <cell r="E33">
            <v>5</v>
          </cell>
        </row>
        <row r="34">
          <cell r="C34" t="str">
            <v>AGUA DE CARROTANQUE</v>
          </cell>
          <cell r="D34" t="str">
            <v>LT</v>
          </cell>
          <cell r="E34">
            <v>20</v>
          </cell>
        </row>
        <row r="35">
          <cell r="C35" t="str">
            <v>ALAMBRE GALVANIZADO N°10</v>
          </cell>
          <cell r="D35" t="str">
            <v>ML</v>
          </cell>
          <cell r="E35">
            <v>1500</v>
          </cell>
        </row>
        <row r="36">
          <cell r="C36" t="str">
            <v>ALAMBRE N° 12</v>
          </cell>
          <cell r="D36" t="str">
            <v>ML</v>
          </cell>
          <cell r="E36">
            <v>280</v>
          </cell>
        </row>
        <row r="37">
          <cell r="C37" t="str">
            <v>ALAMBRE NEGRO No.8</v>
          </cell>
          <cell r="D37" t="str">
            <v>KG</v>
          </cell>
          <cell r="E37">
            <v>850</v>
          </cell>
        </row>
        <row r="38">
          <cell r="C38" t="str">
            <v>ALUMINIO ANALOG</v>
          </cell>
          <cell r="D38" t="str">
            <v>KG</v>
          </cell>
          <cell r="E38">
            <v>15000</v>
          </cell>
        </row>
        <row r="39">
          <cell r="C39" t="str">
            <v>AMARRE</v>
          </cell>
          <cell r="D39" t="str">
            <v>UND</v>
          </cell>
          <cell r="E39">
            <v>120</v>
          </cell>
        </row>
        <row r="40">
          <cell r="C40" t="str">
            <v>ARENA DE PEÑA SUCIA</v>
          </cell>
          <cell r="D40" t="str">
            <v>M3</v>
          </cell>
          <cell r="E40">
            <v>9000</v>
          </cell>
        </row>
        <row r="41">
          <cell r="C41" t="str">
            <v>ARENA LAVADA</v>
          </cell>
          <cell r="D41" t="str">
            <v>M3</v>
          </cell>
          <cell r="E41">
            <v>28000</v>
          </cell>
        </row>
        <row r="42">
          <cell r="C42" t="str">
            <v>BALDOSIN</v>
          </cell>
          <cell r="D42" t="str">
            <v>M2</v>
          </cell>
          <cell r="E42">
            <v>8500</v>
          </cell>
        </row>
        <row r="43">
          <cell r="C43" t="str">
            <v>BROCHA 2"</v>
          </cell>
          <cell r="D43" t="str">
            <v>UND</v>
          </cell>
          <cell r="E43">
            <v>800</v>
          </cell>
        </row>
        <row r="44">
          <cell r="C44" t="str">
            <v>BROCHA 3"</v>
          </cell>
          <cell r="D44" t="str">
            <v>UND</v>
          </cell>
          <cell r="E44">
            <v>1000</v>
          </cell>
        </row>
        <row r="45">
          <cell r="C45" t="str">
            <v>BROCHA 4"</v>
          </cell>
          <cell r="D45" t="str">
            <v>UND</v>
          </cell>
          <cell r="E45">
            <v>1500</v>
          </cell>
        </row>
        <row r="46">
          <cell r="C46" t="str">
            <v>CABLE ACERADO 7/8"</v>
          </cell>
          <cell r="D46" t="str">
            <v>ML</v>
          </cell>
          <cell r="E46">
            <v>68000</v>
          </cell>
        </row>
        <row r="47">
          <cell r="C47" t="str">
            <v>CAJAS DE DISTRIBUCION</v>
          </cell>
          <cell r="D47" t="str">
            <v>UND</v>
          </cell>
          <cell r="E47">
            <v>400</v>
          </cell>
        </row>
        <row r="48">
          <cell r="C48" t="str">
            <v>CANCHA MULTIFUNCIONAL</v>
          </cell>
          <cell r="D48" t="str">
            <v>GL</v>
          </cell>
          <cell r="E48">
            <v>1050000</v>
          </cell>
        </row>
        <row r="49">
          <cell r="C49" t="str">
            <v>CASETON EN GUADUA</v>
          </cell>
          <cell r="D49" t="str">
            <v>ML</v>
          </cell>
          <cell r="E49">
            <v>5000</v>
          </cell>
        </row>
        <row r="50">
          <cell r="C50" t="str">
            <v>CASETONES EN GUADUA</v>
          </cell>
          <cell r="D50" t="str">
            <v>UN</v>
          </cell>
          <cell r="E50">
            <v>250</v>
          </cell>
        </row>
        <row r="51">
          <cell r="C51" t="str">
            <v>CEMENTO</v>
          </cell>
          <cell r="D51" t="str">
            <v>KG</v>
          </cell>
          <cell r="E51">
            <v>210</v>
          </cell>
        </row>
        <row r="52">
          <cell r="C52" t="str">
            <v>CEMENTO BLANCO</v>
          </cell>
          <cell r="D52" t="str">
            <v>KG</v>
          </cell>
          <cell r="E52">
            <v>380</v>
          </cell>
        </row>
        <row r="53">
          <cell r="C53" t="str">
            <v>CERAMICA DE MUROS</v>
          </cell>
          <cell r="D53" t="str">
            <v>M2</v>
          </cell>
          <cell r="E53">
            <v>13500</v>
          </cell>
        </row>
        <row r="54">
          <cell r="C54" t="str">
            <v>CERCHAS METALICAS</v>
          </cell>
          <cell r="D54" t="str">
            <v>ML</v>
          </cell>
          <cell r="E54">
            <v>30000</v>
          </cell>
        </row>
        <row r="55">
          <cell r="C55" t="str">
            <v>CHAZOS</v>
          </cell>
          <cell r="D55" t="str">
            <v>UND</v>
          </cell>
          <cell r="E55">
            <v>850</v>
          </cell>
        </row>
        <row r="56">
          <cell r="C56" t="str">
            <v>COLOR MINERAL</v>
          </cell>
          <cell r="D56" t="str">
            <v>KG</v>
          </cell>
          <cell r="E56">
            <v>1850</v>
          </cell>
        </row>
        <row r="57">
          <cell r="C57" t="str">
            <v>CONCRETO 3000 PSI</v>
          </cell>
          <cell r="D57" t="str">
            <v>M3</v>
          </cell>
          <cell r="E57">
            <v>108450</v>
          </cell>
        </row>
        <row r="58">
          <cell r="C58" t="str">
            <v>CORREAS METALICAS</v>
          </cell>
          <cell r="D58" t="str">
            <v>ML</v>
          </cell>
          <cell r="E58">
            <v>14000</v>
          </cell>
        </row>
        <row r="59">
          <cell r="C59" t="str">
            <v xml:space="preserve">CHAPA </v>
          </cell>
          <cell r="D59" t="str">
            <v>UN</v>
          </cell>
          <cell r="E59">
            <v>11000</v>
          </cell>
        </row>
        <row r="60">
          <cell r="C60" t="str">
            <v>CURVAS CONDUIT</v>
          </cell>
          <cell r="D60" t="str">
            <v>UN</v>
          </cell>
          <cell r="E60">
            <v>300</v>
          </cell>
        </row>
        <row r="61">
          <cell r="C61" t="str">
            <v>DIVISION DE BAÑO LAMINA CAL.22</v>
          </cell>
          <cell r="D61" t="str">
            <v>M2</v>
          </cell>
          <cell r="E61">
            <v>19582</v>
          </cell>
        </row>
        <row r="62">
          <cell r="C62" t="str">
            <v>ENTRAMADO METALICO CUBIERTA</v>
          </cell>
          <cell r="D62" t="str">
            <v>M2</v>
          </cell>
          <cell r="E62">
            <v>15400</v>
          </cell>
        </row>
        <row r="63">
          <cell r="C63" t="str">
            <v>ESTACAS EN MADERA</v>
          </cell>
          <cell r="D63" t="str">
            <v>UN</v>
          </cell>
          <cell r="E63">
            <v>100</v>
          </cell>
        </row>
        <row r="64">
          <cell r="C64" t="str">
            <v>ESTUCO</v>
          </cell>
          <cell r="D64" t="str">
            <v>KG</v>
          </cell>
          <cell r="E64">
            <v>300</v>
          </cell>
        </row>
        <row r="65">
          <cell r="C65" t="str">
            <v>FORMALETA CAMILLAS Y PARALES</v>
          </cell>
          <cell r="D65" t="str">
            <v>M2</v>
          </cell>
          <cell r="E65">
            <v>3000</v>
          </cell>
        </row>
        <row r="66">
          <cell r="C66" t="str">
            <v>FORMALETA PARA COLUMNAS</v>
          </cell>
          <cell r="D66" t="str">
            <v>ML</v>
          </cell>
          <cell r="E66">
            <v>1500</v>
          </cell>
        </row>
        <row r="67">
          <cell r="C67" t="str">
            <v xml:space="preserve">FORMALETA PARA ESCALERAS </v>
          </cell>
          <cell r="D67" t="str">
            <v>UN</v>
          </cell>
          <cell r="E67">
            <v>35000</v>
          </cell>
        </row>
        <row r="68">
          <cell r="C68" t="str">
            <v xml:space="preserve">FORMALETA PLACA DE PISO </v>
          </cell>
          <cell r="D68" t="str">
            <v>M2</v>
          </cell>
          <cell r="E68">
            <v>250</v>
          </cell>
        </row>
        <row r="69">
          <cell r="C69" t="str">
            <v>FORMALETA PARA VIGAS</v>
          </cell>
          <cell r="D69" t="str">
            <v>ML</v>
          </cell>
          <cell r="E69">
            <v>1500</v>
          </cell>
        </row>
        <row r="70">
          <cell r="C70" t="str">
            <v>FORMALETA PARA VIGAS DE PISO POR M3</v>
          </cell>
          <cell r="D70" t="str">
            <v>UN</v>
          </cell>
          <cell r="E70">
            <v>15000</v>
          </cell>
        </row>
        <row r="71">
          <cell r="C71" t="str">
            <v>GANCHOS</v>
          </cell>
          <cell r="D71" t="str">
            <v>UND</v>
          </cell>
          <cell r="E71">
            <v>100</v>
          </cell>
        </row>
        <row r="72">
          <cell r="C72" t="str">
            <v>GANCHOS DE FIJACION</v>
          </cell>
          <cell r="D72" t="str">
            <v>UN</v>
          </cell>
          <cell r="E72">
            <v>250</v>
          </cell>
        </row>
        <row r="73">
          <cell r="C73" t="str">
            <v>GRAVA</v>
          </cell>
          <cell r="D73" t="str">
            <v>M3</v>
          </cell>
          <cell r="E73">
            <v>11000</v>
          </cell>
        </row>
        <row r="74">
          <cell r="C74" t="str">
            <v>GRIFERIA LAVAMANOS</v>
          </cell>
          <cell r="D74" t="str">
            <v>UND</v>
          </cell>
          <cell r="E74">
            <v>16000</v>
          </cell>
        </row>
        <row r="75">
          <cell r="C75" t="str">
            <v>GRIFERIA ORINAL</v>
          </cell>
          <cell r="D75" t="str">
            <v>UND</v>
          </cell>
          <cell r="E75">
            <v>18000</v>
          </cell>
        </row>
        <row r="76">
          <cell r="C76" t="str">
            <v>GUARDAESCOBA EN CEMENTO</v>
          </cell>
          <cell r="D76" t="str">
            <v>ML</v>
          </cell>
          <cell r="E76">
            <v>4500</v>
          </cell>
        </row>
        <row r="77">
          <cell r="C77" t="str">
            <v>LADRILLO  BLOQUE HUECO No.4</v>
          </cell>
          <cell r="D77" t="str">
            <v>UN</v>
          </cell>
          <cell r="E77">
            <v>420</v>
          </cell>
        </row>
        <row r="78">
          <cell r="C78" t="str">
            <v>LADRILLO  BLOQUE HUECO No.5</v>
          </cell>
          <cell r="D78" t="str">
            <v>UN</v>
          </cell>
          <cell r="E78">
            <v>450</v>
          </cell>
        </row>
        <row r="79">
          <cell r="C79" t="str">
            <v>LADRILLO BLOQUE EN CONCRETO  0.2 X 0.4</v>
          </cell>
          <cell r="D79" t="str">
            <v>UN</v>
          </cell>
          <cell r="E79">
            <v>320</v>
          </cell>
        </row>
        <row r="80">
          <cell r="C80" t="str">
            <v>LADRILLO EN CONCRETO ESTRUCTURAL ALIGERADO</v>
          </cell>
          <cell r="D80" t="str">
            <v>UN</v>
          </cell>
          <cell r="E80">
            <v>1200</v>
          </cell>
        </row>
        <row r="81">
          <cell r="C81" t="str">
            <v>LADRILLO PRENSADO O REJILLA</v>
          </cell>
          <cell r="D81" t="str">
            <v>UN</v>
          </cell>
          <cell r="E81">
            <v>280</v>
          </cell>
        </row>
        <row r="82">
          <cell r="C82" t="str">
            <v>LADRILLO TOLETE COMUN</v>
          </cell>
          <cell r="D82" t="str">
            <v>UN</v>
          </cell>
          <cell r="E82">
            <v>130</v>
          </cell>
        </row>
        <row r="83">
          <cell r="C83" t="str">
            <v>LAMINA DE ICOPOR</v>
          </cell>
          <cell r="D83" t="str">
            <v>M2</v>
          </cell>
          <cell r="E83">
            <v>6500</v>
          </cell>
        </row>
        <row r="84">
          <cell r="C84" t="str">
            <v>LAVAMANOS</v>
          </cell>
          <cell r="D84" t="str">
            <v>UND</v>
          </cell>
          <cell r="E84">
            <v>35000</v>
          </cell>
        </row>
        <row r="85">
          <cell r="C85" t="str">
            <v>LIMPIADOR</v>
          </cell>
          <cell r="D85" t="str">
            <v>1/4 GAL</v>
          </cell>
          <cell r="E85">
            <v>9800</v>
          </cell>
        </row>
        <row r="86">
          <cell r="C86" t="str">
            <v>MADERA 0.30*0.25 MTS</v>
          </cell>
          <cell r="D86" t="str">
            <v>ML</v>
          </cell>
          <cell r="E86">
            <v>12000</v>
          </cell>
        </row>
        <row r="87">
          <cell r="C87" t="str">
            <v>MADERA 0.50*0.25 MTS</v>
          </cell>
          <cell r="D87" t="str">
            <v>ML</v>
          </cell>
          <cell r="E87">
            <v>18000</v>
          </cell>
        </row>
        <row r="88">
          <cell r="C88" t="str">
            <v>MADERA FORMALETA</v>
          </cell>
          <cell r="D88" t="str">
            <v>PT</v>
          </cell>
          <cell r="E88">
            <v>500</v>
          </cell>
        </row>
        <row r="89">
          <cell r="C89" t="str">
            <v>MADERA PARA FORMALETA</v>
          </cell>
          <cell r="D89" t="str">
            <v>PT</v>
          </cell>
          <cell r="E89">
            <v>500</v>
          </cell>
        </row>
        <row r="90">
          <cell r="C90" t="str">
            <v>MALLA CON VENA</v>
          </cell>
          <cell r="D90" t="str">
            <v>ML</v>
          </cell>
          <cell r="E90">
            <v>800</v>
          </cell>
        </row>
        <row r="91">
          <cell r="C91" t="str">
            <v>MALLA DE CERRAMIENTO</v>
          </cell>
          <cell r="D91" t="str">
            <v>M2</v>
          </cell>
          <cell r="E91">
            <v>1200</v>
          </cell>
        </row>
        <row r="92">
          <cell r="C92" t="str">
            <v>MANGUERA HIDRAULICA</v>
          </cell>
          <cell r="D92" t="str">
            <v>UND</v>
          </cell>
          <cell r="E92">
            <v>1600</v>
          </cell>
        </row>
        <row r="93">
          <cell r="C93" t="str">
            <v>MATERIAL SELECCIONADO</v>
          </cell>
          <cell r="D93" t="str">
            <v>M3</v>
          </cell>
          <cell r="E93">
            <v>11000</v>
          </cell>
        </row>
        <row r="94">
          <cell r="C94" t="str">
            <v>MORTERO 1/4</v>
          </cell>
          <cell r="D94" t="str">
            <v>M3</v>
          </cell>
          <cell r="E94">
            <v>86040</v>
          </cell>
        </row>
        <row r="95">
          <cell r="C95" t="str">
            <v>ORINAL</v>
          </cell>
          <cell r="D95" t="str">
            <v>UND</v>
          </cell>
          <cell r="E95">
            <v>90000</v>
          </cell>
        </row>
        <row r="96">
          <cell r="C96" t="str">
            <v>OXIDO DE ZINC</v>
          </cell>
          <cell r="D96" t="str">
            <v>KG</v>
          </cell>
          <cell r="E96">
            <v>1500</v>
          </cell>
        </row>
        <row r="97">
          <cell r="C97" t="str">
            <v>CHAPA YALE</v>
          </cell>
          <cell r="D97" t="str">
            <v>UN</v>
          </cell>
          <cell r="E97">
            <v>15000</v>
          </cell>
        </row>
        <row r="98">
          <cell r="C98" t="str">
            <v>PARQUE JUEGOS INFANTILES</v>
          </cell>
          <cell r="D98" t="str">
            <v>GL</v>
          </cell>
          <cell r="E98">
            <v>3500000</v>
          </cell>
        </row>
        <row r="99">
          <cell r="C99" t="str">
            <v>PERFIL DE ALUMINIO</v>
          </cell>
          <cell r="D99" t="str">
            <v>ML</v>
          </cell>
          <cell r="E99">
            <v>1200</v>
          </cell>
        </row>
        <row r="100">
          <cell r="C100" t="str">
            <v>PERNOS 1/2"</v>
          </cell>
          <cell r="D100" t="str">
            <v>UND</v>
          </cell>
          <cell r="E100">
            <v>2500</v>
          </cell>
        </row>
        <row r="101">
          <cell r="C101" t="str">
            <v>PINTURA</v>
          </cell>
          <cell r="D101" t="str">
            <v>GL</v>
          </cell>
          <cell r="E101">
            <v>18000</v>
          </cell>
        </row>
        <row r="102">
          <cell r="C102" t="str">
            <v>PINTURA EXTERIORES</v>
          </cell>
          <cell r="D102" t="str">
            <v>GL</v>
          </cell>
          <cell r="E102">
            <v>16000</v>
          </cell>
        </row>
        <row r="103">
          <cell r="C103" t="str">
            <v>PINTURA TIPO CORAZA</v>
          </cell>
          <cell r="D103" t="str">
            <v>GL</v>
          </cell>
          <cell r="E103">
            <v>24000</v>
          </cell>
        </row>
        <row r="104">
          <cell r="C104" t="str">
            <v>PINTURA ESMALTE</v>
          </cell>
          <cell r="D104" t="str">
            <v>GL</v>
          </cell>
          <cell r="E104">
            <v>20000</v>
          </cell>
        </row>
        <row r="105">
          <cell r="C105" t="str">
            <v>ANTICORROSIVO</v>
          </cell>
          <cell r="D105" t="str">
            <v>GL</v>
          </cell>
          <cell r="E105">
            <v>24000</v>
          </cell>
        </row>
        <row r="106">
          <cell r="C106" t="str">
            <v>PINTURA VINILO</v>
          </cell>
          <cell r="D106" t="str">
            <v>GL</v>
          </cell>
          <cell r="E106">
            <v>17000</v>
          </cell>
        </row>
        <row r="107">
          <cell r="C107" t="str">
            <v>PRADO</v>
          </cell>
          <cell r="D107" t="str">
            <v>M2</v>
          </cell>
          <cell r="E107">
            <v>7200</v>
          </cell>
        </row>
        <row r="108">
          <cell r="C108" t="str">
            <v>PUERTA EN LAMINA CALIBRE 18</v>
          </cell>
          <cell r="D108" t="str">
            <v>M2</v>
          </cell>
          <cell r="E108">
            <v>55000</v>
          </cell>
        </row>
        <row r="109">
          <cell r="C109" t="str">
            <v>PUNTILLAS</v>
          </cell>
          <cell r="D109" t="str">
            <v>KG</v>
          </cell>
          <cell r="E109">
            <v>600</v>
          </cell>
        </row>
        <row r="110">
          <cell r="C110" t="str">
            <v>RAJON</v>
          </cell>
          <cell r="D110" t="str">
            <v>M3</v>
          </cell>
          <cell r="E110">
            <v>10000</v>
          </cell>
        </row>
        <row r="111">
          <cell r="C111" t="str">
            <v>RECEBO</v>
          </cell>
          <cell r="D111" t="str">
            <v>M3</v>
          </cell>
          <cell r="E111">
            <v>15000</v>
          </cell>
        </row>
        <row r="112">
          <cell r="C112" t="str">
            <v>REJA TIPO BANCARIO</v>
          </cell>
          <cell r="D112" t="str">
            <v>M2</v>
          </cell>
          <cell r="E112">
            <v>20000</v>
          </cell>
        </row>
        <row r="113">
          <cell r="C113" t="str">
            <v>RODILLO</v>
          </cell>
          <cell r="D113" t="str">
            <v>UND</v>
          </cell>
          <cell r="E113">
            <v>2100</v>
          </cell>
        </row>
        <row r="114">
          <cell r="C114" t="str">
            <v>SANITARIO CON FLUXOMETRO</v>
          </cell>
          <cell r="D114" t="str">
            <v>UND</v>
          </cell>
          <cell r="E114">
            <v>190000</v>
          </cell>
        </row>
        <row r="115">
          <cell r="C115" t="str">
            <v>SIKA 1</v>
          </cell>
          <cell r="D115" t="str">
            <v>GL</v>
          </cell>
          <cell r="E115">
            <v>6700</v>
          </cell>
        </row>
        <row r="116">
          <cell r="C116" t="str">
            <v>SILICONA</v>
          </cell>
          <cell r="D116" t="str">
            <v>cm3</v>
          </cell>
          <cell r="E116">
            <v>50</v>
          </cell>
        </row>
        <row r="117">
          <cell r="C117" t="str">
            <v>SOLDADURA LIQUIDA PVC</v>
          </cell>
          <cell r="D117" t="str">
            <v>1/4 GL</v>
          </cell>
          <cell r="E117">
            <v>19000</v>
          </cell>
        </row>
        <row r="118">
          <cell r="C118" t="str">
            <v>TABLETA MAYOLICA</v>
          </cell>
          <cell r="D118" t="str">
            <v>M2</v>
          </cell>
          <cell r="E118">
            <v>14499.999999999998</v>
          </cell>
        </row>
        <row r="119">
          <cell r="C119" t="str">
            <v>TABLETA VITRIFICADA</v>
          </cell>
          <cell r="D119" t="str">
            <v>M2</v>
          </cell>
          <cell r="E119">
            <v>9000</v>
          </cell>
        </row>
        <row r="120">
          <cell r="C120" t="str">
            <v>TANQUE 1000 LTS</v>
          </cell>
          <cell r="D120" t="str">
            <v>UND</v>
          </cell>
          <cell r="E120">
            <v>150000</v>
          </cell>
        </row>
        <row r="121">
          <cell r="C121" t="str">
            <v>TEJA ARQUITECTONICA</v>
          </cell>
          <cell r="D121" t="str">
            <v>M2</v>
          </cell>
          <cell r="E121">
            <v>5800</v>
          </cell>
        </row>
        <row r="122">
          <cell r="C122" t="str">
            <v>TEJA N°6</v>
          </cell>
          <cell r="D122" t="str">
            <v>UN</v>
          </cell>
          <cell r="E122">
            <v>9800</v>
          </cell>
        </row>
        <row r="123">
          <cell r="C123" t="str">
            <v>TEJA No. 9</v>
          </cell>
          <cell r="D123" t="str">
            <v>UN</v>
          </cell>
          <cell r="E123">
            <v>16800</v>
          </cell>
        </row>
        <row r="124">
          <cell r="C124" t="str">
            <v>TIERRA NEGRA</v>
          </cell>
          <cell r="D124" t="str">
            <v>M3</v>
          </cell>
          <cell r="E124">
            <v>8000</v>
          </cell>
        </row>
        <row r="125">
          <cell r="C125" t="str">
            <v>TRITURADO</v>
          </cell>
          <cell r="D125" t="str">
            <v>M3</v>
          </cell>
          <cell r="E125">
            <v>15000</v>
          </cell>
        </row>
        <row r="126">
          <cell r="C126" t="str">
            <v>TUBERIA AGUA POTABLE PVC 1"</v>
          </cell>
          <cell r="D126" t="str">
            <v>ML</v>
          </cell>
          <cell r="E126">
            <v>1950</v>
          </cell>
        </row>
        <row r="127">
          <cell r="C127" t="str">
            <v>TUBERIA AGUA POTABLE PVC 1/2"</v>
          </cell>
          <cell r="D127" t="str">
            <v>ML</v>
          </cell>
          <cell r="E127">
            <v>1100</v>
          </cell>
        </row>
        <row r="128">
          <cell r="C128" t="str">
            <v>TUBERIA AGUA POTABLE PVC 3/4"</v>
          </cell>
          <cell r="D128" t="str">
            <v>ML</v>
          </cell>
          <cell r="E128">
            <v>1450</v>
          </cell>
        </row>
        <row r="129">
          <cell r="C129" t="str">
            <v>TUBERIA CONDUIT</v>
          </cell>
          <cell r="D129" t="str">
            <v>ML</v>
          </cell>
          <cell r="E129">
            <v>1800</v>
          </cell>
        </row>
        <row r="130">
          <cell r="C130" t="str">
            <v>TUBERIA SANITARIA PVC 2"</v>
          </cell>
          <cell r="D130" t="str">
            <v>ML</v>
          </cell>
          <cell r="E130">
            <v>3500</v>
          </cell>
        </row>
        <row r="131">
          <cell r="C131" t="str">
            <v>TUBERIA SANITARIA PVC 4"</v>
          </cell>
          <cell r="D131" t="str">
            <v>ML</v>
          </cell>
          <cell r="E131">
            <v>7300</v>
          </cell>
        </row>
        <row r="132">
          <cell r="C132" t="str">
            <v>TUBERIA SANITARIA PVC 6"</v>
          </cell>
          <cell r="D132" t="str">
            <v>ML</v>
          </cell>
          <cell r="E132">
            <v>15000</v>
          </cell>
        </row>
        <row r="133">
          <cell r="C133" t="str">
            <v>TUBO AGUAS NEGRAS 2"</v>
          </cell>
          <cell r="D133" t="str">
            <v>ML</v>
          </cell>
          <cell r="E133">
            <v>10000</v>
          </cell>
        </row>
        <row r="134">
          <cell r="C134" t="str">
            <v>TUBO DE GREES 2"</v>
          </cell>
          <cell r="D134" t="str">
            <v>UN</v>
          </cell>
          <cell r="E134">
            <v>2000</v>
          </cell>
        </row>
        <row r="135">
          <cell r="C135" t="str">
            <v>TUBO DE GREES 3"</v>
          </cell>
          <cell r="D135" t="str">
            <v>UN</v>
          </cell>
          <cell r="E135">
            <v>2800</v>
          </cell>
        </row>
        <row r="136">
          <cell r="C136" t="str">
            <v>TUBO DE GREES 4"</v>
          </cell>
          <cell r="D136" t="str">
            <v>UN</v>
          </cell>
          <cell r="E136">
            <v>3500</v>
          </cell>
        </row>
        <row r="137">
          <cell r="C137" t="str">
            <v>TUBO DE GREES 6"</v>
          </cell>
          <cell r="D137" t="str">
            <v>UN</v>
          </cell>
          <cell r="E137">
            <v>5000</v>
          </cell>
        </row>
        <row r="138">
          <cell r="C138" t="str">
            <v>VARILLA LISA 3/8"</v>
          </cell>
          <cell r="D138" t="str">
            <v>KG</v>
          </cell>
          <cell r="E138">
            <v>700</v>
          </cell>
        </row>
        <row r="139">
          <cell r="C139" t="str">
            <v>VENTANAS METALICAS</v>
          </cell>
          <cell r="D139" t="str">
            <v>M2</v>
          </cell>
          <cell r="E139">
            <v>22000</v>
          </cell>
        </row>
        <row r="140">
          <cell r="C140" t="str">
            <v>VIDRIO PLANO 4mm</v>
          </cell>
          <cell r="D140" t="str">
            <v>M2</v>
          </cell>
          <cell r="E140">
            <v>13800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6">
          <cell r="B6" t="str">
            <v>MEZCLADORA</v>
          </cell>
          <cell r="F6">
            <v>3000</v>
          </cell>
          <cell r="G6">
            <v>2.5</v>
          </cell>
          <cell r="H6">
            <v>1200</v>
          </cell>
          <cell r="I6" t="str">
            <v>M3</v>
          </cell>
        </row>
        <row r="7">
          <cell r="B7" t="str">
            <v>VIBROCOMPACTADOR (RANA)</v>
          </cell>
          <cell r="F7">
            <v>6000</v>
          </cell>
          <cell r="G7">
            <v>24</v>
          </cell>
          <cell r="H7">
            <v>250</v>
          </cell>
          <cell r="I7" t="str">
            <v>M2</v>
          </cell>
        </row>
        <row r="8">
          <cell r="B8" t="str">
            <v>VIBRO PARA CONCRETO</v>
          </cell>
          <cell r="F8">
            <v>5000</v>
          </cell>
          <cell r="G8">
            <v>2.5</v>
          </cell>
          <cell r="H8">
            <v>2000</v>
          </cell>
          <cell r="I8" t="str">
            <v>M3</v>
          </cell>
        </row>
        <row r="9">
          <cell r="B9" t="str">
            <v>CARGADOR</v>
          </cell>
          <cell r="F9">
            <v>35000</v>
          </cell>
          <cell r="G9">
            <v>20</v>
          </cell>
          <cell r="H9">
            <v>1750</v>
          </cell>
          <cell r="I9" t="str">
            <v>M3</v>
          </cell>
        </row>
        <row r="10">
          <cell r="B10" t="str">
            <v>VOLQUETA</v>
          </cell>
          <cell r="F10">
            <v>12500</v>
          </cell>
          <cell r="G10">
            <v>10</v>
          </cell>
          <cell r="H10">
            <v>1250</v>
          </cell>
          <cell r="I10" t="str">
            <v>M3</v>
          </cell>
        </row>
        <row r="11">
          <cell r="B11" t="str">
            <v>MOTONIVELADORA</v>
          </cell>
          <cell r="F11">
            <v>35000</v>
          </cell>
          <cell r="G11">
            <v>50</v>
          </cell>
          <cell r="H11">
            <v>700</v>
          </cell>
          <cell r="I11" t="str">
            <v>M2</v>
          </cell>
        </row>
        <row r="12">
          <cell r="B12" t="str">
            <v>CARROTANQUE</v>
          </cell>
          <cell r="F12">
            <v>12500</v>
          </cell>
          <cell r="G12">
            <v>100</v>
          </cell>
          <cell r="H12">
            <v>125</v>
          </cell>
          <cell r="I12" t="str">
            <v>M2</v>
          </cell>
        </row>
        <row r="13">
          <cell r="B13" t="str">
            <v>VIBROCOMPACTADOR (CILINDRO)</v>
          </cell>
          <cell r="F13">
            <v>35000</v>
          </cell>
          <cell r="G13">
            <v>25</v>
          </cell>
          <cell r="H13">
            <v>1400</v>
          </cell>
          <cell r="I13" t="str">
            <v>M2</v>
          </cell>
        </row>
        <row r="14">
          <cell r="B14" t="str">
            <v>EQUIPO TOPOGRAFICO</v>
          </cell>
          <cell r="F14">
            <v>15000</v>
          </cell>
          <cell r="G14">
            <v>50</v>
          </cell>
          <cell r="H14">
            <v>300</v>
          </cell>
          <cell r="I14" t="str">
            <v>M2</v>
          </cell>
        </row>
        <row r="15">
          <cell r="B15" t="str">
            <v>RETROEXCAVADORA</v>
          </cell>
          <cell r="F15">
            <v>35000</v>
          </cell>
          <cell r="G15">
            <v>10</v>
          </cell>
          <cell r="H15">
            <v>3500</v>
          </cell>
          <cell r="I15" t="str">
            <v>M3</v>
          </cell>
        </row>
        <row r="16">
          <cell r="B16" t="str">
            <v>ANDAMIOS</v>
          </cell>
          <cell r="F16">
            <v>100</v>
          </cell>
        </row>
        <row r="17">
          <cell r="B17" t="str">
            <v>VIBRADOR PARA CONCRETO</v>
          </cell>
          <cell r="F17">
            <v>3125</v>
          </cell>
        </row>
        <row r="18">
          <cell r="B18" t="str">
            <v>CORTADORA DE BALDOSA</v>
          </cell>
          <cell r="F18">
            <v>30</v>
          </cell>
        </row>
        <row r="19">
          <cell r="B19" t="str">
            <v>VIBROCOMPACTADOR (RANA)</v>
          </cell>
          <cell r="F19">
            <v>4375</v>
          </cell>
        </row>
      </sheetData>
      <sheetData sheetId="69">
        <row r="3">
          <cell r="A3" t="str">
            <v>MAESTRO</v>
          </cell>
          <cell r="B3">
            <v>20000</v>
          </cell>
        </row>
        <row r="4">
          <cell r="A4" t="str">
            <v>OFICIAL</v>
          </cell>
          <cell r="B4">
            <v>15000</v>
          </cell>
        </row>
        <row r="5">
          <cell r="A5" t="str">
            <v>AYUDANTE I</v>
          </cell>
          <cell r="B5">
            <v>10000</v>
          </cell>
        </row>
        <row r="6">
          <cell r="A6" t="str">
            <v>AYUDANTE II</v>
          </cell>
          <cell r="B6">
            <v>9000</v>
          </cell>
        </row>
        <row r="7">
          <cell r="A7" t="str">
            <v>TOPOGRAFO</v>
          </cell>
          <cell r="B7">
            <v>60000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Users\ANDRES FELIPE MUÑOZ\Down"/>
      <sheetName val="aCCIDENTES DE 1995 - 1996.xls"/>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s>
    <definedNames>
      <definedName name="absc"/>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6-VALV COMP 4&quot; "/>
      <sheetName val="2038-VALV COMP 2&quot;"/>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 val="Datos Generale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EJO MCPAL"/>
      <sheetName val="ITEMS"/>
      <sheetName val="AULA"/>
    </sheetNames>
    <sheetDataSet>
      <sheetData sheetId="0" refreshError="1"/>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PTO 076-2007 B"/>
      <sheetName val="CRONOGRAMA"/>
      <sheetName val="Gráfico1"/>
    </sheetNames>
    <sheetDataSet>
      <sheetData sheetId="0">
        <row r="5">
          <cell r="J5">
            <v>0.185</v>
          </cell>
        </row>
      </sheetData>
      <sheetData sheetId="1" refreshError="1"/>
      <sheetData sheetId="2"/>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9 Jagua"/>
      <sheetName val="Budget Book"/>
      <sheetName val="Budget 2009"/>
      <sheetName val="Pivot"/>
      <sheetName val="Hoja1"/>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LANCE REAL INICIAL..."/>
      <sheetName val="total ejecutado"/>
      <sheetName val="SOPORTE DE CALCULO comparativo"/>
    </sheetNames>
    <definedNames>
      <definedName name="ERR"/>
    </definedNames>
    <sheetDataSet>
      <sheetData sheetId="0" refreshError="1"/>
      <sheetData sheetId="1"/>
      <sheetData sheetId="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Jornal"/>
      <sheetName val="Materiales"/>
      <sheetName val="Personal"/>
      <sheetName val="Equipo"/>
      <sheetName val="Transporte"/>
      <sheetName val="FP"/>
      <sheetName val="Cuadrillas"/>
    </sheetNames>
    <sheetDataSet>
      <sheetData sheetId="0">
        <row r="8">
          <cell r="B8">
            <v>2.8888699999999998</v>
          </cell>
        </row>
        <row r="11">
          <cell r="B11">
            <v>2.25027</v>
          </cell>
        </row>
      </sheetData>
      <sheetData sheetId="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2"/>
      <sheetData sheetId="3"/>
      <sheetData sheetId="4"/>
      <sheetData sheetId="5"/>
      <sheetData sheetId="6"/>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SALARIOS OBRA"/>
      <sheetName val="BIOS"/>
      <sheetName val="PRESUP CONSULTO F1"/>
      <sheetName val="PLAN FINANCIERO"/>
      <sheetName val="PRESUPUESTO GRAL"/>
      <sheetName val="A.I.U. "/>
      <sheetName val="INTERVENTORIA"/>
      <sheetName val="FM"/>
      <sheetName val="APU"/>
      <sheetName val="APU (2)"/>
      <sheetName val="APU ELCT."/>
      <sheetName val="11 TRAMOS"/>
      <sheetName val="11 CAMARAS"/>
      <sheetName val="FACTOR PREST OBRA"/>
      <sheetName val="SALARIO ADMINISTRACION"/>
      <sheetName val="FLUJO C. O. CIVIL"/>
      <sheetName val="FLUJO C. SUMINISTRO"/>
      <sheetName val="SUMINIS._REDES"/>
      <sheetName val="O. CIVIL_REDES"/>
      <sheetName val="ACOMETIDAS"/>
      <sheetName val="OC EBAR"/>
      <sheetName val="SUM EBAR"/>
      <sheetName val="OC Cerramiento EBAR"/>
      <sheetName val="Caseta Electrica EBAR"/>
      <sheetName val="MONT. ELECTRICA"/>
      <sheetName val="06- MC-OC_EBAR"/>
      <sheetName val="07- MATERIALES MEC"/>
      <sheetName val="08- MC-OC_Cerramiento"/>
      <sheetName val="09- MC-OC_Caseta Elect EBAR"/>
      <sheetName val="10- MONTAJE ELECTRICO"/>
      <sheetName val="ESQUEMA"/>
      <sheetName val="ESQ CIMENT"/>
      <sheetName val="APU 1"/>
    </sheetNames>
    <sheetDataSet>
      <sheetData sheetId="0">
        <row r="5">
          <cell r="B5">
            <v>14352.23</v>
          </cell>
        </row>
        <row r="6">
          <cell r="B6">
            <v>19557.034482758623</v>
          </cell>
        </row>
        <row r="20">
          <cell r="B20">
            <v>5500</v>
          </cell>
        </row>
        <row r="114">
          <cell r="B114">
            <v>503203.06424063782</v>
          </cell>
        </row>
        <row r="195">
          <cell r="B195">
            <v>74970</v>
          </cell>
        </row>
        <row r="201">
          <cell r="B201">
            <v>68750</v>
          </cell>
        </row>
        <row r="208">
          <cell r="B208">
            <v>15625</v>
          </cell>
        </row>
      </sheetData>
      <sheetData sheetId="1">
        <row r="13">
          <cell r="E13">
            <v>85406.97</v>
          </cell>
        </row>
        <row r="14">
          <cell r="E14">
            <v>69023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MANTENIMIENTO RUTA 1001_MARZO "/>
      <sheetName val="\I\MANTENIMIENTO RUTA 1001_MARZ"/>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CANTIDADES"/>
      <sheetName val="PPTO 076-2007 A"/>
      <sheetName val="CRONOGRAMA"/>
      <sheetName val="PPTO 076-2007 B"/>
      <sheetName val="Gráfico1"/>
      <sheetName val="ALCANTARILLA"/>
    </sheetNames>
    <sheetDataSet>
      <sheetData sheetId="0"/>
      <sheetData sheetId="1"/>
      <sheetData sheetId="2"/>
      <sheetData sheetId="3"/>
      <sheetData sheetId="4"/>
      <sheetData sheetId="5" refreshError="1"/>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UEDUCTO CAJA LINO"/>
      <sheetName val="UNIT"/>
      <sheetName val="BALANCE 2012  CON PREVISTOS"/>
      <sheetName val="CUADRO DE ITEMS"/>
    </sheetNames>
    <definedNames>
      <definedName name="ERR"/>
    </definedNames>
    <sheetDataSet>
      <sheetData sheetId="0" refreshError="1"/>
      <sheetData sheetId="1"/>
      <sheetData sheetId="2"/>
      <sheetData sheetId="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OBRA"/>
      <sheetName val="factor"/>
      <sheetName val="presupuesto"/>
      <sheetName val="factor (2)"/>
      <sheetName val="presupuesto (2)"/>
      <sheetName val="2"/>
      <sheetName val="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_Ag"/>
      <sheetName val="ELECT Aguada"/>
      <sheetName val="ELECT BOHÓRQUEZ"/>
      <sheetName val="APU Boh"/>
      <sheetName val="MAT"/>
      <sheetName val="Hoja4"/>
      <sheetName val="ELECT Aguada (2)"/>
      <sheetName val="APU A"/>
      <sheetName val="APU B"/>
      <sheetName val="APU's Aguada"/>
      <sheetName val="APU's BohórqueZ"/>
    </sheetNames>
    <sheetDataSet>
      <sheetData sheetId="0">
        <row r="4">
          <cell r="B4" t="str">
            <v>11.1</v>
          </cell>
          <cell r="E4" t="str">
            <v>VL TOTAL:</v>
          </cell>
          <cell r="F4">
            <v>3508999</v>
          </cell>
          <cell r="G4">
            <v>2096979</v>
          </cell>
          <cell r="H4">
            <v>1412020</v>
          </cell>
        </row>
        <row r="5">
          <cell r="B5" t="str">
            <v>Poste de Concreto autosoportado de 12 mts x 750 daN 1050KGf Homologado. Incluida base de acuerdo a normatividad ECA</v>
          </cell>
          <cell r="E5" t="str">
            <v>VL MATERIALES:</v>
          </cell>
          <cell r="F5">
            <v>2096979</v>
          </cell>
          <cell r="G5">
            <v>0.59760034129391315</v>
          </cell>
          <cell r="H5">
            <v>0.40239965870608685</v>
          </cell>
        </row>
        <row r="6">
          <cell r="B6" t="str">
            <v>un</v>
          </cell>
          <cell r="E6" t="str">
            <v>VL MANO DE OBRA:</v>
          </cell>
          <cell r="F6">
            <v>1412020</v>
          </cell>
          <cell r="H6">
            <v>0.67335915142688596</v>
          </cell>
        </row>
        <row r="8">
          <cell r="B8" t="str">
            <v>CANTIDAD DE MATERIAL</v>
          </cell>
        </row>
        <row r="9">
          <cell r="B9" t="str">
            <v>Descripción Material</v>
          </cell>
          <cell r="C9" t="str">
            <v>Unidad</v>
          </cell>
          <cell r="D9" t="str">
            <v>VL Unitario Mat</v>
          </cell>
          <cell r="E9" t="str">
            <v>Cantidad de Mat</v>
          </cell>
          <cell r="F9" t="str">
            <v>VL Total Mat</v>
          </cell>
        </row>
        <row r="10">
          <cell r="B10" t="str">
            <v>POSTE DE CONCRETO DE 12m x 1050 kg</v>
          </cell>
          <cell r="C10" t="str">
            <v>UND</v>
          </cell>
          <cell r="D10">
            <v>1747397</v>
          </cell>
          <cell r="E10">
            <v>1</v>
          </cell>
          <cell r="F10">
            <v>1747397</v>
          </cell>
        </row>
        <row r="11">
          <cell r="B11" t="str">
            <v>GRAVA</v>
          </cell>
          <cell r="C11" t="str">
            <v>M3</v>
          </cell>
          <cell r="D11">
            <v>125695</v>
          </cell>
          <cell r="E11">
            <v>0.17</v>
          </cell>
          <cell r="F11">
            <v>21368</v>
          </cell>
        </row>
        <row r="12">
          <cell r="B12" t="str">
            <v>M3 DE HORMIGON</v>
          </cell>
          <cell r="C12" t="str">
            <v>M3</v>
          </cell>
          <cell r="D12">
            <v>547024</v>
          </cell>
          <cell r="E12">
            <v>0.6</v>
          </cell>
          <cell r="F12">
            <v>328214</v>
          </cell>
        </row>
        <row r="17">
          <cell r="B17" t="str">
            <v>CANTIDAD DE MANO DE OBRA</v>
          </cell>
        </row>
        <row r="18">
          <cell r="B18" t="str">
            <v>Descripción Mano de obra</v>
          </cell>
          <cell r="C18" t="str">
            <v>Unidad</v>
          </cell>
          <cell r="D18" t="str">
            <v>VL Unitario MdO</v>
          </cell>
          <cell r="E18" t="str">
            <v>Cantidad de MdO</v>
          </cell>
          <cell r="F18" t="str">
            <v>VL Total MdO</v>
          </cell>
        </row>
        <row r="19">
          <cell r="B19" t="str">
            <v>Cuadrilla de linieros</v>
          </cell>
          <cell r="C19" t="str">
            <v>Jornal</v>
          </cell>
          <cell r="D19">
            <v>950000</v>
          </cell>
          <cell r="E19">
            <v>0.5</v>
          </cell>
          <cell r="F19">
            <v>475000</v>
          </cell>
        </row>
        <row r="20">
          <cell r="B20" t="str">
            <v>Grúa hidráulica c/op.</v>
          </cell>
          <cell r="C20" t="str">
            <v>Hr</v>
          </cell>
          <cell r="D20">
            <v>225000</v>
          </cell>
          <cell r="E20">
            <v>1.2</v>
          </cell>
          <cell r="F20">
            <v>270000</v>
          </cell>
        </row>
        <row r="21">
          <cell r="B21" t="str">
            <v>Tractomula tipo planchon para transp de postes</v>
          </cell>
          <cell r="C21" t="str">
            <v>Vje</v>
          </cell>
          <cell r="D21">
            <v>1680000</v>
          </cell>
          <cell r="E21">
            <v>0.3</v>
          </cell>
          <cell r="F21">
            <v>504000</v>
          </cell>
        </row>
        <row r="22">
          <cell r="B22" t="str">
            <v>Herramienta especializada de redes</v>
          </cell>
          <cell r="C22" t="str">
            <v>Hr</v>
          </cell>
          <cell r="D22">
            <v>163020</v>
          </cell>
          <cell r="E22">
            <v>1</v>
          </cell>
          <cell r="F22">
            <v>163020</v>
          </cell>
        </row>
        <row r="24">
          <cell r="B24" t="str">
            <v>ANÁLISIS DE PRECIOS UNITARIOS</v>
          </cell>
          <cell r="G24">
            <v>216995</v>
          </cell>
        </row>
        <row r="25">
          <cell r="G25">
            <v>280000</v>
          </cell>
          <cell r="H25">
            <v>124000</v>
          </cell>
        </row>
        <row r="26">
          <cell r="B26" t="str">
            <v>11.2</v>
          </cell>
          <cell r="E26" t="str">
            <v>VL TOTAL:</v>
          </cell>
          <cell r="F26">
            <v>233807</v>
          </cell>
          <cell r="G26">
            <v>63005</v>
          </cell>
          <cell r="H26">
            <v>170802</v>
          </cell>
        </row>
        <row r="27">
          <cell r="B27" t="str">
            <v>Puentes Primarios en Caliente incluye conector ampact, elementos de seguridad grua canasta</v>
          </cell>
          <cell r="E27" t="str">
            <v>VL MATERIALES:</v>
          </cell>
          <cell r="F27">
            <v>63005</v>
          </cell>
          <cell r="G27">
            <v>0.2694743955484652</v>
          </cell>
          <cell r="H27">
            <v>0.7305256044515348</v>
          </cell>
        </row>
        <row r="28">
          <cell r="B28" t="str">
            <v>un</v>
          </cell>
          <cell r="E28" t="str">
            <v>VL MANO DE OBRA:</v>
          </cell>
          <cell r="F28">
            <v>170802</v>
          </cell>
          <cell r="H28">
            <v>2.7109277041504645</v>
          </cell>
        </row>
        <row r="30">
          <cell r="B30" t="str">
            <v>CANTIDAD DE MATERIAL</v>
          </cell>
        </row>
        <row r="31">
          <cell r="B31" t="str">
            <v>Descripción Material</v>
          </cell>
          <cell r="C31" t="str">
            <v>Unidad</v>
          </cell>
          <cell r="D31" t="str">
            <v>VL Unitario Mat</v>
          </cell>
          <cell r="E31" t="str">
            <v>Cantidad de Mat</v>
          </cell>
          <cell r="F31" t="str">
            <v>VL Total Mat</v>
          </cell>
        </row>
        <row r="32">
          <cell r="B32" t="str">
            <v>CONDUCTOR AL-ACERO ACSR 1/0 AWG(RAVEN)</v>
          </cell>
          <cell r="C32" t="str">
            <v>ML</v>
          </cell>
          <cell r="D32">
            <v>4005</v>
          </cell>
          <cell r="E32">
            <v>1</v>
          </cell>
          <cell r="F32">
            <v>4005</v>
          </cell>
        </row>
        <row r="33">
          <cell r="B33" t="str">
            <v>CONECTOR CUÑA A PRESION AWG 1/0-AWG 1/0</v>
          </cell>
          <cell r="C33" t="str">
            <v>UND</v>
          </cell>
          <cell r="D33">
            <v>59000</v>
          </cell>
          <cell r="E33">
            <v>1</v>
          </cell>
          <cell r="F33">
            <v>59000</v>
          </cell>
        </row>
        <row r="39">
          <cell r="B39" t="str">
            <v>CANTIDAD DE MANO DE OBRA</v>
          </cell>
        </row>
        <row r="40">
          <cell r="B40" t="str">
            <v>Descripción Mano de obra</v>
          </cell>
          <cell r="C40" t="str">
            <v>Unidad</v>
          </cell>
          <cell r="D40" t="str">
            <v>VL Unitario MdO</v>
          </cell>
          <cell r="E40" t="str">
            <v>Cantidad de MdO</v>
          </cell>
          <cell r="F40" t="str">
            <v>VL Total MdO</v>
          </cell>
        </row>
        <row r="41">
          <cell r="B41" t="str">
            <v>Cuadrilla de linieros</v>
          </cell>
          <cell r="C41" t="str">
            <v>Jornal</v>
          </cell>
          <cell r="D41">
            <v>950000</v>
          </cell>
          <cell r="E41">
            <v>0.1</v>
          </cell>
          <cell r="F41">
            <v>95000</v>
          </cell>
        </row>
        <row r="42">
          <cell r="B42" t="str">
            <v>Herramienta especializada de redes</v>
          </cell>
          <cell r="C42" t="str">
            <v>Hr</v>
          </cell>
          <cell r="D42">
            <v>163020</v>
          </cell>
          <cell r="E42">
            <v>0.1</v>
          </cell>
          <cell r="F42">
            <v>16302</v>
          </cell>
        </row>
        <row r="43">
          <cell r="B43" t="str">
            <v>Trabajo en Tension TET</v>
          </cell>
          <cell r="C43" t="str">
            <v>Hr-Hb</v>
          </cell>
          <cell r="D43">
            <v>350000</v>
          </cell>
          <cell r="E43">
            <v>0.1</v>
          </cell>
          <cell r="F43">
            <v>35000</v>
          </cell>
        </row>
        <row r="44">
          <cell r="B44" t="str">
            <v>Camión canasto c/op</v>
          </cell>
          <cell r="C44" t="str">
            <v>Hr</v>
          </cell>
          <cell r="D44">
            <v>245000</v>
          </cell>
          <cell r="E44">
            <v>0.1</v>
          </cell>
          <cell r="F44">
            <v>24500</v>
          </cell>
        </row>
        <row r="46">
          <cell r="B46" t="str">
            <v>ANÁLISIS DE PRECIOS UNITARIOS</v>
          </cell>
        </row>
        <row r="47">
          <cell r="G47">
            <v>20680</v>
          </cell>
          <cell r="H47">
            <v>10204</v>
          </cell>
        </row>
        <row r="48">
          <cell r="B48" t="str">
            <v>11.3</v>
          </cell>
          <cell r="E48" t="str">
            <v>VL TOTAL:</v>
          </cell>
          <cell r="F48">
            <v>23534.54</v>
          </cell>
          <cell r="G48">
            <v>12135</v>
          </cell>
          <cell r="H48">
            <v>11399.54</v>
          </cell>
        </row>
        <row r="49">
          <cell r="B49" t="str">
            <v>Cable de aluminio desnudo ASCR 3 x 1/0, incluye amarras, puentes conectores etc.</v>
          </cell>
          <cell r="E49" t="str">
            <v>VL MATERIALES:</v>
          </cell>
          <cell r="F49">
            <v>12135</v>
          </cell>
          <cell r="G49">
            <v>0.51562511950520384</v>
          </cell>
          <cell r="H49">
            <v>0.48437488049479616</v>
          </cell>
        </row>
        <row r="50">
          <cell r="B50" t="str">
            <v>ml</v>
          </cell>
          <cell r="E50" t="str">
            <v>VL MANO DE OBRA:</v>
          </cell>
          <cell r="F50">
            <v>11399.54</v>
          </cell>
          <cell r="H50">
            <v>0.93939348990523286</v>
          </cell>
        </row>
        <row r="52">
          <cell r="B52" t="str">
            <v>CANTIDAD DE MATERIAL</v>
          </cell>
        </row>
        <row r="53">
          <cell r="B53" t="str">
            <v>Descripción Material</v>
          </cell>
          <cell r="C53" t="str">
            <v>Unidad</v>
          </cell>
          <cell r="D53" t="str">
            <v>VL Unitario Mat</v>
          </cell>
          <cell r="E53" t="str">
            <v>Cantidad de Mat</v>
          </cell>
          <cell r="F53" t="str">
            <v>VL Total Mat</v>
          </cell>
        </row>
        <row r="54">
          <cell r="B54" t="str">
            <v>CONDUCTOR AL-ACERO ACSR 1/0 AWG(RAVEN)</v>
          </cell>
          <cell r="C54" t="str">
            <v>ML</v>
          </cell>
          <cell r="D54">
            <v>4005</v>
          </cell>
          <cell r="E54">
            <v>3.03</v>
          </cell>
          <cell r="F54">
            <v>12135</v>
          </cell>
        </row>
        <row r="61">
          <cell r="B61" t="str">
            <v>CANTIDAD DE MANO DE OBRA</v>
          </cell>
        </row>
        <row r="62">
          <cell r="B62" t="str">
            <v>Descripción Mano de obra</v>
          </cell>
          <cell r="C62" t="str">
            <v>Unidad</v>
          </cell>
          <cell r="D62" t="str">
            <v>VL Unitario MdO</v>
          </cell>
          <cell r="E62" t="str">
            <v>Cantidad de MdO</v>
          </cell>
          <cell r="F62" t="str">
            <v>VL Total MdO</v>
          </cell>
        </row>
        <row r="63">
          <cell r="B63" t="str">
            <v>Cuadrilla de linieros</v>
          </cell>
          <cell r="C63" t="str">
            <v>Jornal</v>
          </cell>
          <cell r="D63">
            <v>950000</v>
          </cell>
          <cell r="E63">
            <v>0.01</v>
          </cell>
          <cell r="F63">
            <v>9500</v>
          </cell>
        </row>
        <row r="64">
          <cell r="B64" t="str">
            <v>Herramienta especializada de redes</v>
          </cell>
          <cell r="C64" t="str">
            <v>Hr</v>
          </cell>
          <cell r="D64">
            <v>163020</v>
          </cell>
          <cell r="E64">
            <v>0.01</v>
          </cell>
          <cell r="F64">
            <v>1630.2</v>
          </cell>
        </row>
        <row r="65">
          <cell r="B65" t="str">
            <v>Camioneta doble cabina</v>
          </cell>
          <cell r="C65" t="str">
            <v>Hr</v>
          </cell>
          <cell r="D65">
            <v>26934</v>
          </cell>
          <cell r="E65">
            <v>0.01</v>
          </cell>
          <cell r="F65">
            <v>269.34000000000003</v>
          </cell>
        </row>
        <row r="68">
          <cell r="B68" t="str">
            <v>ANÁLISIS DE PRECIOS UNITARIOS</v>
          </cell>
          <cell r="G68">
            <v>0</v>
          </cell>
        </row>
        <row r="69">
          <cell r="G69">
            <v>245690</v>
          </cell>
          <cell r="H69">
            <v>205300</v>
          </cell>
        </row>
        <row r="70">
          <cell r="B70" t="str">
            <v>11.4</v>
          </cell>
          <cell r="E70" t="str">
            <v>VL TOTAL:</v>
          </cell>
          <cell r="F70">
            <v>450989.99999999994</v>
          </cell>
          <cell r="G70">
            <v>245690</v>
          </cell>
          <cell r="H70">
            <v>205299.99999999994</v>
          </cell>
        </row>
        <row r="71">
          <cell r="B71" t="str">
            <v>Cruceta galvanizada de 2,4 mts en caliente homologada por Electricaribe, incluye herrajes para fijación en poste.</v>
          </cell>
          <cell r="E71" t="str">
            <v>VL MATERIALES:</v>
          </cell>
          <cell r="F71">
            <v>245690</v>
          </cell>
          <cell r="G71">
            <v>0.54477926339830163</v>
          </cell>
          <cell r="H71">
            <v>0.45522073660169843</v>
          </cell>
        </row>
        <row r="72">
          <cell r="B72" t="str">
            <v>un</v>
          </cell>
          <cell r="E72" t="str">
            <v>VL MANO DE OBRA:</v>
          </cell>
          <cell r="F72">
            <v>205299.99999999994</v>
          </cell>
          <cell r="H72">
            <v>0.83560584476372646</v>
          </cell>
        </row>
        <row r="74">
          <cell r="B74" t="str">
            <v>CANTIDAD DE MATERIAL</v>
          </cell>
        </row>
        <row r="75">
          <cell r="B75" t="str">
            <v>Descripción Material</v>
          </cell>
          <cell r="C75" t="str">
            <v>Unidad</v>
          </cell>
          <cell r="D75" t="str">
            <v>VL Unitario Mat</v>
          </cell>
          <cell r="E75" t="str">
            <v>Cantidad de Mat</v>
          </cell>
          <cell r="F75" t="str">
            <v>VL Total Mat</v>
          </cell>
        </row>
        <row r="76">
          <cell r="B76" t="str">
            <v>CRUCETA ANGULAR METALICA 2400 MM</v>
          </cell>
          <cell r="C76" t="str">
            <v>UND</v>
          </cell>
          <cell r="D76">
            <v>227950</v>
          </cell>
          <cell r="E76">
            <v>1</v>
          </cell>
          <cell r="F76">
            <v>227950</v>
          </cell>
        </row>
        <row r="77">
          <cell r="B77" t="str">
            <v>TORNILLO AC.GALVANIZ.C/T 5/8X12</v>
          </cell>
          <cell r="C77" t="str">
            <v>UND</v>
          </cell>
          <cell r="D77">
            <v>7622</v>
          </cell>
          <cell r="E77">
            <v>2</v>
          </cell>
          <cell r="F77">
            <v>15244</v>
          </cell>
        </row>
        <row r="78">
          <cell r="B78" t="str">
            <v xml:space="preserve">ARANDELA PLANA REDONDA 5/8"                       </v>
          </cell>
          <cell r="C78" t="str">
            <v>UND</v>
          </cell>
          <cell r="D78">
            <v>534</v>
          </cell>
          <cell r="E78">
            <v>2</v>
          </cell>
          <cell r="F78">
            <v>1068</v>
          </cell>
        </row>
        <row r="79">
          <cell r="B79" t="str">
            <v>ARANDELA DE PRESION 5/8</v>
          </cell>
          <cell r="C79" t="str">
            <v>UND</v>
          </cell>
          <cell r="D79">
            <v>714</v>
          </cell>
          <cell r="E79">
            <v>2</v>
          </cell>
          <cell r="F79">
            <v>1428</v>
          </cell>
        </row>
        <row r="83">
          <cell r="B83" t="str">
            <v>CANTIDAD DE MANO DE OBRA</v>
          </cell>
        </row>
        <row r="84">
          <cell r="B84" t="str">
            <v>Descripción Mano de obra</v>
          </cell>
          <cell r="C84" t="str">
            <v>Unidad</v>
          </cell>
          <cell r="D84" t="str">
            <v>VL Unitario MdO</v>
          </cell>
          <cell r="E84" t="str">
            <v>Cantidad de MdO</v>
          </cell>
          <cell r="F84" t="str">
            <v>VL Total MdO</v>
          </cell>
        </row>
        <row r="85">
          <cell r="B85" t="str">
            <v>Cuadrilla de linieros</v>
          </cell>
          <cell r="C85" t="str">
            <v>Jornal</v>
          </cell>
          <cell r="D85">
            <v>950000</v>
          </cell>
          <cell r="E85">
            <v>0.12288168421052625</v>
          </cell>
          <cell r="F85">
            <v>116737.59999999995</v>
          </cell>
        </row>
        <row r="86">
          <cell r="B86" t="str">
            <v>Grúa hidráulica c/op.</v>
          </cell>
          <cell r="C86" t="str">
            <v>Hr</v>
          </cell>
          <cell r="D86">
            <v>225000</v>
          </cell>
          <cell r="E86">
            <v>0.12</v>
          </cell>
          <cell r="F86">
            <v>27000</v>
          </cell>
        </row>
        <row r="87">
          <cell r="B87" t="str">
            <v>Trabajo en Tension TET</v>
          </cell>
          <cell r="C87" t="str">
            <v>Hr-Hb</v>
          </cell>
          <cell r="D87">
            <v>350000</v>
          </cell>
          <cell r="E87">
            <v>0.12</v>
          </cell>
          <cell r="F87">
            <v>42000</v>
          </cell>
        </row>
        <row r="88">
          <cell r="B88" t="str">
            <v>Herramienta especializada de redes</v>
          </cell>
          <cell r="C88" t="str">
            <v>Hr</v>
          </cell>
          <cell r="D88">
            <v>163020</v>
          </cell>
          <cell r="E88">
            <v>0.12</v>
          </cell>
          <cell r="F88">
            <v>19562.399999999998</v>
          </cell>
        </row>
        <row r="90">
          <cell r="B90" t="str">
            <v>ANÁLISIS DE PRECIOS UNITARIOS</v>
          </cell>
          <cell r="G90">
            <v>0</v>
          </cell>
          <cell r="H90">
            <v>0</v>
          </cell>
        </row>
        <row r="91">
          <cell r="G91">
            <v>338925</v>
          </cell>
          <cell r="H91">
            <v>205300</v>
          </cell>
        </row>
        <row r="92">
          <cell r="B92" t="str">
            <v>11.5</v>
          </cell>
          <cell r="E92" t="str">
            <v>VL TOTAL:</v>
          </cell>
          <cell r="F92">
            <v>544225</v>
          </cell>
          <cell r="G92">
            <v>338925</v>
          </cell>
          <cell r="H92">
            <v>205299.99999999994</v>
          </cell>
        </row>
        <row r="93">
          <cell r="B93" t="str">
            <v>Cortacircuitos en acero inoxidable buje largo de 18" de fuga MAC-GRAW Con sus fusibles</v>
          </cell>
          <cell r="E93" t="str">
            <v>VL MATERIALES:</v>
          </cell>
          <cell r="F93">
            <v>338925</v>
          </cell>
          <cell r="G93">
            <v>0.62276631907758739</v>
          </cell>
          <cell r="H93">
            <v>0.3772336809224125</v>
          </cell>
        </row>
        <row r="94">
          <cell r="B94" t="str">
            <v>un</v>
          </cell>
          <cell r="E94" t="str">
            <v>VL MANO DE OBRA:</v>
          </cell>
          <cell r="F94">
            <v>205299.99999999994</v>
          </cell>
          <cell r="H94">
            <v>0.60573873275798462</v>
          </cell>
        </row>
        <row r="96">
          <cell r="B96" t="str">
            <v>CANTIDAD DE MATERIAL</v>
          </cell>
        </row>
        <row r="97">
          <cell r="B97" t="str">
            <v>Descripción Material</v>
          </cell>
          <cell r="C97" t="str">
            <v>Unidad</v>
          </cell>
          <cell r="D97" t="str">
            <v>VL Unitario Mat</v>
          </cell>
          <cell r="E97" t="str">
            <v>Cantidad de Mat</v>
          </cell>
          <cell r="F97" t="str">
            <v>VL Total Mat</v>
          </cell>
        </row>
        <row r="98">
          <cell r="B98" t="str">
            <v>CONDUCTOR COBRE DESNUDO 7 HILOS NO 2 AWG</v>
          </cell>
          <cell r="C98" t="str">
            <v>ML</v>
          </cell>
          <cell r="D98">
            <v>13462</v>
          </cell>
          <cell r="E98">
            <v>3</v>
          </cell>
          <cell r="F98">
            <v>40386</v>
          </cell>
        </row>
        <row r="99">
          <cell r="B99" t="str">
            <v>CORTACIRCUITOS FUSIBLE 27 KV 200 A</v>
          </cell>
          <cell r="C99" t="str">
            <v>UND</v>
          </cell>
          <cell r="D99">
            <v>290150</v>
          </cell>
          <cell r="E99">
            <v>1</v>
          </cell>
          <cell r="F99">
            <v>290150</v>
          </cell>
        </row>
        <row r="100">
          <cell r="B100" t="str">
            <v>FUSIBLE TIPO H</v>
          </cell>
          <cell r="C100" t="str">
            <v>UND</v>
          </cell>
          <cell r="D100">
            <v>8389</v>
          </cell>
          <cell r="E100">
            <v>1</v>
          </cell>
          <cell r="F100">
            <v>8389</v>
          </cell>
          <cell r="G100">
            <v>8389</v>
          </cell>
        </row>
        <row r="105">
          <cell r="B105" t="str">
            <v>CANTIDAD DE MANO DE OBRA</v>
          </cell>
        </row>
        <row r="106">
          <cell r="B106" t="str">
            <v>Descripción Mano de obra</v>
          </cell>
          <cell r="C106" t="str">
            <v>Unidad</v>
          </cell>
          <cell r="D106" t="str">
            <v>VL Unitario MdO</v>
          </cell>
          <cell r="E106" t="str">
            <v>Cantidad de MdO</v>
          </cell>
          <cell r="F106" t="str">
            <v>VL Total MdO</v>
          </cell>
        </row>
        <row r="107">
          <cell r="B107" t="str">
            <v>Cuadrilla de linieros</v>
          </cell>
          <cell r="C107" t="str">
            <v>Jornal</v>
          </cell>
          <cell r="D107">
            <v>950000</v>
          </cell>
          <cell r="E107">
            <v>0.12288168421052625</v>
          </cell>
          <cell r="F107">
            <v>116737.59999999995</v>
          </cell>
        </row>
        <row r="108">
          <cell r="B108" t="str">
            <v>Grúa hidráulica c/op.</v>
          </cell>
          <cell r="C108" t="str">
            <v>Hr</v>
          </cell>
          <cell r="D108">
            <v>225000</v>
          </cell>
          <cell r="E108">
            <v>0.12</v>
          </cell>
          <cell r="F108">
            <v>27000</v>
          </cell>
        </row>
        <row r="109">
          <cell r="B109" t="str">
            <v>Trabajo en Tension TET</v>
          </cell>
          <cell r="C109" t="str">
            <v>Hr-Hb</v>
          </cell>
          <cell r="D109">
            <v>350000</v>
          </cell>
          <cell r="E109">
            <v>0.12</v>
          </cell>
          <cell r="F109">
            <v>42000</v>
          </cell>
        </row>
        <row r="110">
          <cell r="B110" t="str">
            <v>Herramienta especializada de redes</v>
          </cell>
          <cell r="C110" t="str">
            <v>Hr</v>
          </cell>
          <cell r="D110">
            <v>163020</v>
          </cell>
          <cell r="E110">
            <v>0.12</v>
          </cell>
          <cell r="F110">
            <v>19562.399999999998</v>
          </cell>
        </row>
        <row r="113">
          <cell r="B113" t="str">
            <v>ANÁLISIS DE PRECIOS UNITARIOS</v>
          </cell>
          <cell r="G113">
            <v>0</v>
          </cell>
          <cell r="H113">
            <v>0</v>
          </cell>
        </row>
        <row r="114">
          <cell r="G114">
            <v>185700</v>
          </cell>
          <cell r="H114">
            <v>185000</v>
          </cell>
        </row>
        <row r="115">
          <cell r="B115" t="str">
            <v>11.6</v>
          </cell>
          <cell r="E115" t="str">
            <v>VL TOTAL:</v>
          </cell>
          <cell r="F115">
            <v>370700</v>
          </cell>
          <cell r="G115">
            <v>185700</v>
          </cell>
          <cell r="H115">
            <v>185000</v>
          </cell>
        </row>
        <row r="116">
          <cell r="B116" t="str">
            <v>Pararrayos de 12 KVA-10 KA Polimericos Homologados, incluido pruebas</v>
          </cell>
          <cell r="E116" t="str">
            <v>VL MATERIALES:</v>
          </cell>
          <cell r="F116">
            <v>185700</v>
          </cell>
          <cell r="G116">
            <v>0.50094415969786887</v>
          </cell>
          <cell r="H116">
            <v>0.49905584030213113</v>
          </cell>
        </row>
        <row r="117">
          <cell r="B117" t="str">
            <v>un</v>
          </cell>
          <cell r="E117" t="str">
            <v>VL MANO DE OBRA:</v>
          </cell>
          <cell r="F117">
            <v>185000</v>
          </cell>
          <cell r="H117">
            <v>0.99623047926763597</v>
          </cell>
        </row>
        <row r="119">
          <cell r="B119" t="str">
            <v>CANTIDAD DE MATERIAL</v>
          </cell>
        </row>
        <row r="120">
          <cell r="B120" t="str">
            <v>Descripción Material</v>
          </cell>
          <cell r="C120" t="str">
            <v>Unidad</v>
          </cell>
          <cell r="D120" t="str">
            <v>VL Unitario Mat</v>
          </cell>
          <cell r="E120" t="str">
            <v>Cantidad de Mat</v>
          </cell>
          <cell r="F120" t="str">
            <v>VL Total Mat</v>
          </cell>
        </row>
        <row r="121">
          <cell r="B121" t="str">
            <v>CONDUCTOR COBRE DESNUDO 7 HILOS NO 2 AWG</v>
          </cell>
          <cell r="C121" t="str">
            <v>ML</v>
          </cell>
          <cell r="D121">
            <v>13462</v>
          </cell>
          <cell r="E121">
            <v>1</v>
          </cell>
          <cell r="F121">
            <v>13462</v>
          </cell>
        </row>
        <row r="122">
          <cell r="B122" t="str">
            <v>PARARRAYOS AUTOVALVULA 13,2 KV-10 KA-SN</v>
          </cell>
          <cell r="C122" t="str">
            <v>UND</v>
          </cell>
          <cell r="D122">
            <v>153446</v>
          </cell>
          <cell r="E122">
            <v>1</v>
          </cell>
          <cell r="F122">
            <v>153446</v>
          </cell>
        </row>
        <row r="123">
          <cell r="B123" t="str">
            <v>TERMINAL COMPRESISN PLETINA COND. CU #2</v>
          </cell>
          <cell r="C123" t="str">
            <v>UND</v>
          </cell>
          <cell r="D123">
            <v>9982</v>
          </cell>
          <cell r="E123">
            <v>1</v>
          </cell>
          <cell r="F123">
            <v>9982</v>
          </cell>
        </row>
        <row r="124">
          <cell r="B124" t="str">
            <v>CONECTOR COMPRESION #2-#2 CU</v>
          </cell>
          <cell r="C124" t="str">
            <v>UND</v>
          </cell>
          <cell r="D124">
            <v>8810</v>
          </cell>
          <cell r="E124">
            <v>1</v>
          </cell>
          <cell r="F124">
            <v>8810</v>
          </cell>
        </row>
        <row r="128">
          <cell r="B128" t="str">
            <v>CANTIDAD DE MANO DE OBRA</v>
          </cell>
        </row>
        <row r="129">
          <cell r="B129" t="str">
            <v>Descripción Mano de obra</v>
          </cell>
          <cell r="C129" t="str">
            <v>Unidad</v>
          </cell>
          <cell r="D129" t="str">
            <v>VL Unitario MdO</v>
          </cell>
          <cell r="E129" t="str">
            <v>Cantidad de MdO</v>
          </cell>
          <cell r="F129" t="str">
            <v>VL Total MdO</v>
          </cell>
        </row>
        <row r="130">
          <cell r="B130" t="str">
            <v>Cuadrilla de linieros</v>
          </cell>
          <cell r="C130" t="str">
            <v>Jornal</v>
          </cell>
          <cell r="D130">
            <v>950000</v>
          </cell>
          <cell r="E130">
            <v>0.11705052631578948</v>
          </cell>
          <cell r="F130">
            <v>111198</v>
          </cell>
        </row>
        <row r="131">
          <cell r="B131" t="str">
            <v>Grúa hidráulica c/op.</v>
          </cell>
          <cell r="C131" t="str">
            <v>Hr</v>
          </cell>
          <cell r="D131">
            <v>225000</v>
          </cell>
          <cell r="E131">
            <v>0.1</v>
          </cell>
          <cell r="F131">
            <v>22500</v>
          </cell>
        </row>
        <row r="132">
          <cell r="B132" t="str">
            <v>Trabajo en Tension TET</v>
          </cell>
          <cell r="C132" t="str">
            <v>Hr-Hb</v>
          </cell>
          <cell r="D132">
            <v>350000</v>
          </cell>
          <cell r="E132">
            <v>0.1</v>
          </cell>
          <cell r="F132">
            <v>35000</v>
          </cell>
        </row>
        <row r="133">
          <cell r="B133" t="str">
            <v>Herramienta especializada de redes</v>
          </cell>
          <cell r="C133" t="str">
            <v>Hr</v>
          </cell>
          <cell r="D133">
            <v>163020</v>
          </cell>
          <cell r="E133">
            <v>0.1</v>
          </cell>
          <cell r="F133">
            <v>16302</v>
          </cell>
        </row>
        <row r="135">
          <cell r="B135" t="str">
            <v>ANÁLISIS DE PRECIOS UNITARIOS</v>
          </cell>
          <cell r="G135">
            <v>0</v>
          </cell>
          <cell r="H135">
            <v>0</v>
          </cell>
        </row>
        <row r="136">
          <cell r="G136">
            <v>145600</v>
          </cell>
          <cell r="H136">
            <v>110000</v>
          </cell>
        </row>
        <row r="137">
          <cell r="B137" t="str">
            <v>11.7</v>
          </cell>
          <cell r="E137" t="str">
            <v>VL TOTAL:</v>
          </cell>
          <cell r="F137">
            <v>255600</v>
          </cell>
          <cell r="G137">
            <v>145600</v>
          </cell>
          <cell r="H137">
            <v>110000</v>
          </cell>
        </row>
        <row r="138">
          <cell r="B138" t="str">
            <v>Aislador de suspensión sintetico completo incluye grapa tipo pistola de aluminio homologado</v>
          </cell>
          <cell r="E138" t="str">
            <v>VL MATERIALES:</v>
          </cell>
          <cell r="F138">
            <v>145600</v>
          </cell>
          <cell r="G138">
            <v>0.56964006259780908</v>
          </cell>
          <cell r="H138">
            <v>0.43035993740219092</v>
          </cell>
        </row>
        <row r="139">
          <cell r="B139" t="str">
            <v>un</v>
          </cell>
          <cell r="E139" t="str">
            <v>VL MANO DE OBRA:</v>
          </cell>
          <cell r="F139">
            <v>110000</v>
          </cell>
          <cell r="H139">
            <v>0.75549450549450547</v>
          </cell>
        </row>
        <row r="141">
          <cell r="B141" t="str">
            <v>CANTIDAD DE MATERIAL</v>
          </cell>
        </row>
        <row r="142">
          <cell r="B142" t="str">
            <v>Descripción Material</v>
          </cell>
          <cell r="C142" t="str">
            <v>Unidad</v>
          </cell>
          <cell r="D142" t="str">
            <v>VL Unitario Mat</v>
          </cell>
          <cell r="E142" t="str">
            <v>Cantidad de Mat</v>
          </cell>
          <cell r="F142" t="str">
            <v>VL Total Mat</v>
          </cell>
        </row>
        <row r="143">
          <cell r="B143" t="str">
            <v>GRILLETE LARGO RECTO 5/8 11 300 KG</v>
          </cell>
          <cell r="C143" t="str">
            <v>UND</v>
          </cell>
          <cell r="D143">
            <v>26738</v>
          </cell>
          <cell r="E143">
            <v>1</v>
          </cell>
          <cell r="F143">
            <v>26738</v>
          </cell>
        </row>
        <row r="144">
          <cell r="B144" t="str">
            <v>AISLADOR POLIMERO TIPO SUSPENSION 13,2 KV</v>
          </cell>
          <cell r="C144" t="str">
            <v>UND</v>
          </cell>
          <cell r="D144">
            <v>87415</v>
          </cell>
          <cell r="E144">
            <v>1</v>
          </cell>
          <cell r="F144">
            <v>87415</v>
          </cell>
        </row>
        <row r="145">
          <cell r="B145" t="str">
            <v>GRAPA AMARRE ALUMINIO PARA COND. AWG 1/0(RAVEN</v>
          </cell>
          <cell r="C145" t="str">
            <v>UND</v>
          </cell>
          <cell r="D145">
            <v>31447</v>
          </cell>
          <cell r="E145">
            <v>1</v>
          </cell>
          <cell r="F145">
            <v>31447</v>
          </cell>
        </row>
        <row r="150">
          <cell r="B150" t="str">
            <v>CANTIDAD DE MANO DE OBRA</v>
          </cell>
        </row>
        <row r="151">
          <cell r="B151" t="str">
            <v>Descripción Mano de obra</v>
          </cell>
          <cell r="C151" t="str">
            <v>Unidad</v>
          </cell>
          <cell r="D151" t="str">
            <v>VL Unitario MdO</v>
          </cell>
          <cell r="E151" t="str">
            <v>Cantidad de MdO</v>
          </cell>
          <cell r="F151" t="str">
            <v>VL Total MdO</v>
          </cell>
        </row>
        <row r="152">
          <cell r="B152" t="str">
            <v>Cuadrilla de linieros</v>
          </cell>
          <cell r="C152" t="str">
            <v>Jornal</v>
          </cell>
          <cell r="D152">
            <v>950000</v>
          </cell>
          <cell r="E152">
            <v>7.0000000000000007E-2</v>
          </cell>
          <cell r="F152">
            <v>66500</v>
          </cell>
        </row>
        <row r="153">
          <cell r="B153" t="str">
            <v>Grúa hidráulica c/op.</v>
          </cell>
          <cell r="C153" t="str">
            <v>Hr</v>
          </cell>
          <cell r="D153">
            <v>225000</v>
          </cell>
          <cell r="E153">
            <v>7.0000000000000007E-2</v>
          </cell>
          <cell r="F153">
            <v>15750.000000000002</v>
          </cell>
        </row>
        <row r="154">
          <cell r="B154" t="str">
            <v>Trabajo en Tension TET</v>
          </cell>
          <cell r="C154" t="str">
            <v>Hr-Hb</v>
          </cell>
          <cell r="D154">
            <v>350000</v>
          </cell>
          <cell r="E154">
            <v>0.06</v>
          </cell>
          <cell r="F154">
            <v>21000</v>
          </cell>
        </row>
        <row r="155">
          <cell r="B155" t="str">
            <v>Herramienta especializada de redes</v>
          </cell>
          <cell r="C155" t="str">
            <v>Hr</v>
          </cell>
          <cell r="D155">
            <v>163020</v>
          </cell>
          <cell r="E155">
            <v>4.140596245859407E-2</v>
          </cell>
          <cell r="F155">
            <v>6750.0000000000055</v>
          </cell>
        </row>
        <row r="157">
          <cell r="B157" t="str">
            <v>ANÁLISIS DE PRECIOS UNITARIOS</v>
          </cell>
          <cell r="G157">
            <v>0</v>
          </cell>
          <cell r="H157">
            <v>0</v>
          </cell>
        </row>
        <row r="158">
          <cell r="G158">
            <v>125600</v>
          </cell>
          <cell r="H158">
            <v>85000</v>
          </cell>
        </row>
        <row r="159">
          <cell r="B159" t="str">
            <v>11.8</v>
          </cell>
          <cell r="E159" t="str">
            <v>VL TOTAL:</v>
          </cell>
          <cell r="F159">
            <v>210600</v>
          </cell>
          <cell r="G159">
            <v>125600</v>
          </cell>
          <cell r="H159">
            <v>85000</v>
          </cell>
        </row>
        <row r="160">
          <cell r="B160" t="str">
            <v>Aislador line post ANSI 57-2 distancia de fuga 292 mm, incluido pin para cruceta metalica y amarras preformada tyco según caso</v>
          </cell>
          <cell r="E160" t="str">
            <v>VL MATERIALES:</v>
          </cell>
          <cell r="F160">
            <v>125600</v>
          </cell>
          <cell r="G160">
            <v>0.59639126305792978</v>
          </cell>
          <cell r="H160">
            <v>0.40360873694207028</v>
          </cell>
        </row>
        <row r="161">
          <cell r="B161" t="str">
            <v>un</v>
          </cell>
          <cell r="E161" t="str">
            <v>VL MANO DE OBRA:</v>
          </cell>
          <cell r="F161">
            <v>85000</v>
          </cell>
          <cell r="H161">
            <v>0.67675159235668791</v>
          </cell>
        </row>
        <row r="163">
          <cell r="B163" t="str">
            <v>CANTIDAD DE MATERIAL</v>
          </cell>
        </row>
        <row r="164">
          <cell r="B164" t="str">
            <v>Descripción Material</v>
          </cell>
          <cell r="C164" t="str">
            <v>Unidad</v>
          </cell>
          <cell r="D164" t="str">
            <v>VL Unitario Mat</v>
          </cell>
          <cell r="E164" t="str">
            <v>Cantidad de Mat</v>
          </cell>
          <cell r="F164" t="str">
            <v>VL Total Mat</v>
          </cell>
        </row>
        <row r="165">
          <cell r="B165" t="str">
            <v>AISLADOR PORCELANA TIPO POSTE 13,2KV(ANSI-57-2 )</v>
          </cell>
          <cell r="C165" t="str">
            <v>UND</v>
          </cell>
          <cell r="D165">
            <v>94396</v>
          </cell>
          <cell r="E165">
            <v>1</v>
          </cell>
          <cell r="F165">
            <v>94396</v>
          </cell>
        </row>
        <row r="166">
          <cell r="B166" t="str">
            <v>PERNO CORTO AC.GALVANIZ.3/4-3/4X3</v>
          </cell>
          <cell r="C166" t="str">
            <v>UND</v>
          </cell>
          <cell r="D166">
            <v>9645</v>
          </cell>
          <cell r="E166">
            <v>1</v>
          </cell>
          <cell r="F166">
            <v>9645</v>
          </cell>
        </row>
        <row r="167">
          <cell r="B167" t="str">
            <v>RETENCION PREF.Z AIS.57/1-3  ACSR.1/0</v>
          </cell>
          <cell r="C167" t="str">
            <v>UND</v>
          </cell>
          <cell r="D167">
            <v>21559</v>
          </cell>
          <cell r="E167">
            <v>1</v>
          </cell>
          <cell r="F167">
            <v>21559</v>
          </cell>
        </row>
        <row r="172">
          <cell r="B172" t="str">
            <v>CANTIDAD DE MANO DE OBRA</v>
          </cell>
        </row>
        <row r="173">
          <cell r="B173" t="str">
            <v>Descripción Mano de obra</v>
          </cell>
          <cell r="C173" t="str">
            <v>Unidad</v>
          </cell>
          <cell r="D173" t="str">
            <v>VL Unitario MdO</v>
          </cell>
          <cell r="E173" t="str">
            <v>Cantidad de MdO</v>
          </cell>
          <cell r="F173" t="str">
            <v>VL Total MdO</v>
          </cell>
        </row>
        <row r="174">
          <cell r="B174" t="str">
            <v>Cuadrilla de linieros</v>
          </cell>
          <cell r="C174" t="str">
            <v>Jornal</v>
          </cell>
          <cell r="D174">
            <v>950000</v>
          </cell>
          <cell r="E174">
            <v>5.063052631578948E-2</v>
          </cell>
          <cell r="F174">
            <v>48099.000000000007</v>
          </cell>
        </row>
        <row r="175">
          <cell r="B175" t="str">
            <v>Grúa hidráulica c/op.</v>
          </cell>
          <cell r="C175" t="str">
            <v>Hr</v>
          </cell>
          <cell r="D175">
            <v>225000</v>
          </cell>
          <cell r="E175">
            <v>0.05</v>
          </cell>
          <cell r="F175">
            <v>11250</v>
          </cell>
        </row>
        <row r="176">
          <cell r="B176" t="str">
            <v>Trabajo en Tension TET</v>
          </cell>
          <cell r="C176" t="str">
            <v>Hr-Hb</v>
          </cell>
          <cell r="D176">
            <v>350000</v>
          </cell>
          <cell r="E176">
            <v>0.05</v>
          </cell>
          <cell r="F176">
            <v>17500</v>
          </cell>
        </row>
        <row r="177">
          <cell r="B177" t="str">
            <v>Herramienta especializada de redes</v>
          </cell>
          <cell r="C177" t="str">
            <v>Hr</v>
          </cell>
          <cell r="D177">
            <v>163020</v>
          </cell>
          <cell r="E177">
            <v>0.05</v>
          </cell>
          <cell r="F177">
            <v>8151</v>
          </cell>
        </row>
        <row r="179">
          <cell r="B179" t="str">
            <v>ANÁLISIS DE PRECIOS UNITARIOS</v>
          </cell>
          <cell r="G179">
            <v>-182751</v>
          </cell>
          <cell r="H179">
            <v>-13995</v>
          </cell>
        </row>
        <row r="180">
          <cell r="G180">
            <v>203000</v>
          </cell>
          <cell r="H180">
            <v>100000</v>
          </cell>
        </row>
        <row r="181">
          <cell r="B181" t="str">
            <v>11.9</v>
          </cell>
          <cell r="E181" t="str">
            <v>VL TOTAL:</v>
          </cell>
          <cell r="F181">
            <v>499746</v>
          </cell>
          <cell r="G181">
            <v>385751</v>
          </cell>
          <cell r="H181">
            <v>113995</v>
          </cell>
        </row>
        <row r="182">
          <cell r="B182" t="str">
            <v>Retenida primaria directa a tierra de acuerdo a normatividad del operador de red electrica local.</v>
          </cell>
          <cell r="E182" t="str">
            <v>VL MATERIALES:</v>
          </cell>
          <cell r="F182">
            <v>385751</v>
          </cell>
          <cell r="G182">
            <v>0.77189412221408471</v>
          </cell>
          <cell r="H182">
            <v>0.22810587778591523</v>
          </cell>
        </row>
        <row r="183">
          <cell r="B183" t="str">
            <v>un</v>
          </cell>
          <cell r="E183" t="str">
            <v>VL MANO DE OBRA:</v>
          </cell>
          <cell r="F183">
            <v>113995</v>
          </cell>
          <cell r="H183">
            <v>0.29551446399361248</v>
          </cell>
        </row>
        <row r="185">
          <cell r="B185" t="str">
            <v>CANTIDAD DE MATERIAL</v>
          </cell>
        </row>
        <row r="186">
          <cell r="B186" t="str">
            <v>Descripción Material</v>
          </cell>
          <cell r="C186" t="str">
            <v>Unidad</v>
          </cell>
          <cell r="D186" t="str">
            <v>VL Unitario Mat</v>
          </cell>
          <cell r="E186" t="str">
            <v>Cantidad de Mat</v>
          </cell>
          <cell r="F186" t="str">
            <v>VL Total Mat</v>
          </cell>
        </row>
        <row r="187">
          <cell r="B187" t="str">
            <v>CABLE ACERO GALVANIZADO P/RETENIDA 3/8</v>
          </cell>
          <cell r="C187" t="str">
            <v>ML</v>
          </cell>
          <cell r="D187">
            <v>4060</v>
          </cell>
          <cell r="E187">
            <v>12</v>
          </cell>
          <cell r="F187">
            <v>48720</v>
          </cell>
        </row>
        <row r="188">
          <cell r="B188" t="str">
            <v>VARILLA ANCLAJE DE OJO C.T. 3/4X2,4M</v>
          </cell>
          <cell r="C188" t="str">
            <v>UND</v>
          </cell>
          <cell r="D188">
            <v>62426</v>
          </cell>
          <cell r="E188">
            <v>1</v>
          </cell>
          <cell r="F188">
            <v>62426</v>
          </cell>
        </row>
        <row r="189">
          <cell r="B189" t="str">
            <v>ANCLA DE HORMIGON</v>
          </cell>
          <cell r="C189" t="str">
            <v>UND</v>
          </cell>
          <cell r="D189">
            <v>34660</v>
          </cell>
          <cell r="E189">
            <v>1</v>
          </cell>
          <cell r="F189">
            <v>34660</v>
          </cell>
        </row>
        <row r="190">
          <cell r="B190" t="str">
            <v>GUARDACABOS PARA RETENCION CABLE ACERO 3/8</v>
          </cell>
          <cell r="C190" t="str">
            <v>UND</v>
          </cell>
          <cell r="D190">
            <v>2772</v>
          </cell>
          <cell r="E190">
            <v>2</v>
          </cell>
          <cell r="F190">
            <v>5544</v>
          </cell>
        </row>
        <row r="191">
          <cell r="B191" t="str">
            <v xml:space="preserve">GRAPA PRENSORA 3 TORNILLOS 5/8" ACER GAL          </v>
          </cell>
          <cell r="C191" t="str">
            <v>UND</v>
          </cell>
          <cell r="D191">
            <v>27975</v>
          </cell>
          <cell r="E191">
            <v>4</v>
          </cell>
          <cell r="F191">
            <v>111900</v>
          </cell>
        </row>
        <row r="192">
          <cell r="B192" t="str">
            <v>ARANDELA DE FE GALV. DE 4 X 4 X 3/4</v>
          </cell>
          <cell r="C192" t="str">
            <v>UND</v>
          </cell>
          <cell r="D192">
            <v>5512</v>
          </cell>
          <cell r="E192">
            <v>1</v>
          </cell>
          <cell r="F192">
            <v>5512</v>
          </cell>
        </row>
        <row r="193">
          <cell r="B193" t="str">
            <v>AISLADOR PORCEL. TIPO TENSOR 3/8 ANSI 54-2</v>
          </cell>
          <cell r="C193" t="str">
            <v>UND</v>
          </cell>
          <cell r="D193">
            <v>16557</v>
          </cell>
          <cell r="E193">
            <v>1</v>
          </cell>
          <cell r="F193">
            <v>16557</v>
          </cell>
        </row>
        <row r="194">
          <cell r="B194" t="str">
            <v>PLETINA SUJECION PARA RETENIDAS</v>
          </cell>
          <cell r="C194" t="str">
            <v>UND</v>
          </cell>
          <cell r="D194">
            <v>83052</v>
          </cell>
          <cell r="E194">
            <v>1</v>
          </cell>
          <cell r="F194">
            <v>83052</v>
          </cell>
        </row>
        <row r="195">
          <cell r="B195" t="str">
            <v>TORNILLO AC.GALVANIZ.C/T 5/8X12</v>
          </cell>
          <cell r="C195" t="str">
            <v>UND</v>
          </cell>
          <cell r="D195">
            <v>7622</v>
          </cell>
          <cell r="E195">
            <v>2</v>
          </cell>
          <cell r="F195">
            <v>15244</v>
          </cell>
        </row>
        <row r="196">
          <cell r="B196" t="str">
            <v xml:space="preserve">ARANDELA PLANA REDONDA 5/8"                       </v>
          </cell>
          <cell r="C196" t="str">
            <v>UND</v>
          </cell>
          <cell r="D196">
            <v>534</v>
          </cell>
          <cell r="E196">
            <v>4</v>
          </cell>
          <cell r="F196">
            <v>2136</v>
          </cell>
        </row>
        <row r="198">
          <cell r="B198" t="str">
            <v>CANTIDAD DE MANO DE OBRA</v>
          </cell>
        </row>
        <row r="199">
          <cell r="B199" t="str">
            <v>Descripción Mano de obra</v>
          </cell>
          <cell r="C199" t="str">
            <v>Unidad</v>
          </cell>
          <cell r="D199" t="str">
            <v>VL Unitario MdO</v>
          </cell>
          <cell r="E199" t="str">
            <v>Cantidad de MdO</v>
          </cell>
          <cell r="F199" t="str">
            <v>VL Total MdO</v>
          </cell>
        </row>
        <row r="200">
          <cell r="B200" t="str">
            <v>Cuadrilla de linieros</v>
          </cell>
          <cell r="C200" t="str">
            <v>Jornal</v>
          </cell>
          <cell r="D200">
            <v>950000</v>
          </cell>
          <cell r="E200">
            <v>0.1</v>
          </cell>
          <cell r="F200">
            <v>95000</v>
          </cell>
        </row>
        <row r="201">
          <cell r="B201" t="str">
            <v>Herramienta especializada de redes</v>
          </cell>
          <cell r="C201" t="str">
            <v>Hr</v>
          </cell>
          <cell r="D201">
            <v>163020</v>
          </cell>
          <cell r="E201">
            <v>0.1</v>
          </cell>
          <cell r="F201">
            <v>16302</v>
          </cell>
        </row>
        <row r="202">
          <cell r="B202" t="str">
            <v>Camioneta doble cabina</v>
          </cell>
          <cell r="C202" t="str">
            <v>Hr</v>
          </cell>
          <cell r="D202">
            <v>26934</v>
          </cell>
          <cell r="E202">
            <v>0.1</v>
          </cell>
          <cell r="F202">
            <v>2693</v>
          </cell>
        </row>
        <row r="205">
          <cell r="B205" t="str">
            <v>ANÁLISIS DE PRECIOS UNITARIOS</v>
          </cell>
          <cell r="G205">
            <v>-5209</v>
          </cell>
          <cell r="H205">
            <v>0</v>
          </cell>
        </row>
        <row r="206">
          <cell r="G206">
            <v>134500</v>
          </cell>
          <cell r="H206">
            <v>50350</v>
          </cell>
        </row>
        <row r="207">
          <cell r="B207" t="str">
            <v>11.10</v>
          </cell>
          <cell r="E207" t="str">
            <v>VL TOTAL:</v>
          </cell>
          <cell r="F207">
            <v>190059</v>
          </cell>
          <cell r="G207">
            <v>139709</v>
          </cell>
          <cell r="H207">
            <v>50350.000000000007</v>
          </cell>
        </row>
        <row r="208">
          <cell r="B208" t="str">
            <v>Acometida electrica en cable de Cu XLPE de 15 KV al 133%  - 3xNo 2</v>
          </cell>
          <cell r="E208" t="str">
            <v>VL MATERIALES:</v>
          </cell>
          <cell r="F208">
            <v>139709</v>
          </cell>
          <cell r="G208">
            <v>0.73508226392856957</v>
          </cell>
          <cell r="H208">
            <v>0.26491773607143049</v>
          </cell>
        </row>
        <row r="209">
          <cell r="B209" t="str">
            <v>ml</v>
          </cell>
          <cell r="E209" t="str">
            <v>VL MANO DE OBRA:</v>
          </cell>
          <cell r="F209">
            <v>50350.000000000007</v>
          </cell>
          <cell r="H209">
            <v>0.36039195756894693</v>
          </cell>
        </row>
        <row r="211">
          <cell r="B211" t="str">
            <v>CANTIDAD DE MATERIAL</v>
          </cell>
        </row>
        <row r="212">
          <cell r="B212" t="str">
            <v>Descripción Material</v>
          </cell>
          <cell r="C212" t="str">
            <v>Unidad</v>
          </cell>
          <cell r="D212" t="str">
            <v>VL Unitario Mat</v>
          </cell>
          <cell r="E212" t="str">
            <v>Cantidad de Mat</v>
          </cell>
          <cell r="F212" t="str">
            <v>VL Total Mat</v>
          </cell>
        </row>
        <row r="213">
          <cell r="B213" t="str">
            <v>CABLE XLPE No. 2, 15 KV, 133%</v>
          </cell>
          <cell r="C213" t="str">
            <v>ML</v>
          </cell>
          <cell r="D213">
            <v>46569.697999999997</v>
          </cell>
          <cell r="E213">
            <v>3</v>
          </cell>
          <cell r="F213">
            <v>139709</v>
          </cell>
        </row>
        <row r="220">
          <cell r="B220" t="str">
            <v>CANTIDAD DE MANO DE OBRA</v>
          </cell>
        </row>
        <row r="221">
          <cell r="B221" t="str">
            <v>Descripción Mano de obra</v>
          </cell>
          <cell r="C221" t="str">
            <v>Unidad</v>
          </cell>
          <cell r="D221" t="str">
            <v>VL Unitario MdO</v>
          </cell>
          <cell r="E221" t="str">
            <v>Cantidad de MdO</v>
          </cell>
          <cell r="F221" t="str">
            <v>VL Total MdO</v>
          </cell>
        </row>
        <row r="222">
          <cell r="B222" t="str">
            <v>Cuadrilla de electricistas</v>
          </cell>
          <cell r="C222" t="str">
            <v>Jornal</v>
          </cell>
          <cell r="D222">
            <v>750000</v>
          </cell>
          <cell r="E222">
            <v>4.6438933333333335E-2</v>
          </cell>
          <cell r="F222">
            <v>34829.200000000004</v>
          </cell>
        </row>
        <row r="223">
          <cell r="B223" t="str">
            <v>Herramienta especializada de redes</v>
          </cell>
          <cell r="C223" t="str">
            <v>Hr</v>
          </cell>
          <cell r="D223">
            <v>163020</v>
          </cell>
          <cell r="E223">
            <v>0.04</v>
          </cell>
          <cell r="F223">
            <v>6520.8</v>
          </cell>
        </row>
        <row r="224">
          <cell r="B224" t="str">
            <v>Grúa hidráulica c/op.</v>
          </cell>
          <cell r="C224" t="str">
            <v>Hr</v>
          </cell>
          <cell r="D224">
            <v>225000</v>
          </cell>
          <cell r="E224">
            <v>0.04</v>
          </cell>
          <cell r="F224">
            <v>9000</v>
          </cell>
        </row>
        <row r="228">
          <cell r="B228" t="str">
            <v>ANÁLISIS DE PRECIOS UNITARIOS</v>
          </cell>
          <cell r="G228">
            <v>0</v>
          </cell>
          <cell r="H228">
            <v>0</v>
          </cell>
        </row>
        <row r="229">
          <cell r="G229">
            <v>879000</v>
          </cell>
          <cell r="H229">
            <v>280000</v>
          </cell>
        </row>
        <row r="230">
          <cell r="B230" t="str">
            <v>11.11</v>
          </cell>
          <cell r="E230" t="str">
            <v>VL TOTAL:</v>
          </cell>
          <cell r="F230">
            <v>1159000</v>
          </cell>
          <cell r="G230">
            <v>879000</v>
          </cell>
          <cell r="H230">
            <v>280000</v>
          </cell>
        </row>
        <row r="231">
          <cell r="B231" t="str">
            <v>Juego de premoldeados trifasicos tipo exterior . Certificado</v>
          </cell>
          <cell r="E231" t="str">
            <v>VL MATERIALES:</v>
          </cell>
          <cell r="F231">
            <v>879000</v>
          </cell>
          <cell r="G231">
            <v>0.75841242450388269</v>
          </cell>
          <cell r="H231">
            <v>0.24158757549611734</v>
          </cell>
        </row>
        <row r="232">
          <cell r="B232" t="str">
            <v>un</v>
          </cell>
          <cell r="E232" t="str">
            <v>VL MANO DE OBRA:</v>
          </cell>
          <cell r="F232">
            <v>280000</v>
          </cell>
          <cell r="H232">
            <v>0.31854379977246872</v>
          </cell>
        </row>
        <row r="234">
          <cell r="B234" t="str">
            <v>CANTIDAD DE MATERIAL</v>
          </cell>
        </row>
        <row r="235">
          <cell r="B235" t="str">
            <v>Descripción Material</v>
          </cell>
          <cell r="C235" t="str">
            <v>Unidad</v>
          </cell>
          <cell r="D235" t="str">
            <v>VL Unitario Mat</v>
          </cell>
          <cell r="E235" t="str">
            <v>Cantidad de Mat</v>
          </cell>
          <cell r="F235" t="str">
            <v>VL Total Mat</v>
          </cell>
        </row>
        <row r="236">
          <cell r="B236" t="str">
            <v xml:space="preserve"> PREMOLDEADOS TRIFASICOS, 5633k TERMINAL ENCOGIBLE EN FRÍO QTII EXTERIOR 15KV PARA CABLE NO 2-4/0 CON PANTALLA DE CINTA juego x 3und</v>
          </cell>
          <cell r="C236" t="str">
            <v>UND</v>
          </cell>
          <cell r="D236">
            <v>869018</v>
          </cell>
          <cell r="E236">
            <v>1</v>
          </cell>
          <cell r="F236">
            <v>869018</v>
          </cell>
        </row>
        <row r="237">
          <cell r="B237" t="str">
            <v>TERMINAL COMPRESISN PLETINA COND. CU #2</v>
          </cell>
          <cell r="C237" t="str">
            <v>UND</v>
          </cell>
          <cell r="D237">
            <v>9982</v>
          </cell>
          <cell r="E237">
            <v>1</v>
          </cell>
          <cell r="F237">
            <v>9982</v>
          </cell>
        </row>
        <row r="243">
          <cell r="B243" t="str">
            <v>CANTIDAD DE MANO DE OBRA</v>
          </cell>
        </row>
        <row r="244">
          <cell r="B244" t="str">
            <v>Descripción Mano de obra</v>
          </cell>
          <cell r="C244" t="str">
            <v>Unidad</v>
          </cell>
          <cell r="D244" t="str">
            <v>VL Unitario MdO</v>
          </cell>
          <cell r="E244" t="str">
            <v>Cantidad de MdO</v>
          </cell>
          <cell r="F244" t="str">
            <v>VL Total MdO</v>
          </cell>
        </row>
        <row r="245">
          <cell r="B245" t="str">
            <v>Cuadrilla de linieros</v>
          </cell>
          <cell r="C245" t="str">
            <v>Jornal</v>
          </cell>
          <cell r="D245">
            <v>950000</v>
          </cell>
          <cell r="E245">
            <v>0.20151326315789475</v>
          </cell>
          <cell r="F245">
            <v>191437.6</v>
          </cell>
        </row>
        <row r="246">
          <cell r="B246" t="str">
            <v>Grúa hidráulica c/op.</v>
          </cell>
          <cell r="C246" t="str">
            <v>Hr</v>
          </cell>
          <cell r="D246">
            <v>225000</v>
          </cell>
          <cell r="E246">
            <v>0.12</v>
          </cell>
          <cell r="F246">
            <v>27000</v>
          </cell>
        </row>
        <row r="247">
          <cell r="B247" t="str">
            <v>Trabajo en Tension TET</v>
          </cell>
          <cell r="C247" t="str">
            <v>Hr-Hb</v>
          </cell>
          <cell r="D247">
            <v>350000</v>
          </cell>
          <cell r="E247">
            <v>0.12</v>
          </cell>
          <cell r="F247">
            <v>42000</v>
          </cell>
        </row>
        <row r="248">
          <cell r="B248" t="str">
            <v>Herramienta especializada de redes</v>
          </cell>
          <cell r="C248" t="str">
            <v>Hr</v>
          </cell>
          <cell r="D248">
            <v>163020</v>
          </cell>
          <cell r="E248">
            <v>0.12</v>
          </cell>
          <cell r="F248">
            <v>19562.399999999998</v>
          </cell>
        </row>
        <row r="251">
          <cell r="B251" t="str">
            <v>ANÁLISIS DE PRECIOS UNITARIOS</v>
          </cell>
          <cell r="G251">
            <v>-153252</v>
          </cell>
          <cell r="H251">
            <v>-129952.4</v>
          </cell>
        </row>
        <row r="252">
          <cell r="G252">
            <v>68700</v>
          </cell>
          <cell r="H252">
            <v>30610</v>
          </cell>
        </row>
        <row r="253">
          <cell r="B253" t="str">
            <v>11.12</v>
          </cell>
          <cell r="E253" t="str">
            <v>VL TOTAL:</v>
          </cell>
          <cell r="F253">
            <v>382514.4</v>
          </cell>
          <cell r="G253">
            <v>221952</v>
          </cell>
          <cell r="H253">
            <v>160562.4</v>
          </cell>
        </row>
        <row r="254">
          <cell r="B254" t="str">
            <v>Bajante en tuberia galavanizada IMC de 4", incluye capacete a la entrada</v>
          </cell>
          <cell r="E254" t="str">
            <v>VL MATERIALES:</v>
          </cell>
          <cell r="F254">
            <v>221952</v>
          </cell>
          <cell r="G254">
            <v>0.58024482215571493</v>
          </cell>
          <cell r="H254">
            <v>0.41975517784428501</v>
          </cell>
        </row>
        <row r="255">
          <cell r="B255" t="str">
            <v>ml</v>
          </cell>
          <cell r="E255" t="str">
            <v>VL MANO DE OBRA:</v>
          </cell>
          <cell r="F255">
            <v>160562.4</v>
          </cell>
          <cell r="H255">
            <v>0.7234104671280277</v>
          </cell>
        </row>
        <row r="257">
          <cell r="B257" t="str">
            <v>CANTIDAD DE MATERIAL</v>
          </cell>
        </row>
        <row r="258">
          <cell r="B258" t="str">
            <v>Descripción Material</v>
          </cell>
          <cell r="C258" t="str">
            <v>Unidad</v>
          </cell>
          <cell r="D258" t="str">
            <v>VL Unitario Mat</v>
          </cell>
          <cell r="E258" t="str">
            <v>Cantidad de Mat</v>
          </cell>
          <cell r="F258" t="str">
            <v>VL Total Mat</v>
          </cell>
        </row>
        <row r="259">
          <cell r="B259" t="str">
            <v>TUBO IMC 4"</v>
          </cell>
          <cell r="C259" t="str">
            <v>Ml</v>
          </cell>
          <cell r="D259">
            <v>171042.66666666666</v>
          </cell>
          <cell r="E259">
            <v>1</v>
          </cell>
          <cell r="F259">
            <v>171043</v>
          </cell>
        </row>
        <row r="260">
          <cell r="B260" t="str">
            <v>CAPACETE DE 4"</v>
          </cell>
          <cell r="C260" t="str">
            <v>Und</v>
          </cell>
          <cell r="D260">
            <v>229075</v>
          </cell>
          <cell r="E260">
            <v>0.16666666666666666</v>
          </cell>
          <cell r="F260">
            <v>38179</v>
          </cell>
        </row>
        <row r="261">
          <cell r="B261" t="str">
            <v>FLEJE DE SUJECCION 20X0,7 MM</v>
          </cell>
          <cell r="C261" t="str">
            <v>ML</v>
          </cell>
          <cell r="D261">
            <v>5232</v>
          </cell>
          <cell r="E261">
            <v>0.5</v>
          </cell>
          <cell r="F261">
            <v>2616</v>
          </cell>
        </row>
        <row r="262">
          <cell r="B262" t="str">
            <v>HEBILLA FLEJE DE SUJECCION</v>
          </cell>
          <cell r="C262" t="str">
            <v>UND</v>
          </cell>
          <cell r="D262">
            <v>1623</v>
          </cell>
          <cell r="E262">
            <v>0.5</v>
          </cell>
          <cell r="F262">
            <v>812</v>
          </cell>
        </row>
        <row r="263">
          <cell r="B263" t="str">
            <v>CURVA PVC 4"</v>
          </cell>
          <cell r="C263" t="str">
            <v>Und</v>
          </cell>
          <cell r="D263">
            <v>55811</v>
          </cell>
          <cell r="E263">
            <v>0.16666666666666666</v>
          </cell>
          <cell r="F263">
            <v>9302</v>
          </cell>
        </row>
        <row r="266">
          <cell r="B266" t="str">
            <v>CANTIDAD DE MANO DE OBRA</v>
          </cell>
        </row>
        <row r="267">
          <cell r="B267" t="str">
            <v>Descripción Mano de obra</v>
          </cell>
          <cell r="C267" t="str">
            <v>Unidad</v>
          </cell>
          <cell r="D267" t="str">
            <v>VL Unitario MdO</v>
          </cell>
          <cell r="E267" t="str">
            <v>Cantidad de MdO</v>
          </cell>
          <cell r="F267" t="str">
            <v>VL Total MdO</v>
          </cell>
        </row>
        <row r="268">
          <cell r="B268" t="str">
            <v>Cuadrilla de linieros</v>
          </cell>
          <cell r="C268" t="str">
            <v>Jornal</v>
          </cell>
          <cell r="D268">
            <v>950000</v>
          </cell>
          <cell r="E268">
            <v>0.12</v>
          </cell>
          <cell r="F268">
            <v>114000</v>
          </cell>
        </row>
        <row r="269">
          <cell r="B269" t="str">
            <v>Grúa hidráulica c/op.</v>
          </cell>
          <cell r="C269" t="str">
            <v>Hr</v>
          </cell>
          <cell r="D269">
            <v>225000</v>
          </cell>
          <cell r="E269">
            <v>0.12</v>
          </cell>
          <cell r="F269">
            <v>27000</v>
          </cell>
        </row>
        <row r="270">
          <cell r="B270" t="str">
            <v>Herramienta especializada de redes</v>
          </cell>
          <cell r="C270" t="str">
            <v>Hr</v>
          </cell>
          <cell r="D270">
            <v>163020</v>
          </cell>
          <cell r="E270">
            <v>0.12</v>
          </cell>
          <cell r="F270">
            <v>19562.399999999998</v>
          </cell>
        </row>
        <row r="272">
          <cell r="B272" t="str">
            <v>ANÁLISIS DE PRECIOS UNITARIOS</v>
          </cell>
          <cell r="G272">
            <v>2317205</v>
          </cell>
          <cell r="H272">
            <v>327442</v>
          </cell>
        </row>
        <row r="273">
          <cell r="G273">
            <v>5600000</v>
          </cell>
          <cell r="H273">
            <v>1500000</v>
          </cell>
        </row>
        <row r="274">
          <cell r="B274" t="str">
            <v>11.13</v>
          </cell>
          <cell r="E274" t="str">
            <v>VL TOTAL:</v>
          </cell>
          <cell r="F274">
            <v>4455353</v>
          </cell>
          <cell r="G274">
            <v>3282795</v>
          </cell>
          <cell r="H274">
            <v>1172558</v>
          </cell>
        </row>
        <row r="275">
          <cell r="B275" t="str">
            <v>Malla a tierra conformada por varillas copperweld de 2,4 mts x 5/8", cable de Cu desnudo 2/0, soldadura exotermica. barraje de tierra, registro de inspeccion, de acuerdo a sus especificaciones del estudio previo de la empresa certificada, incluye estudios.</v>
          </cell>
          <cell r="E275" t="str">
            <v>VL MATERIALES:</v>
          </cell>
          <cell r="F275">
            <v>3282795</v>
          </cell>
          <cell r="G275">
            <v>0.73682040457849241</v>
          </cell>
          <cell r="H275">
            <v>0.26317959542150754</v>
          </cell>
        </row>
        <row r="276">
          <cell r="B276" t="str">
            <v>un</v>
          </cell>
          <cell r="E276" t="str">
            <v>VL MANO DE OBRA:</v>
          </cell>
          <cell r="F276">
            <v>1172558</v>
          </cell>
          <cell r="H276">
            <v>0.35718282743820434</v>
          </cell>
        </row>
        <row r="278">
          <cell r="B278" t="str">
            <v>CANTIDAD DE MATERIAL</v>
          </cell>
        </row>
        <row r="279">
          <cell r="B279" t="str">
            <v>Descripción Material</v>
          </cell>
          <cell r="C279" t="str">
            <v>Unidad</v>
          </cell>
          <cell r="D279" t="str">
            <v>VL Unitario Mat</v>
          </cell>
          <cell r="E279" t="str">
            <v>Cantidad de Mat</v>
          </cell>
          <cell r="F279" t="str">
            <v>VL Total Mat</v>
          </cell>
        </row>
        <row r="280">
          <cell r="B280" t="str">
            <v>CABLE Cu DESNUDO #2/0 AWG</v>
          </cell>
          <cell r="C280" t="str">
            <v>Ml</v>
          </cell>
          <cell r="D280">
            <v>35558.522899199997</v>
          </cell>
          <cell r="E280">
            <v>45</v>
          </cell>
          <cell r="F280">
            <v>1600134</v>
          </cell>
        </row>
        <row r="281">
          <cell r="B281" t="str">
            <v>VARILLA Cu/Cu 9/16 14.28 2.4 M</v>
          </cell>
          <cell r="C281" t="str">
            <v>Und</v>
          </cell>
          <cell r="D281">
            <v>218849</v>
          </cell>
          <cell r="E281">
            <v>4</v>
          </cell>
          <cell r="F281">
            <v>875396</v>
          </cell>
        </row>
        <row r="282">
          <cell r="B282" t="str">
            <v>SOLDADURA EXOTÉRMICA EXOWELD 90 GR</v>
          </cell>
          <cell r="C282" t="str">
            <v>Und</v>
          </cell>
          <cell r="D282">
            <v>41375</v>
          </cell>
          <cell r="E282">
            <v>9</v>
          </cell>
          <cell r="F282">
            <v>372375</v>
          </cell>
        </row>
        <row r="283">
          <cell r="B283" t="str">
            <v>BARRAJE Cu EQUPOTENCIAL</v>
          </cell>
          <cell r="C283" t="str">
            <v>Und</v>
          </cell>
          <cell r="D283">
            <v>274890</v>
          </cell>
          <cell r="E283">
            <v>1</v>
          </cell>
          <cell r="F283">
            <v>274890</v>
          </cell>
        </row>
        <row r="284">
          <cell r="B284" t="str">
            <v>REGISTRO INSPECCION PT</v>
          </cell>
          <cell r="C284" t="str">
            <v>GLO</v>
          </cell>
          <cell r="D284">
            <v>80000</v>
          </cell>
          <cell r="E284">
            <v>2</v>
          </cell>
          <cell r="F284">
            <v>160000</v>
          </cell>
        </row>
        <row r="287">
          <cell r="B287" t="str">
            <v>CANTIDAD DE MANO DE OBRA</v>
          </cell>
        </row>
        <row r="288">
          <cell r="B288" t="str">
            <v>Descripción Mano de obra</v>
          </cell>
          <cell r="C288" t="str">
            <v>Unidad</v>
          </cell>
          <cell r="D288" t="str">
            <v>VL Unitario MdO</v>
          </cell>
          <cell r="E288" t="str">
            <v>Cantidad de MdO</v>
          </cell>
          <cell r="F288" t="str">
            <v>VL Total MdO</v>
          </cell>
        </row>
        <row r="289">
          <cell r="B289" t="str">
            <v>Cuadrilla de linieros</v>
          </cell>
          <cell r="C289" t="str">
            <v>Jornal</v>
          </cell>
          <cell r="D289">
            <v>950000</v>
          </cell>
          <cell r="E289">
            <v>1</v>
          </cell>
          <cell r="F289">
            <v>950000</v>
          </cell>
        </row>
        <row r="290">
          <cell r="B290" t="str">
            <v>Camión de 3 Ton c/op.</v>
          </cell>
          <cell r="C290" t="str">
            <v>Hr</v>
          </cell>
          <cell r="D290">
            <v>59538</v>
          </cell>
          <cell r="E290">
            <v>1</v>
          </cell>
          <cell r="F290">
            <v>59538</v>
          </cell>
        </row>
        <row r="291">
          <cell r="B291" t="str">
            <v>Herramienta especializada de redes</v>
          </cell>
          <cell r="C291" t="str">
            <v>Hr</v>
          </cell>
          <cell r="D291">
            <v>163020</v>
          </cell>
          <cell r="E291">
            <v>1</v>
          </cell>
          <cell r="F291">
            <v>163020</v>
          </cell>
        </row>
        <row r="294">
          <cell r="B294" t="str">
            <v>ANÁLISIS DE PRECIOS UNITARIOS</v>
          </cell>
          <cell r="G294">
            <v>-876</v>
          </cell>
          <cell r="H294">
            <v>-122.27999999999884</v>
          </cell>
        </row>
        <row r="295">
          <cell r="G295">
            <v>95000</v>
          </cell>
          <cell r="H295">
            <v>28500</v>
          </cell>
        </row>
        <row r="296">
          <cell r="B296" t="str">
            <v>11.14</v>
          </cell>
          <cell r="E296" t="str">
            <v>VL TOTAL:</v>
          </cell>
          <cell r="F296">
            <v>124498.28</v>
          </cell>
          <cell r="G296">
            <v>95876</v>
          </cell>
          <cell r="H296">
            <v>28622.28</v>
          </cell>
        </row>
        <row r="297">
          <cell r="B297" t="str">
            <v>Tuberia conduit PVC de 4" incluidos excavación relleno y compactación con material del sitio, incluye accesorios, concreto para recubrimiento del los ducto , senalización de acuerdo a la norma NTC2050 y ducto de suplencia, 2X4" PVC conduict.</v>
          </cell>
          <cell r="E297" t="str">
            <v>VL MATERIALES:</v>
          </cell>
          <cell r="F297">
            <v>95876</v>
          </cell>
          <cell r="G297">
            <v>0.77009899253226632</v>
          </cell>
          <cell r="H297">
            <v>0.22990100746773368</v>
          </cell>
        </row>
        <row r="298">
          <cell r="B298" t="str">
            <v>ml</v>
          </cell>
          <cell r="E298" t="str">
            <v>VL MANO DE OBRA:</v>
          </cell>
          <cell r="F298">
            <v>28622.28</v>
          </cell>
          <cell r="H298">
            <v>0.29853435687763358</v>
          </cell>
        </row>
        <row r="300">
          <cell r="B300" t="str">
            <v>CANTIDAD DE MATERIAL</v>
          </cell>
        </row>
        <row r="301">
          <cell r="B301" t="str">
            <v>Descripción Material</v>
          </cell>
          <cell r="C301" t="str">
            <v>Unidad</v>
          </cell>
          <cell r="D301" t="str">
            <v>VL Unitario Mat</v>
          </cell>
          <cell r="E301" t="str">
            <v>Cantidad de Mat</v>
          </cell>
          <cell r="F301" t="str">
            <v>VL Total Mat</v>
          </cell>
        </row>
        <row r="302">
          <cell r="B302" t="str">
            <v>TUBO PVC 4"</v>
          </cell>
          <cell r="C302" t="str">
            <v>Ml</v>
          </cell>
          <cell r="D302">
            <v>45000</v>
          </cell>
          <cell r="E302">
            <v>2</v>
          </cell>
          <cell r="F302">
            <v>90000</v>
          </cell>
        </row>
        <row r="303">
          <cell r="B303" t="str">
            <v>M3 DE HORMIGON</v>
          </cell>
          <cell r="C303" t="str">
            <v>M3</v>
          </cell>
          <cell r="D303">
            <v>547024</v>
          </cell>
          <cell r="E303">
            <v>8.0000000000000002E-3</v>
          </cell>
          <cell r="F303">
            <v>4376</v>
          </cell>
        </row>
        <row r="304">
          <cell r="B304" t="str">
            <v>CINTA DE SEÑALIZACION CANALIZACION</v>
          </cell>
          <cell r="C304" t="str">
            <v>ML</v>
          </cell>
          <cell r="D304">
            <v>1500</v>
          </cell>
          <cell r="E304">
            <v>1</v>
          </cell>
          <cell r="F304">
            <v>1500</v>
          </cell>
        </row>
        <row r="309">
          <cell r="B309" t="str">
            <v>CANTIDAD DE MANO DE OBRA</v>
          </cell>
        </row>
        <row r="310">
          <cell r="B310" t="str">
            <v>Descripción Mano de obra</v>
          </cell>
          <cell r="C310" t="str">
            <v>Unidad</v>
          </cell>
          <cell r="D310" t="str">
            <v>VL Unitario MdO</v>
          </cell>
          <cell r="E310" t="str">
            <v>Cantidad de MdO</v>
          </cell>
          <cell r="F310" t="str">
            <v>VL Total MdO</v>
          </cell>
        </row>
        <row r="311">
          <cell r="B311" t="str">
            <v>Cuadrilla de electricistas</v>
          </cell>
          <cell r="C311" t="str">
            <v>Jornal</v>
          </cell>
          <cell r="D311">
            <v>750000</v>
          </cell>
          <cell r="E311">
            <v>3.3000000000000002E-2</v>
          </cell>
          <cell r="F311">
            <v>24750</v>
          </cell>
        </row>
        <row r="312">
          <cell r="B312" t="str">
            <v>Camión de 3 Ton c/op.</v>
          </cell>
          <cell r="C312" t="str">
            <v>Hr</v>
          </cell>
          <cell r="D312">
            <v>59538</v>
          </cell>
          <cell r="E312">
            <v>0.03</v>
          </cell>
          <cell r="F312">
            <v>1786.1399999999999</v>
          </cell>
        </row>
        <row r="313">
          <cell r="B313" t="str">
            <v>Herramientas Menores</v>
          </cell>
          <cell r="C313" t="str">
            <v>Glb</v>
          </cell>
          <cell r="D313">
            <v>10000</v>
          </cell>
          <cell r="E313">
            <v>0.03</v>
          </cell>
          <cell r="F313">
            <v>300</v>
          </cell>
        </row>
        <row r="314">
          <cell r="B314" t="str">
            <v>Camión para recogida y botada de escombros</v>
          </cell>
          <cell r="C314" t="str">
            <v>Hr</v>
          </cell>
          <cell r="D314">
            <v>59538</v>
          </cell>
          <cell r="E314">
            <v>0.03</v>
          </cell>
          <cell r="F314">
            <v>1786.1399999999999</v>
          </cell>
        </row>
        <row r="316">
          <cell r="B316" t="str">
            <v>ANÁLISIS DE PRECIOS UNITARIOS</v>
          </cell>
          <cell r="G316">
            <v>0</v>
          </cell>
          <cell r="H316">
            <v>0</v>
          </cell>
        </row>
        <row r="317">
          <cell r="G317">
            <v>600860</v>
          </cell>
          <cell r="H317">
            <v>180258</v>
          </cell>
        </row>
        <row r="318">
          <cell r="B318" t="str">
            <v>11.15</v>
          </cell>
          <cell r="E318" t="str">
            <v>VL TOTAL:</v>
          </cell>
          <cell r="F318">
            <v>781118</v>
          </cell>
          <cell r="G318">
            <v>600860</v>
          </cell>
          <cell r="H318">
            <v>180258</v>
          </cell>
        </row>
        <row r="319">
          <cell r="B319" t="str">
            <v>Registro electrico de 1 x 1 x 1 mts en concreto con su tapa, marco em perfil metalico, debidamente impermeabilizado y ductso sellados en Polierutano expandible certificado.</v>
          </cell>
          <cell r="E319" t="str">
            <v>VL MATERIALES:</v>
          </cell>
          <cell r="F319">
            <v>600860</v>
          </cell>
          <cell r="G319">
            <v>0.76923076923076927</v>
          </cell>
          <cell r="H319">
            <v>0.23076923076923078</v>
          </cell>
        </row>
        <row r="320">
          <cell r="B320" t="str">
            <v>un</v>
          </cell>
          <cell r="E320" t="str">
            <v>VL MANO DE OBRA:</v>
          </cell>
          <cell r="F320">
            <v>180258</v>
          </cell>
          <cell r="H320">
            <v>0.3</v>
          </cell>
        </row>
        <row r="322">
          <cell r="B322" t="str">
            <v>CANTIDAD DE MATERIAL</v>
          </cell>
        </row>
        <row r="323">
          <cell r="B323" t="str">
            <v>Descripción Material</v>
          </cell>
          <cell r="C323" t="str">
            <v>Unidad</v>
          </cell>
          <cell r="D323" t="str">
            <v>VL Unitario Mat</v>
          </cell>
          <cell r="E323" t="str">
            <v>Cantidad de Mat</v>
          </cell>
          <cell r="F323" t="str">
            <v>VL Total Mat</v>
          </cell>
        </row>
        <row r="324">
          <cell r="B324" t="str">
            <v>REGISTRO MAMPOSTERIA, MARCO EN ACERO, CORONA Y TAPA ACERO - CONCRETO 100X100X100</v>
          </cell>
          <cell r="C324" t="str">
            <v>UND</v>
          </cell>
          <cell r="D324">
            <v>562875</v>
          </cell>
          <cell r="E324">
            <v>1</v>
          </cell>
          <cell r="F324">
            <v>562875</v>
          </cell>
        </row>
        <row r="325">
          <cell r="B325" t="str">
            <v>SELLADOR DUCTOS POLIURETANO</v>
          </cell>
          <cell r="C325" t="str">
            <v>UND</v>
          </cell>
          <cell r="D325">
            <v>37985</v>
          </cell>
          <cell r="E325">
            <v>1</v>
          </cell>
          <cell r="F325">
            <v>37985</v>
          </cell>
        </row>
        <row r="331">
          <cell r="B331" t="str">
            <v>CANTIDAD DE MANO DE OBRA</v>
          </cell>
        </row>
        <row r="332">
          <cell r="B332" t="str">
            <v>Descripción Mano de obra</v>
          </cell>
          <cell r="C332" t="str">
            <v>Unidad</v>
          </cell>
          <cell r="D332" t="str">
            <v>VL Unitario MdO</v>
          </cell>
          <cell r="E332" t="str">
            <v>Cantidad de MdO</v>
          </cell>
          <cell r="F332" t="str">
            <v>VL Total MdO</v>
          </cell>
        </row>
        <row r="333">
          <cell r="B333" t="str">
            <v>Cuadrilla de electricistas</v>
          </cell>
          <cell r="C333" t="str">
            <v>Jornal</v>
          </cell>
          <cell r="D333">
            <v>750000</v>
          </cell>
          <cell r="E333">
            <v>0.20592373333333333</v>
          </cell>
          <cell r="F333">
            <v>154442.79999999999</v>
          </cell>
        </row>
        <row r="334">
          <cell r="B334" t="str">
            <v>Camión de 3 Ton c/op.</v>
          </cell>
          <cell r="C334" t="str">
            <v>Hr</v>
          </cell>
          <cell r="D334">
            <v>59538</v>
          </cell>
          <cell r="E334">
            <v>0.2</v>
          </cell>
          <cell r="F334">
            <v>11907.6</v>
          </cell>
        </row>
        <row r="335">
          <cell r="B335" t="str">
            <v>Herramientas Menores</v>
          </cell>
          <cell r="C335" t="str">
            <v>Glb</v>
          </cell>
          <cell r="D335">
            <v>10000</v>
          </cell>
          <cell r="E335">
            <v>0.2</v>
          </cell>
          <cell r="F335">
            <v>2000</v>
          </cell>
        </row>
        <row r="336">
          <cell r="B336" t="str">
            <v>Camión para recogida y botada de escombros</v>
          </cell>
          <cell r="C336" t="str">
            <v>Hr</v>
          </cell>
          <cell r="D336">
            <v>59538</v>
          </cell>
          <cell r="E336">
            <v>0.2</v>
          </cell>
          <cell r="F336">
            <v>11907.6</v>
          </cell>
        </row>
        <row r="338">
          <cell r="B338" t="str">
            <v>ANÁLISIS DE PRECIOS UNITARIOS</v>
          </cell>
          <cell r="G338">
            <v>0</v>
          </cell>
          <cell r="H338">
            <v>0</v>
          </cell>
        </row>
        <row r="339">
          <cell r="G339">
            <v>30500000</v>
          </cell>
          <cell r="H339">
            <v>5500000</v>
          </cell>
        </row>
        <row r="340">
          <cell r="B340" t="str">
            <v>12.1</v>
          </cell>
          <cell r="E340" t="str">
            <v>VL TOTAL:</v>
          </cell>
          <cell r="F340">
            <v>36000000</v>
          </cell>
          <cell r="G340">
            <v>30500000</v>
          </cell>
          <cell r="H340">
            <v>5500000</v>
          </cell>
        </row>
        <row r="341">
          <cell r="B341" t="str">
            <v>Celda de medida con remonte por barras de tres elementos (3TC 3 TP) Celda certificad por RETIE o CIDET, incluye contador electronico , bloque  de prueba, homologado y revisado por el operador de red local. Los Tc y Tp deben contrar con el protocolo de pruebas de laboractorio avalado por la SIC.</v>
          </cell>
          <cell r="E341" t="str">
            <v>VL MATERIALES:</v>
          </cell>
          <cell r="F341">
            <v>30500000</v>
          </cell>
          <cell r="G341">
            <v>0.84722222222222221</v>
          </cell>
          <cell r="H341">
            <v>0.15277777777777779</v>
          </cell>
        </row>
        <row r="342">
          <cell r="B342" t="str">
            <v>un</v>
          </cell>
          <cell r="E342" t="str">
            <v>VL MANO DE OBRA:</v>
          </cell>
          <cell r="F342">
            <v>5500000</v>
          </cell>
          <cell r="H342">
            <v>0.18032786885245902</v>
          </cell>
        </row>
        <row r="344">
          <cell r="B344" t="str">
            <v>CANTIDAD DE MATERIAL</v>
          </cell>
        </row>
        <row r="345">
          <cell r="B345" t="str">
            <v>Descripción Material</v>
          </cell>
          <cell r="C345" t="str">
            <v>Unidad</v>
          </cell>
          <cell r="D345" t="str">
            <v>VL Unitario Mat</v>
          </cell>
          <cell r="E345" t="str">
            <v>Cantidad de Mat</v>
          </cell>
          <cell r="F345" t="str">
            <v>VL Total Mat</v>
          </cell>
        </row>
        <row r="346">
          <cell r="B346" t="str">
            <v>Celda de medida con remonte por barras de tres elementos (3TC 3 TP) incluye contador electronico , bloque  de prueba,  Tc y Tp</v>
          </cell>
          <cell r="C346" t="str">
            <v>UND</v>
          </cell>
          <cell r="D346">
            <v>30500000</v>
          </cell>
          <cell r="E346">
            <v>1</v>
          </cell>
          <cell r="F346">
            <v>30500000</v>
          </cell>
        </row>
        <row r="353">
          <cell r="B353" t="str">
            <v>CANTIDAD DE MANO DE OBRA</v>
          </cell>
        </row>
        <row r="354">
          <cell r="B354" t="str">
            <v>Descripción Mano de obra</v>
          </cell>
          <cell r="C354" t="str">
            <v>Unidad</v>
          </cell>
          <cell r="D354" t="str">
            <v>VL Unitario MdO</v>
          </cell>
          <cell r="E354" t="str">
            <v>Cantidad de MdO</v>
          </cell>
          <cell r="F354" t="str">
            <v>VL Total MdO</v>
          </cell>
        </row>
        <row r="355">
          <cell r="B355" t="str">
            <v>Cuadrilla de electricistas</v>
          </cell>
          <cell r="C355" t="str">
            <v>Jornal</v>
          </cell>
          <cell r="D355">
            <v>750000</v>
          </cell>
          <cell r="E355">
            <v>3</v>
          </cell>
          <cell r="F355">
            <v>2250000</v>
          </cell>
        </row>
        <row r="356">
          <cell r="B356" t="str">
            <v>Grúa hidráulica c/op.</v>
          </cell>
          <cell r="C356" t="str">
            <v>Hr</v>
          </cell>
          <cell r="D356">
            <v>225000</v>
          </cell>
          <cell r="E356">
            <v>3</v>
          </cell>
          <cell r="F356">
            <v>675000</v>
          </cell>
        </row>
        <row r="357">
          <cell r="B357" t="str">
            <v>CALIBRACION, CONFIGURACION, PRUEBAS ANTE OPERADOR</v>
          </cell>
          <cell r="C357" t="str">
            <v>UND</v>
          </cell>
          <cell r="D357">
            <v>2550000</v>
          </cell>
          <cell r="E357">
            <v>1</v>
          </cell>
          <cell r="F357">
            <v>2550000</v>
          </cell>
        </row>
        <row r="358">
          <cell r="B358" t="str">
            <v>Herramientas Menores</v>
          </cell>
          <cell r="C358" t="str">
            <v>Glb</v>
          </cell>
          <cell r="D358">
            <v>10000</v>
          </cell>
          <cell r="E358">
            <v>2.5</v>
          </cell>
          <cell r="F358">
            <v>25000</v>
          </cell>
        </row>
        <row r="360">
          <cell r="B360" t="str">
            <v>ANÁLISIS DE PRECIOS UNITARIOS</v>
          </cell>
          <cell r="G360">
            <v>0</v>
          </cell>
          <cell r="H360">
            <v>0</v>
          </cell>
        </row>
        <row r="361">
          <cell r="G361">
            <v>55500000</v>
          </cell>
          <cell r="H361">
            <v>5300000</v>
          </cell>
        </row>
        <row r="362">
          <cell r="B362" t="str">
            <v>12.2</v>
          </cell>
          <cell r="E362" t="str">
            <v>VL TOTAL:</v>
          </cell>
          <cell r="F362">
            <v>60800000</v>
          </cell>
          <cell r="G362">
            <v>55500000</v>
          </cell>
          <cell r="H362">
            <v>5300000</v>
          </cell>
        </row>
        <row r="363">
          <cell r="B363" t="str">
            <v>Seccionador Primario en vacio gama Xiria E es con  rele de protección y celda de acople lateral.Incluye conector tipo codo para celdas.</v>
          </cell>
          <cell r="E363" t="str">
            <v>VL MATERIALES:</v>
          </cell>
          <cell r="F363">
            <v>55500000</v>
          </cell>
          <cell r="G363">
            <v>0.91282894736842102</v>
          </cell>
          <cell r="H363">
            <v>8.7171052631578941E-2</v>
          </cell>
        </row>
        <row r="364">
          <cell r="B364" t="str">
            <v>un</v>
          </cell>
          <cell r="E364" t="str">
            <v>VL MANO DE OBRA:</v>
          </cell>
          <cell r="F364">
            <v>5300000</v>
          </cell>
          <cell r="H364">
            <v>9.5495495495495492E-2</v>
          </cell>
        </row>
        <row r="366">
          <cell r="B366" t="str">
            <v>CANTIDAD DE MATERIAL</v>
          </cell>
        </row>
        <row r="367">
          <cell r="B367" t="str">
            <v>Descripción Material</v>
          </cell>
          <cell r="C367" t="str">
            <v>Unidad</v>
          </cell>
          <cell r="D367" t="str">
            <v>VL Unitario Mat</v>
          </cell>
          <cell r="E367" t="str">
            <v>Cantidad de Mat</v>
          </cell>
          <cell r="F367" t="str">
            <v>VL Total Mat</v>
          </cell>
        </row>
        <row r="368">
          <cell r="B368" t="str">
            <v>Seccionador Primario en vacio gama Xiria E, rele de protección, celda de acople lateral.</v>
          </cell>
          <cell r="C368" t="str">
            <v>UND</v>
          </cell>
          <cell r="D368">
            <v>54250500</v>
          </cell>
          <cell r="E368">
            <v>1</v>
          </cell>
          <cell r="F368">
            <v>54250500</v>
          </cell>
        </row>
        <row r="369">
          <cell r="B369" t="str">
            <v>KIT DE CODOS PREMOLDEADOS PARA CELDAS DE MEDIA TENSIÓN 15KV</v>
          </cell>
          <cell r="C369" t="str">
            <v>UND</v>
          </cell>
          <cell r="D369">
            <v>416500</v>
          </cell>
          <cell r="E369">
            <v>3</v>
          </cell>
          <cell r="F369">
            <v>1249500</v>
          </cell>
        </row>
        <row r="375">
          <cell r="B375" t="str">
            <v>CANTIDAD DE MANO DE OBRA</v>
          </cell>
        </row>
        <row r="376">
          <cell r="B376" t="str">
            <v>Descripción Mano de obra</v>
          </cell>
          <cell r="C376" t="str">
            <v>Unidad</v>
          </cell>
          <cell r="D376" t="str">
            <v>VL Unitario MdO</v>
          </cell>
          <cell r="E376" t="str">
            <v>Cantidad de MdO</v>
          </cell>
          <cell r="F376" t="str">
            <v>VL Total MdO</v>
          </cell>
        </row>
        <row r="377">
          <cell r="B377" t="str">
            <v>Cuadrilla de electricistas</v>
          </cell>
          <cell r="C377" t="str">
            <v>Jornal</v>
          </cell>
          <cell r="D377">
            <v>750000</v>
          </cell>
          <cell r="E377">
            <v>3</v>
          </cell>
          <cell r="F377">
            <v>2250000</v>
          </cell>
        </row>
        <row r="378">
          <cell r="B378" t="str">
            <v>Grúa hidráulica c/op.</v>
          </cell>
          <cell r="C378" t="str">
            <v>Hr</v>
          </cell>
          <cell r="D378">
            <v>225000</v>
          </cell>
          <cell r="E378">
            <v>2</v>
          </cell>
          <cell r="F378">
            <v>450000</v>
          </cell>
        </row>
        <row r="379">
          <cell r="B379" t="str">
            <v>CALIBRACION, CONFIGURACION, PRUEBAS ANTE OPERADOR</v>
          </cell>
          <cell r="C379" t="str">
            <v>UND</v>
          </cell>
          <cell r="D379">
            <v>2550000</v>
          </cell>
          <cell r="E379">
            <v>1</v>
          </cell>
          <cell r="F379">
            <v>2550000</v>
          </cell>
        </row>
        <row r="380">
          <cell r="B380" t="str">
            <v>Herramientas Menores</v>
          </cell>
          <cell r="C380" t="str">
            <v>Glb</v>
          </cell>
          <cell r="D380">
            <v>10000</v>
          </cell>
          <cell r="E380">
            <v>5</v>
          </cell>
          <cell r="F380">
            <v>50000</v>
          </cell>
        </row>
        <row r="382">
          <cell r="B382" t="str">
            <v>ANÁLISIS DE PRECIOS UNITARIOS</v>
          </cell>
          <cell r="G382">
            <v>0</v>
          </cell>
          <cell r="H382">
            <v>0</v>
          </cell>
        </row>
        <row r="383">
          <cell r="G383">
            <v>934000</v>
          </cell>
          <cell r="H383">
            <v>280200</v>
          </cell>
        </row>
        <row r="384">
          <cell r="B384" t="str">
            <v>12.3</v>
          </cell>
          <cell r="E384" t="str">
            <v>VL TOTAL:</v>
          </cell>
          <cell r="F384">
            <v>1214200</v>
          </cell>
          <cell r="G384">
            <v>934000</v>
          </cell>
          <cell r="H384">
            <v>280199.99999999994</v>
          </cell>
        </row>
        <row r="385">
          <cell r="B385" t="str">
            <v>Juego de premoldeados trifasicos tipo interior marca 3M</v>
          </cell>
          <cell r="E385" t="str">
            <v>VL MATERIALES:</v>
          </cell>
          <cell r="F385">
            <v>934000</v>
          </cell>
          <cell r="G385">
            <v>0.76923076923076927</v>
          </cell>
          <cell r="H385">
            <v>0.23076923076923073</v>
          </cell>
        </row>
        <row r="386">
          <cell r="B386" t="str">
            <v>un</v>
          </cell>
          <cell r="E386" t="str">
            <v>VL MANO DE OBRA:</v>
          </cell>
          <cell r="F386">
            <v>280199.99999999994</v>
          </cell>
          <cell r="H386">
            <v>0.29999999999999993</v>
          </cell>
        </row>
        <row r="388">
          <cell r="B388" t="str">
            <v>CANTIDAD DE MATERIAL</v>
          </cell>
        </row>
        <row r="389">
          <cell r="B389" t="str">
            <v>Descripción Material</v>
          </cell>
          <cell r="C389" t="str">
            <v>Unidad</v>
          </cell>
          <cell r="D389" t="str">
            <v>VL Unitario Mat</v>
          </cell>
          <cell r="E389" t="str">
            <v>Cantidad de Mat</v>
          </cell>
          <cell r="F389" t="str">
            <v>VL Total Mat</v>
          </cell>
        </row>
        <row r="390">
          <cell r="B390" t="str">
            <v>Premoldeado tipo interior QTII. 15 KV CABLE 2 , Juego x 3 U.</v>
          </cell>
          <cell r="C390" t="str">
            <v>UND</v>
          </cell>
          <cell r="D390">
            <v>904054</v>
          </cell>
          <cell r="E390">
            <v>1</v>
          </cell>
          <cell r="F390">
            <v>904054</v>
          </cell>
        </row>
        <row r="391">
          <cell r="B391" t="str">
            <v>TERMINAL COMPRESISN PLETINA COND. CU #2</v>
          </cell>
          <cell r="C391" t="str">
            <v>UND</v>
          </cell>
          <cell r="D391">
            <v>9982</v>
          </cell>
          <cell r="E391">
            <v>3</v>
          </cell>
          <cell r="F391">
            <v>29946</v>
          </cell>
        </row>
        <row r="397">
          <cell r="B397" t="str">
            <v>CANTIDAD DE MANO DE OBRA</v>
          </cell>
        </row>
        <row r="398">
          <cell r="B398" t="str">
            <v>Descripción Mano de obra</v>
          </cell>
          <cell r="C398" t="str">
            <v>Unidad</v>
          </cell>
          <cell r="D398" t="str">
            <v>VL Unitario MdO</v>
          </cell>
          <cell r="E398" t="str">
            <v>Cantidad de MdO</v>
          </cell>
          <cell r="F398" t="str">
            <v>VL Total MdO</v>
          </cell>
        </row>
        <row r="399">
          <cell r="B399" t="str">
            <v>Cuadrilla de electricistas</v>
          </cell>
          <cell r="C399" t="str">
            <v>Jornal</v>
          </cell>
          <cell r="D399">
            <v>750000</v>
          </cell>
          <cell r="E399">
            <v>0.34949306666666657</v>
          </cell>
          <cell r="F399">
            <v>262119.79999999993</v>
          </cell>
        </row>
        <row r="400">
          <cell r="B400" t="str">
            <v>Herramientas Menores</v>
          </cell>
          <cell r="C400" t="str">
            <v>Glb</v>
          </cell>
          <cell r="D400">
            <v>10000</v>
          </cell>
          <cell r="E400">
            <v>1</v>
          </cell>
          <cell r="F400">
            <v>10000</v>
          </cell>
        </row>
        <row r="401">
          <cell r="B401" t="str">
            <v>Camioneta doble cabina</v>
          </cell>
          <cell r="C401" t="str">
            <v>Hr</v>
          </cell>
          <cell r="D401">
            <v>26934</v>
          </cell>
          <cell r="E401">
            <v>0.3</v>
          </cell>
          <cell r="F401">
            <v>8080.2</v>
          </cell>
        </row>
        <row r="404">
          <cell r="B404" t="str">
            <v>ANÁLISIS DE PRECIOS UNITARIOS</v>
          </cell>
          <cell r="G404">
            <v>0</v>
          </cell>
          <cell r="H404">
            <v>0</v>
          </cell>
        </row>
        <row r="405">
          <cell r="G405">
            <v>12818680</v>
          </cell>
          <cell r="H405">
            <v>4500000</v>
          </cell>
        </row>
        <row r="406">
          <cell r="B406" t="str">
            <v>12.4</v>
          </cell>
          <cell r="E406" t="str">
            <v>VL TOTAL:</v>
          </cell>
          <cell r="F406">
            <v>17318680</v>
          </cell>
          <cell r="G406">
            <v>12818680</v>
          </cell>
          <cell r="H406">
            <v>4500000</v>
          </cell>
        </row>
        <row r="407">
          <cell r="B407" t="str">
            <v>Transformador trifasico 150 KVA en aceite - 13200 / 460 V Dyn5, convencional tipo radial, con llantas y accesorios.</v>
          </cell>
          <cell r="E407" t="str">
            <v>VL MATERIALES:</v>
          </cell>
          <cell r="F407">
            <v>12818680</v>
          </cell>
          <cell r="G407">
            <v>0.74016495483489508</v>
          </cell>
          <cell r="H407">
            <v>0.25983504516510497</v>
          </cell>
        </row>
        <row r="408">
          <cell r="B408" t="str">
            <v>un</v>
          </cell>
          <cell r="E408" t="str">
            <v>VL MANO DE OBRA:</v>
          </cell>
          <cell r="F408">
            <v>4500000</v>
          </cell>
          <cell r="H408">
            <v>0.35105018613460981</v>
          </cell>
        </row>
        <row r="410">
          <cell r="B410" t="str">
            <v>CANTIDAD DE MATERIAL</v>
          </cell>
        </row>
        <row r="411">
          <cell r="B411" t="str">
            <v>Descripción Material</v>
          </cell>
          <cell r="C411" t="str">
            <v>Unidad</v>
          </cell>
          <cell r="D411" t="str">
            <v>VL Unitario Mat</v>
          </cell>
          <cell r="E411" t="str">
            <v>Cantidad de Mat</v>
          </cell>
          <cell r="F411" t="str">
            <v>VL Total Mat</v>
          </cell>
        </row>
        <row r="412">
          <cell r="B412" t="str">
            <v>TRANSFORMADOR TRIFASICO CONV. 150KVA 13200/460-220 V</v>
          </cell>
          <cell r="C412" t="str">
            <v>Und</v>
          </cell>
          <cell r="D412">
            <v>12818680</v>
          </cell>
          <cell r="E412">
            <v>1</v>
          </cell>
          <cell r="F412">
            <v>12818680</v>
          </cell>
        </row>
        <row r="419">
          <cell r="B419" t="str">
            <v>CANTIDAD DE MANO DE OBRA</v>
          </cell>
        </row>
        <row r="420">
          <cell r="B420" t="str">
            <v>Descripción Mano de obra</v>
          </cell>
          <cell r="C420" t="str">
            <v>Unidad</v>
          </cell>
          <cell r="D420" t="str">
            <v>VL Unitario MdO</v>
          </cell>
          <cell r="E420" t="str">
            <v>Cantidad de MdO</v>
          </cell>
          <cell r="F420" t="str">
            <v>VL Total MdO</v>
          </cell>
        </row>
        <row r="421">
          <cell r="B421" t="str">
            <v>Cuadrilla de electricistas</v>
          </cell>
          <cell r="C421" t="str">
            <v>Jornal</v>
          </cell>
          <cell r="D421">
            <v>750000</v>
          </cell>
          <cell r="E421">
            <v>4.59</v>
          </cell>
          <cell r="F421">
            <v>3442500</v>
          </cell>
        </row>
        <row r="422">
          <cell r="B422" t="str">
            <v>Herramientas Menores</v>
          </cell>
          <cell r="C422" t="str">
            <v>Glb</v>
          </cell>
          <cell r="D422">
            <v>10000</v>
          </cell>
          <cell r="E422">
            <v>4.5</v>
          </cell>
          <cell r="F422">
            <v>45000</v>
          </cell>
        </row>
        <row r="423">
          <cell r="B423" t="str">
            <v>Grúa hidráulica c/op.</v>
          </cell>
          <cell r="C423" t="str">
            <v>Hr</v>
          </cell>
          <cell r="D423">
            <v>225000</v>
          </cell>
          <cell r="E423">
            <v>4.5</v>
          </cell>
          <cell r="F423">
            <v>1012500</v>
          </cell>
        </row>
        <row r="426">
          <cell r="B426" t="str">
            <v>ANÁLISIS DE PRECIOS UNITARIOS</v>
          </cell>
          <cell r="G426">
            <v>0</v>
          </cell>
          <cell r="H426">
            <v>0</v>
          </cell>
        </row>
        <row r="427">
          <cell r="G427">
            <v>6800000</v>
          </cell>
          <cell r="H427">
            <v>2800000</v>
          </cell>
        </row>
        <row r="428">
          <cell r="B428" t="str">
            <v>12.5</v>
          </cell>
          <cell r="E428" t="str">
            <v>VL TOTAL:</v>
          </cell>
          <cell r="F428">
            <v>9600000</v>
          </cell>
          <cell r="G428">
            <v>6800000</v>
          </cell>
          <cell r="H428">
            <v>2800000.0000000005</v>
          </cell>
        </row>
        <row r="429">
          <cell r="B429" t="str">
            <v>Transformador trifasico 25 KVA en aceite -  460/220/120V Dyn5, convencional tipo radial, con llantas y accesorios.</v>
          </cell>
          <cell r="E429" t="str">
            <v>VL MATERIALES:</v>
          </cell>
          <cell r="F429">
            <v>6800000</v>
          </cell>
          <cell r="G429">
            <v>0.70833333333333337</v>
          </cell>
          <cell r="H429">
            <v>0.29166666666666674</v>
          </cell>
        </row>
        <row r="430">
          <cell r="B430" t="str">
            <v>un</v>
          </cell>
          <cell r="E430" t="str">
            <v>VL MANO DE OBRA:</v>
          </cell>
          <cell r="F430">
            <v>2800000.0000000005</v>
          </cell>
          <cell r="H430">
            <v>0.41176470588235303</v>
          </cell>
        </row>
        <row r="432">
          <cell r="B432" t="str">
            <v>CANTIDAD DE MATERIAL</v>
          </cell>
        </row>
        <row r="433">
          <cell r="B433" t="str">
            <v>Descripción Material</v>
          </cell>
          <cell r="C433" t="str">
            <v>Unidad</v>
          </cell>
          <cell r="D433" t="str">
            <v>VL Unitario Mat</v>
          </cell>
          <cell r="E433" t="str">
            <v>Cantidad de Mat</v>
          </cell>
          <cell r="F433" t="str">
            <v>VL Total Mat</v>
          </cell>
        </row>
        <row r="434">
          <cell r="B434" t="str">
            <v>TRANSFORMADOR TRIFASICO CONV. 25KVA 460-220 V</v>
          </cell>
          <cell r="C434" t="str">
            <v>Und</v>
          </cell>
          <cell r="D434">
            <v>6800000</v>
          </cell>
          <cell r="E434">
            <v>1</v>
          </cell>
          <cell r="F434">
            <v>6800000</v>
          </cell>
        </row>
        <row r="441">
          <cell r="B441" t="str">
            <v>CANTIDAD DE MANO DE OBRA</v>
          </cell>
        </row>
        <row r="442">
          <cell r="B442" t="str">
            <v>Descripción Mano de obra</v>
          </cell>
          <cell r="C442" t="str">
            <v>Unidad</v>
          </cell>
          <cell r="D442" t="str">
            <v>VL Unitario MdO</v>
          </cell>
          <cell r="E442" t="str">
            <v>Cantidad de MdO</v>
          </cell>
          <cell r="F442" t="str">
            <v>VL Total MdO</v>
          </cell>
        </row>
        <row r="443">
          <cell r="B443" t="str">
            <v>Cuadrilla de electricistas</v>
          </cell>
          <cell r="C443" t="str">
            <v>Jornal</v>
          </cell>
          <cell r="D443">
            <v>750000</v>
          </cell>
          <cell r="E443">
            <v>2.8873333333333342</v>
          </cell>
          <cell r="F443">
            <v>2165500.0000000005</v>
          </cell>
        </row>
        <row r="444">
          <cell r="B444" t="str">
            <v>Herramientas Menores</v>
          </cell>
          <cell r="C444" t="str">
            <v>Glb</v>
          </cell>
          <cell r="D444">
            <v>10000</v>
          </cell>
          <cell r="E444">
            <v>2.7</v>
          </cell>
          <cell r="F444">
            <v>27000</v>
          </cell>
        </row>
        <row r="445">
          <cell r="B445" t="str">
            <v>Grúa hidráulica c/op.</v>
          </cell>
          <cell r="C445" t="str">
            <v>Hr</v>
          </cell>
          <cell r="D445">
            <v>225000</v>
          </cell>
          <cell r="E445">
            <v>2.7</v>
          </cell>
          <cell r="F445">
            <v>607500</v>
          </cell>
        </row>
        <row r="448">
          <cell r="B448" t="str">
            <v>ANÁLISIS DE PRECIOS UNITARIOS</v>
          </cell>
          <cell r="G448">
            <v>0</v>
          </cell>
          <cell r="H448">
            <v>0</v>
          </cell>
        </row>
        <row r="449">
          <cell r="G449">
            <v>2450000</v>
          </cell>
          <cell r="H449">
            <v>735000</v>
          </cell>
        </row>
        <row r="450">
          <cell r="B450" t="str">
            <v>12.6</v>
          </cell>
          <cell r="E450" t="str">
            <v>VL TOTAL:</v>
          </cell>
          <cell r="F450">
            <v>3184999.9999999995</v>
          </cell>
          <cell r="G450">
            <v>2450000</v>
          </cell>
          <cell r="H450">
            <v>734999.99999999953</v>
          </cell>
        </row>
        <row r="451">
          <cell r="B451" t="str">
            <v>Trampa de aceite para transformador electrico de acuerdo a normattividad existente</v>
          </cell>
          <cell r="E451" t="str">
            <v>VL MATERIALES:</v>
          </cell>
          <cell r="F451">
            <v>2450000</v>
          </cell>
          <cell r="G451">
            <v>0.76923076923076938</v>
          </cell>
          <cell r="H451">
            <v>0.23076923076923064</v>
          </cell>
        </row>
        <row r="452">
          <cell r="B452" t="str">
            <v>un</v>
          </cell>
          <cell r="E452" t="str">
            <v>VL MANO DE OBRA:</v>
          </cell>
          <cell r="F452">
            <v>734999.99999999953</v>
          </cell>
          <cell r="H452">
            <v>0.29999999999999982</v>
          </cell>
        </row>
        <row r="454">
          <cell r="B454" t="str">
            <v>CANTIDAD DE MATERIAL</v>
          </cell>
        </row>
        <row r="455">
          <cell r="B455" t="str">
            <v>Descripción Material</v>
          </cell>
          <cell r="C455" t="str">
            <v>Unidad</v>
          </cell>
          <cell r="D455" t="str">
            <v>VL Unitario Mat</v>
          </cell>
          <cell r="E455" t="str">
            <v>Cantidad de Mat</v>
          </cell>
          <cell r="F455" t="str">
            <v>VL Total Mat</v>
          </cell>
        </row>
        <row r="456">
          <cell r="B456" t="str">
            <v>M3 DE HORMIGON</v>
          </cell>
          <cell r="C456" t="str">
            <v>M3</v>
          </cell>
          <cell r="D456">
            <v>547024</v>
          </cell>
          <cell r="E456">
            <v>2.191045704327558</v>
          </cell>
          <cell r="F456">
            <v>1198555</v>
          </cell>
        </row>
        <row r="457">
          <cell r="B457" t="str">
            <v>GRAVA</v>
          </cell>
          <cell r="C457" t="str">
            <v>M3</v>
          </cell>
          <cell r="D457">
            <v>125695</v>
          </cell>
          <cell r="E457">
            <v>1</v>
          </cell>
          <cell r="F457">
            <v>125695</v>
          </cell>
        </row>
        <row r="458">
          <cell r="B458" t="str">
            <v>REGISTRO MAMPOSTERIA, MARCO EN ACERO, CORONA Y TAPA ACERO - CONCRETO 100X100X100</v>
          </cell>
          <cell r="C458" t="str">
            <v>UND</v>
          </cell>
          <cell r="D458">
            <v>562875</v>
          </cell>
          <cell r="E458">
            <v>2</v>
          </cell>
          <cell r="F458">
            <v>1125750</v>
          </cell>
        </row>
        <row r="463">
          <cell r="B463" t="str">
            <v>CANTIDAD DE MANO DE OBRA</v>
          </cell>
        </row>
        <row r="464">
          <cell r="B464" t="str">
            <v>Descripción Mano de obra</v>
          </cell>
          <cell r="C464" t="str">
            <v>Unidad</v>
          </cell>
          <cell r="D464" t="str">
            <v>VL Unitario MdO</v>
          </cell>
          <cell r="E464" t="str">
            <v>Cantidad de MdO</v>
          </cell>
          <cell r="F464" t="str">
            <v>VL Total MdO</v>
          </cell>
        </row>
        <row r="465">
          <cell r="B465" t="str">
            <v>Cuadrilla Obra Civil</v>
          </cell>
          <cell r="C465" t="str">
            <v>Jornal</v>
          </cell>
          <cell r="D465">
            <v>700000</v>
          </cell>
          <cell r="E465">
            <v>0.85537142857142789</v>
          </cell>
          <cell r="F465">
            <v>598759.99999999953</v>
          </cell>
        </row>
        <row r="466">
          <cell r="B466" t="str">
            <v>Herramientas Menores</v>
          </cell>
          <cell r="C466" t="str">
            <v>Glb</v>
          </cell>
          <cell r="D466">
            <v>10000</v>
          </cell>
          <cell r="E466">
            <v>2</v>
          </cell>
          <cell r="F466">
            <v>20000</v>
          </cell>
        </row>
        <row r="467">
          <cell r="B467" t="str">
            <v>Mezcladora de 6 p3 c/op.</v>
          </cell>
          <cell r="C467" t="str">
            <v>Hr</v>
          </cell>
          <cell r="D467">
            <v>28351</v>
          </cell>
          <cell r="E467">
            <v>2</v>
          </cell>
          <cell r="F467">
            <v>56702</v>
          </cell>
        </row>
        <row r="468">
          <cell r="B468" t="str">
            <v>Camión para recogida y botada de escombros</v>
          </cell>
          <cell r="C468" t="str">
            <v>Hr</v>
          </cell>
          <cell r="D468">
            <v>59538</v>
          </cell>
          <cell r="E468">
            <v>1</v>
          </cell>
          <cell r="F468">
            <v>59538</v>
          </cell>
        </row>
        <row r="470">
          <cell r="B470" t="str">
            <v>ANÁLISIS DE PRECIOS UNITARIOS</v>
          </cell>
          <cell r="G470">
            <v>0</v>
          </cell>
          <cell r="H470">
            <v>0</v>
          </cell>
        </row>
        <row r="471">
          <cell r="G471">
            <v>15390000</v>
          </cell>
          <cell r="H471">
            <v>3800000</v>
          </cell>
        </row>
        <row r="472">
          <cell r="B472" t="str">
            <v>12.7</v>
          </cell>
          <cell r="E472" t="str">
            <v>VL TOTAL:</v>
          </cell>
          <cell r="F472">
            <v>19190000</v>
          </cell>
          <cell r="G472">
            <v>15390000</v>
          </cell>
          <cell r="H472">
            <v>3799999.9999999995</v>
          </cell>
        </row>
        <row r="473">
          <cell r="B473" t="str">
            <v>Puerta Cortafuego para subestacion electrica de acuerdo a RETIE</v>
          </cell>
          <cell r="E473" t="str">
            <v>VL MATERIALES:</v>
          </cell>
          <cell r="F473">
            <v>15390000</v>
          </cell>
          <cell r="G473">
            <v>0.80198019801980203</v>
          </cell>
          <cell r="H473">
            <v>0.198019801980198</v>
          </cell>
        </row>
        <row r="474">
          <cell r="B474" t="str">
            <v>un</v>
          </cell>
          <cell r="E474" t="str">
            <v>VL MANO DE OBRA:</v>
          </cell>
          <cell r="F474">
            <v>3799999.9999999995</v>
          </cell>
          <cell r="H474">
            <v>0.24691358024691354</v>
          </cell>
        </row>
        <row r="476">
          <cell r="B476" t="str">
            <v>CANTIDAD DE MATERIAL</v>
          </cell>
        </row>
        <row r="477">
          <cell r="B477" t="str">
            <v>Descripción Material</v>
          </cell>
          <cell r="C477" t="str">
            <v>Unidad</v>
          </cell>
          <cell r="D477" t="str">
            <v>VL Unitario Mat</v>
          </cell>
          <cell r="E477" t="str">
            <v>Cantidad de Mat</v>
          </cell>
          <cell r="F477" t="str">
            <v>VL Total Mat</v>
          </cell>
        </row>
        <row r="478">
          <cell r="B478" t="str">
            <v>Puerta Cortafuego para subestacion electrica, acero galvanizado, cerradura antipanico,brazo hidrulico,  Empaque perimetral con cierre hermético con sello intumescente, pintura electroestática</v>
          </cell>
          <cell r="C478" t="str">
            <v>UND</v>
          </cell>
          <cell r="D478">
            <v>15390000</v>
          </cell>
          <cell r="E478">
            <v>1</v>
          </cell>
          <cell r="F478">
            <v>15390000</v>
          </cell>
        </row>
        <row r="485">
          <cell r="B485" t="str">
            <v>CANTIDAD DE MANO DE OBRA</v>
          </cell>
        </row>
        <row r="486">
          <cell r="B486" t="str">
            <v>Descripción Mano de obra</v>
          </cell>
          <cell r="C486" t="str">
            <v>Unidad</v>
          </cell>
          <cell r="D486" t="str">
            <v>VL Unitario MdO</v>
          </cell>
          <cell r="E486" t="str">
            <v>Cantidad de MdO</v>
          </cell>
          <cell r="F486" t="str">
            <v>VL Total MdO</v>
          </cell>
        </row>
        <row r="487">
          <cell r="B487" t="str">
            <v>Cuadrilla Obra Civil</v>
          </cell>
          <cell r="C487" t="str">
            <v>Jornal</v>
          </cell>
          <cell r="D487">
            <v>700000</v>
          </cell>
          <cell r="E487">
            <v>4.690994285714285</v>
          </cell>
          <cell r="F487">
            <v>3283695.9999999995</v>
          </cell>
        </row>
        <row r="488">
          <cell r="B488" t="str">
            <v>Herramientas Menores</v>
          </cell>
          <cell r="C488" t="str">
            <v>Glb</v>
          </cell>
          <cell r="D488">
            <v>10000</v>
          </cell>
          <cell r="E488">
            <v>4</v>
          </cell>
          <cell r="F488">
            <v>40000</v>
          </cell>
        </row>
        <row r="489">
          <cell r="B489" t="str">
            <v>Camión para recogida y botada de escombros</v>
          </cell>
          <cell r="C489" t="str">
            <v>Hr</v>
          </cell>
          <cell r="D489">
            <v>59538</v>
          </cell>
          <cell r="E489">
            <v>4</v>
          </cell>
          <cell r="F489">
            <v>238152</v>
          </cell>
        </row>
        <row r="490">
          <cell r="B490" t="str">
            <v>Camión de 3 Ton c/op.</v>
          </cell>
          <cell r="C490" t="str">
            <v>Hr</v>
          </cell>
          <cell r="D490">
            <v>59538</v>
          </cell>
          <cell r="E490">
            <v>4</v>
          </cell>
          <cell r="F490">
            <v>238152</v>
          </cell>
        </row>
        <row r="492">
          <cell r="B492" t="str">
            <v>ANÁLISIS DE PRECIOS UNITARIOS</v>
          </cell>
          <cell r="G492">
            <v>0</v>
          </cell>
          <cell r="H492">
            <v>0</v>
          </cell>
        </row>
        <row r="493">
          <cell r="G493">
            <v>3349000</v>
          </cell>
          <cell r="H493">
            <v>1004700</v>
          </cell>
        </row>
        <row r="494">
          <cell r="B494" t="str">
            <v>12.8</v>
          </cell>
          <cell r="E494" t="str">
            <v>VL TOTAL:</v>
          </cell>
          <cell r="F494">
            <v>4353700</v>
          </cell>
          <cell r="G494">
            <v>3349000</v>
          </cell>
          <cell r="H494">
            <v>1004699.9999999999</v>
          </cell>
        </row>
        <row r="495">
          <cell r="B495" t="str">
            <v xml:space="preserve">Damper con fusibles de temperatura para subestacion eléctrica de 1x1 </v>
          </cell>
          <cell r="E495" t="str">
            <v>VL MATERIALES:</v>
          </cell>
          <cell r="F495">
            <v>3349000</v>
          </cell>
          <cell r="G495">
            <v>0.76923076923076927</v>
          </cell>
          <cell r="H495">
            <v>0.23076923076923075</v>
          </cell>
        </row>
        <row r="496">
          <cell r="B496" t="str">
            <v>un</v>
          </cell>
          <cell r="E496" t="str">
            <v>VL MANO DE OBRA:</v>
          </cell>
          <cell r="F496">
            <v>1004699.9999999999</v>
          </cell>
          <cell r="H496">
            <v>0.3</v>
          </cell>
        </row>
        <row r="498">
          <cell r="B498" t="str">
            <v>CANTIDAD DE MATERIAL</v>
          </cell>
        </row>
        <row r="499">
          <cell r="B499" t="str">
            <v>Descripción Material</v>
          </cell>
          <cell r="C499" t="str">
            <v>Unidad</v>
          </cell>
          <cell r="D499" t="str">
            <v>VL Unitario Mat</v>
          </cell>
          <cell r="E499" t="str">
            <v>Cantidad de Mat</v>
          </cell>
          <cell r="F499" t="str">
            <v>VL Total Mat</v>
          </cell>
        </row>
        <row r="500">
          <cell r="B500" t="str">
            <v>Dampers cortafuego norma CTS 517, Marco especial 1x1 doble batiente con platinas de puentes para anclaje, bisagras, alabes, pintura electrostatica</v>
          </cell>
          <cell r="C500" t="str">
            <v>Juego</v>
          </cell>
          <cell r="D500">
            <v>3349000</v>
          </cell>
          <cell r="E500">
            <v>1</v>
          </cell>
          <cell r="F500">
            <v>3349000</v>
          </cell>
        </row>
        <row r="501">
          <cell r="B501" t="str">
            <v>•  Marco especial doble batiente con platinas de puentes para anclaje. </v>
          </cell>
        </row>
        <row r="502">
          <cell r="B502" t="str">
            <v>• Fusible térmico para accionamiento mecánico por gravedad con certificado UL accionamiento de temperatura de 75°C.</v>
          </cell>
        </row>
        <row r="503">
          <cell r="B503" t="str">
            <v>• Accionamiento por gravedad por guaya instalada en tapas alabes para accionamiento.    </v>
          </cell>
        </row>
        <row r="504">
          <cell r="B504" t="str">
            <v>• Empaque de cierre hermético tipo sello corta fuego perimetral, evitando el paso del fuego y el humo en cada uno de los alabes</v>
          </cell>
        </row>
        <row r="507">
          <cell r="B507" t="str">
            <v>CANTIDAD DE MANO DE OBRA</v>
          </cell>
        </row>
        <row r="508">
          <cell r="B508" t="str">
            <v>Descripción Mano de obra</v>
          </cell>
          <cell r="C508" t="str">
            <v>Unidad</v>
          </cell>
          <cell r="D508" t="str">
            <v>VL Unitario MdO</v>
          </cell>
          <cell r="E508" t="str">
            <v>Cantidad de MdO</v>
          </cell>
          <cell r="F508" t="str">
            <v>VL Total MdO</v>
          </cell>
        </row>
        <row r="509">
          <cell r="B509" t="str">
            <v>Cuadrilla Obra Civil</v>
          </cell>
          <cell r="C509" t="str">
            <v>Jornal</v>
          </cell>
          <cell r="D509">
            <v>700000</v>
          </cell>
          <cell r="E509">
            <v>1.3216599999999998</v>
          </cell>
          <cell r="F509">
            <v>925161.99999999988</v>
          </cell>
        </row>
        <row r="510">
          <cell r="B510" t="str">
            <v>Herramientas Menores</v>
          </cell>
          <cell r="C510" t="str">
            <v>Glb</v>
          </cell>
          <cell r="D510">
            <v>10000</v>
          </cell>
          <cell r="E510">
            <v>2</v>
          </cell>
          <cell r="F510">
            <v>20000</v>
          </cell>
        </row>
        <row r="511">
          <cell r="B511" t="str">
            <v>Camión de 3 Ton c/op.</v>
          </cell>
          <cell r="C511" t="str">
            <v>Hr</v>
          </cell>
          <cell r="D511">
            <v>59538</v>
          </cell>
          <cell r="E511">
            <v>1</v>
          </cell>
          <cell r="F511">
            <v>59538</v>
          </cell>
        </row>
        <row r="514">
          <cell r="B514" t="str">
            <v>ANÁLISIS DE PRECIOS UNITARIOS</v>
          </cell>
          <cell r="G514">
            <v>-527</v>
          </cell>
          <cell r="H514">
            <v>0</v>
          </cell>
        </row>
        <row r="515">
          <cell r="G515">
            <v>85000</v>
          </cell>
          <cell r="H515">
            <v>25500</v>
          </cell>
        </row>
        <row r="516">
          <cell r="B516" t="str">
            <v>12.9</v>
          </cell>
          <cell r="E516" t="str">
            <v>VL TOTAL:</v>
          </cell>
          <cell r="F516">
            <v>111027</v>
          </cell>
          <cell r="G516">
            <v>85527</v>
          </cell>
          <cell r="H516">
            <v>25500</v>
          </cell>
        </row>
        <row r="517">
          <cell r="B517" t="str">
            <v>Acometida Electrica primaria Tranformador de servicioos auxiliares cable THHN 3F(3 x No 8 ) + N(1 x No 8 ) + T(10) - 90°C -600 V de aislamiento.Incluye tuberia conduit PVC de 2", flexiconduit tipo coraza de 2" y accesorios. Sellos en extremos con poliuretano.</v>
          </cell>
          <cell r="E517" t="str">
            <v>VL MATERIALES:</v>
          </cell>
          <cell r="F517">
            <v>85527</v>
          </cell>
          <cell r="G517">
            <v>0.77032613688562246</v>
          </cell>
          <cell r="H517">
            <v>0.2296738631143776</v>
          </cell>
        </row>
        <row r="518">
          <cell r="B518" t="str">
            <v>ml</v>
          </cell>
          <cell r="E518" t="str">
            <v>VL MANO DE OBRA:</v>
          </cell>
          <cell r="F518">
            <v>25500</v>
          </cell>
          <cell r="H518">
            <v>0.29815146094215861</v>
          </cell>
        </row>
        <row r="520">
          <cell r="B520" t="str">
            <v>CANTIDAD DE MATERIAL</v>
          </cell>
        </row>
        <row r="521">
          <cell r="B521" t="str">
            <v>Descripción Material</v>
          </cell>
          <cell r="C521" t="str">
            <v>Unidad</v>
          </cell>
          <cell r="D521" t="str">
            <v>VL Unitario Mat</v>
          </cell>
          <cell r="E521" t="str">
            <v>Cantidad de Mat</v>
          </cell>
          <cell r="F521" t="str">
            <v>VL Total Mat</v>
          </cell>
        </row>
        <row r="522">
          <cell r="B522" t="str">
            <v>CABLE THHN/THWN #8 AWG</v>
          </cell>
          <cell r="C522" t="str">
            <v>Ml</v>
          </cell>
          <cell r="D522">
            <v>7067.4255651999993</v>
          </cell>
          <cell r="E522">
            <v>4</v>
          </cell>
          <cell r="F522">
            <v>28270</v>
          </cell>
        </row>
        <row r="523">
          <cell r="B523" t="str">
            <v>CABLE THHN/THWN #10 AWG</v>
          </cell>
          <cell r="C523" t="str">
            <v>Ml</v>
          </cell>
          <cell r="D523">
            <v>4724.3411740000001</v>
          </cell>
          <cell r="E523">
            <v>1</v>
          </cell>
          <cell r="F523">
            <v>4724</v>
          </cell>
        </row>
        <row r="524">
          <cell r="B524" t="str">
            <v xml:space="preserve">TUBO PVC 2" </v>
          </cell>
          <cell r="C524" t="str">
            <v>Ml</v>
          </cell>
          <cell r="D524">
            <v>20000</v>
          </cell>
          <cell r="E524">
            <v>1</v>
          </cell>
          <cell r="F524">
            <v>20000</v>
          </cell>
        </row>
        <row r="525">
          <cell r="B525" t="str">
            <v>CORAZA LIQUID TIGHT 2"</v>
          </cell>
          <cell r="C525" t="str">
            <v>Ml</v>
          </cell>
          <cell r="D525">
            <v>18789.147999999997</v>
          </cell>
          <cell r="E525">
            <v>0.05</v>
          </cell>
          <cell r="F525">
            <v>939</v>
          </cell>
        </row>
        <row r="526">
          <cell r="B526" t="str">
            <v>CONECTOR LIQUID TIGHT RECTO 2"</v>
          </cell>
          <cell r="C526" t="str">
            <v>Und</v>
          </cell>
          <cell r="D526">
            <v>15938.621999999998</v>
          </cell>
          <cell r="E526">
            <v>0.1</v>
          </cell>
          <cell r="F526">
            <v>1594</v>
          </cell>
        </row>
        <row r="527">
          <cell r="B527" t="str">
            <v>SOPORTERIA ESTRUCTURAL PARA DUCTO / BANDEJA</v>
          </cell>
          <cell r="C527" t="str">
            <v>ML</v>
          </cell>
          <cell r="D527">
            <v>30000</v>
          </cell>
          <cell r="E527">
            <v>1</v>
          </cell>
          <cell r="F527">
            <v>30000</v>
          </cell>
        </row>
        <row r="529">
          <cell r="B529" t="str">
            <v>CANTIDAD DE MANO DE OBRA</v>
          </cell>
        </row>
        <row r="530">
          <cell r="B530" t="str">
            <v>Descripción Mano de obra</v>
          </cell>
          <cell r="C530" t="str">
            <v>Unidad</v>
          </cell>
          <cell r="D530" t="str">
            <v>VL Unitario MdO</v>
          </cell>
          <cell r="E530" t="str">
            <v>Cantidad de MdO</v>
          </cell>
          <cell r="F530" t="str">
            <v>VL Total MdO</v>
          </cell>
        </row>
        <row r="531">
          <cell r="B531" t="str">
            <v>Cuadrilla de electricistas</v>
          </cell>
          <cell r="C531" t="str">
            <v>Jornal</v>
          </cell>
          <cell r="D531">
            <v>750000</v>
          </cell>
          <cell r="E531">
            <v>3.3072826666666666E-2</v>
          </cell>
          <cell r="F531">
            <v>24804.62</v>
          </cell>
        </row>
        <row r="532">
          <cell r="B532" t="str">
            <v>Herramientas Menores</v>
          </cell>
          <cell r="C532" t="str">
            <v>Glb</v>
          </cell>
          <cell r="D532">
            <v>10000</v>
          </cell>
          <cell r="E532">
            <v>0.01</v>
          </cell>
          <cell r="F532">
            <v>100</v>
          </cell>
        </row>
        <row r="533">
          <cell r="B533" t="str">
            <v>Camión de 3 Ton c/op.</v>
          </cell>
          <cell r="C533" t="str">
            <v>Hr</v>
          </cell>
          <cell r="D533">
            <v>59538</v>
          </cell>
          <cell r="E533">
            <v>0.01</v>
          </cell>
          <cell r="F533">
            <v>595.38</v>
          </cell>
        </row>
        <row r="536">
          <cell r="B536" t="str">
            <v>ANÁLISIS DE PRECIOS UNITARIOS</v>
          </cell>
          <cell r="G536">
            <v>-15170</v>
          </cell>
          <cell r="H536">
            <v>0</v>
          </cell>
        </row>
        <row r="537">
          <cell r="G537">
            <v>105000</v>
          </cell>
          <cell r="H537">
            <v>41500</v>
          </cell>
        </row>
        <row r="538">
          <cell r="B538" t="str">
            <v>12.10</v>
          </cell>
          <cell r="E538" t="str">
            <v>VL TOTAL:</v>
          </cell>
          <cell r="F538">
            <v>161670</v>
          </cell>
          <cell r="G538">
            <v>120170</v>
          </cell>
          <cell r="H538">
            <v>41500</v>
          </cell>
        </row>
        <row r="539">
          <cell r="B539" t="str">
            <v>Acometida Electrica secundariaTranformador de servicioos auxiliares cable THHN 3F(3 x No 2 ) + N(1 x No 2 ) + T(1xNo 8)- 90°C -600 V de aislamiento.Incluye tuberia conduit PVC de 2", flexiconduit tipo coraza de 2" y accesorios. Sellos en extremos con poliuretano.</v>
          </cell>
          <cell r="E539" t="str">
            <v>VL MATERIALES:</v>
          </cell>
          <cell r="F539">
            <v>120170</v>
          </cell>
          <cell r="G539">
            <v>0.74330426176779862</v>
          </cell>
          <cell r="H539">
            <v>0.25669573823220138</v>
          </cell>
        </row>
        <row r="540">
          <cell r="B540" t="str">
            <v>ml</v>
          </cell>
          <cell r="E540" t="str">
            <v>VL MANO DE OBRA:</v>
          </cell>
          <cell r="F540">
            <v>41500</v>
          </cell>
          <cell r="H540">
            <v>0.3453440958641924</v>
          </cell>
        </row>
        <row r="542">
          <cell r="B542" t="str">
            <v>CANTIDAD DE MATERIAL</v>
          </cell>
        </row>
        <row r="543">
          <cell r="B543" t="str">
            <v>Descripción Material</v>
          </cell>
          <cell r="C543" t="str">
            <v>Unidad</v>
          </cell>
          <cell r="D543" t="str">
            <v>VL Unitario Mat</v>
          </cell>
          <cell r="E543" t="str">
            <v>Cantidad de Mat</v>
          </cell>
          <cell r="F543" t="str">
            <v>VL Total Mat</v>
          </cell>
        </row>
        <row r="544">
          <cell r="B544" t="str">
            <v xml:space="preserve">CABLE THHN/THWN #2 AWG </v>
          </cell>
          <cell r="C544" t="str">
            <v>Ml</v>
          </cell>
          <cell r="D544">
            <v>22404.994558799997</v>
          </cell>
          <cell r="E544">
            <v>4</v>
          </cell>
          <cell r="F544">
            <v>89620</v>
          </cell>
        </row>
        <row r="545">
          <cell r="B545" t="str">
            <v>CABLE THHN/THWN #8 AWG</v>
          </cell>
          <cell r="C545" t="str">
            <v>Ml</v>
          </cell>
          <cell r="D545">
            <v>7067.4255651999993</v>
          </cell>
          <cell r="E545">
            <v>1</v>
          </cell>
          <cell r="F545">
            <v>7067</v>
          </cell>
        </row>
        <row r="546">
          <cell r="B546" t="str">
            <v xml:space="preserve">TUBO PVC 2" </v>
          </cell>
          <cell r="C546" t="str">
            <v>Ml</v>
          </cell>
          <cell r="D546">
            <v>20000</v>
          </cell>
          <cell r="E546">
            <v>1</v>
          </cell>
          <cell r="F546">
            <v>20000</v>
          </cell>
        </row>
        <row r="547">
          <cell r="B547" t="str">
            <v>CORAZA LIQUID TIGHT 2"</v>
          </cell>
          <cell r="C547" t="str">
            <v>Ml</v>
          </cell>
          <cell r="D547">
            <v>18789.147999999997</v>
          </cell>
          <cell r="E547">
            <v>0.05</v>
          </cell>
          <cell r="F547">
            <v>939</v>
          </cell>
        </row>
        <row r="548">
          <cell r="B548" t="str">
            <v>CONECTOR LIQUID TIGHT RECTO 2"</v>
          </cell>
          <cell r="C548" t="str">
            <v>Und</v>
          </cell>
          <cell r="D548">
            <v>15938.621999999998</v>
          </cell>
          <cell r="E548">
            <v>0.1</v>
          </cell>
          <cell r="F548">
            <v>1594</v>
          </cell>
        </row>
        <row r="549">
          <cell r="B549" t="str">
            <v>SELLADOR DUCTOS POLIURETANO</v>
          </cell>
          <cell r="C549" t="str">
            <v>UND</v>
          </cell>
          <cell r="D549">
            <v>37985</v>
          </cell>
          <cell r="E549">
            <v>2.5000000000000001E-2</v>
          </cell>
          <cell r="F549">
            <v>950</v>
          </cell>
        </row>
        <row r="551">
          <cell r="B551" t="str">
            <v>CANTIDAD DE MANO DE OBRA</v>
          </cell>
        </row>
        <row r="552">
          <cell r="B552" t="str">
            <v>Descripción Mano de obra</v>
          </cell>
          <cell r="C552" t="str">
            <v>Unidad</v>
          </cell>
          <cell r="D552" t="str">
            <v>VL Unitario MdO</v>
          </cell>
          <cell r="E552" t="str">
            <v>Cantidad de MdO</v>
          </cell>
          <cell r="F552" t="str">
            <v>VL Total MdO</v>
          </cell>
        </row>
        <row r="553">
          <cell r="B553" t="str">
            <v>Cuadrilla de electricistas</v>
          </cell>
          <cell r="C553" t="str">
            <v>Jornal</v>
          </cell>
          <cell r="D553">
            <v>750000</v>
          </cell>
          <cell r="E553">
            <v>5.4406160000000002E-2</v>
          </cell>
          <cell r="F553">
            <v>40804.620000000003</v>
          </cell>
        </row>
        <row r="554">
          <cell r="B554" t="str">
            <v>Herramientas Menores</v>
          </cell>
          <cell r="C554" t="str">
            <v>Glb</v>
          </cell>
          <cell r="D554">
            <v>10000</v>
          </cell>
          <cell r="E554">
            <v>0.01</v>
          </cell>
          <cell r="F554">
            <v>100</v>
          </cell>
        </row>
        <row r="555">
          <cell r="B555" t="str">
            <v>Camión de 3 Ton c/op.</v>
          </cell>
          <cell r="C555" t="str">
            <v>Hr</v>
          </cell>
          <cell r="D555">
            <v>59538</v>
          </cell>
          <cell r="E555">
            <v>0.01</v>
          </cell>
          <cell r="F555">
            <v>595.38</v>
          </cell>
        </row>
        <row r="558">
          <cell r="B558" t="str">
            <v>ANÁLISIS DE PRECIOS UNITARIOS</v>
          </cell>
          <cell r="G558">
            <v>51170</v>
          </cell>
          <cell r="H558">
            <v>0</v>
          </cell>
        </row>
        <row r="559">
          <cell r="G559">
            <v>550000</v>
          </cell>
          <cell r="H559">
            <v>243600</v>
          </cell>
        </row>
        <row r="560">
          <cell r="B560" t="str">
            <v>12.11</v>
          </cell>
          <cell r="E560" t="str">
            <v>VL TOTAL:</v>
          </cell>
          <cell r="F560">
            <v>742430</v>
          </cell>
          <cell r="G560">
            <v>498830</v>
          </cell>
          <cell r="H560">
            <v>243600</v>
          </cell>
        </row>
        <row r="561">
          <cell r="B561" t="str">
            <v>Acometida electrica desde el transformador de 150 kVA ala transferencia automatica o CCM en cable THHN 3Fx(2xNo 1/0) + N(2xNo 1/0) + T(N°2) 90 grados Centelsa o Procables, incluye tuberia conduit PVC de 3"para tramo subterraneo, curvas PVC de 3", demas accesorios, conectores bimetalicos 3M. Aislamiento 600 V</v>
          </cell>
          <cell r="E561" t="str">
            <v>VL MATERIALES:</v>
          </cell>
          <cell r="F561">
            <v>498830</v>
          </cell>
          <cell r="G561">
            <v>0.67188825882574787</v>
          </cell>
          <cell r="H561">
            <v>0.32811174117425213</v>
          </cell>
        </row>
        <row r="562">
          <cell r="B562" t="str">
            <v>ml</v>
          </cell>
          <cell r="E562" t="str">
            <v>VL MANO DE OBRA:</v>
          </cell>
          <cell r="F562">
            <v>243600</v>
          </cell>
          <cell r="H562">
            <v>0.48834272196940842</v>
          </cell>
        </row>
        <row r="564">
          <cell r="B564" t="str">
            <v>CANTIDAD DE MATERIAL</v>
          </cell>
        </row>
        <row r="565">
          <cell r="B565" t="str">
            <v>Descripción Material</v>
          </cell>
          <cell r="C565" t="str">
            <v>Unidad</v>
          </cell>
          <cell r="D565" t="str">
            <v>VL Unitario Mat</v>
          </cell>
          <cell r="E565" t="str">
            <v>Cantidad de Mat</v>
          </cell>
          <cell r="F565" t="str">
            <v>VL Total Mat</v>
          </cell>
        </row>
        <row r="566">
          <cell r="B566" t="str">
            <v xml:space="preserve">CABLE 1/0 THHN/THWN </v>
          </cell>
          <cell r="C566" t="str">
            <v>Ml</v>
          </cell>
          <cell r="D566">
            <v>42711</v>
          </cell>
          <cell r="E566">
            <v>8.1999999999999993</v>
          </cell>
          <cell r="F566">
            <v>350230</v>
          </cell>
        </row>
        <row r="567">
          <cell r="B567" t="str">
            <v xml:space="preserve">CABLE THHN/THWN #2 AWG </v>
          </cell>
          <cell r="C567" t="str">
            <v>Ml</v>
          </cell>
          <cell r="D567">
            <v>22404.994558799997</v>
          </cell>
          <cell r="E567">
            <v>1.01</v>
          </cell>
          <cell r="F567">
            <v>22629</v>
          </cell>
        </row>
        <row r="568">
          <cell r="B568" t="str">
            <v>TUBO PVC 3" DB</v>
          </cell>
          <cell r="C568" t="str">
            <v>Ml</v>
          </cell>
          <cell r="D568">
            <v>55657.727999999996</v>
          </cell>
          <cell r="E568">
            <v>2.0299999999999998</v>
          </cell>
          <cell r="F568">
            <v>112985</v>
          </cell>
        </row>
        <row r="569">
          <cell r="B569" t="str">
            <v>CURVA PVC 3"</v>
          </cell>
          <cell r="C569" t="str">
            <v>Und</v>
          </cell>
          <cell r="D569">
            <v>53675.187999999995</v>
          </cell>
          <cell r="E569">
            <v>0.13333333333333333</v>
          </cell>
          <cell r="F569">
            <v>7157</v>
          </cell>
        </row>
        <row r="570">
          <cell r="B570" t="str">
            <v>TERMINALES PONCHABLES  1/0</v>
          </cell>
          <cell r="C570" t="str">
            <v>UND</v>
          </cell>
          <cell r="D570">
            <v>9147.8666666666668</v>
          </cell>
          <cell r="E570">
            <v>0.53333333333333333</v>
          </cell>
          <cell r="F570">
            <v>4879</v>
          </cell>
        </row>
        <row r="571">
          <cell r="B571" t="str">
            <v>SELLADOR DUCTOS POLIURETANO</v>
          </cell>
          <cell r="C571" t="str">
            <v>UND</v>
          </cell>
          <cell r="D571">
            <v>37985</v>
          </cell>
          <cell r="E571">
            <v>2.5000000000000001E-2</v>
          </cell>
          <cell r="F571">
            <v>950</v>
          </cell>
        </row>
        <row r="573">
          <cell r="B573" t="str">
            <v>CANTIDAD DE MANO DE OBRA</v>
          </cell>
        </row>
        <row r="574">
          <cell r="B574" t="str">
            <v>Descripción Mano de obra</v>
          </cell>
          <cell r="C574" t="str">
            <v>Unidad</v>
          </cell>
          <cell r="D574" t="str">
            <v>VL Unitario MdO</v>
          </cell>
          <cell r="E574" t="str">
            <v>Cantidad de MdO</v>
          </cell>
          <cell r="F574" t="str">
            <v>VL Total MdO</v>
          </cell>
        </row>
        <row r="575">
          <cell r="B575" t="str">
            <v>Cuadrilla de electricistas</v>
          </cell>
          <cell r="C575" t="str">
            <v>Jornal</v>
          </cell>
          <cell r="D575">
            <v>750000</v>
          </cell>
          <cell r="E575">
            <v>0.32387282666666667</v>
          </cell>
          <cell r="F575">
            <v>242904.62</v>
          </cell>
        </row>
        <row r="576">
          <cell r="B576" t="str">
            <v>Herramientas Menores</v>
          </cell>
          <cell r="C576" t="str">
            <v>Glb</v>
          </cell>
          <cell r="D576">
            <v>10000</v>
          </cell>
          <cell r="E576">
            <v>0.01</v>
          </cell>
          <cell r="F576">
            <v>100</v>
          </cell>
        </row>
        <row r="577">
          <cell r="B577" t="str">
            <v>Camión de 3 Ton c/op.</v>
          </cell>
          <cell r="C577" t="str">
            <v>Hr</v>
          </cell>
          <cell r="D577">
            <v>59538</v>
          </cell>
          <cell r="E577">
            <v>0.01</v>
          </cell>
          <cell r="F577">
            <v>595.38</v>
          </cell>
        </row>
        <row r="580">
          <cell r="B580" t="str">
            <v>ANÁLISIS DE PRECIOS UNITARIOS</v>
          </cell>
          <cell r="G580">
            <v>51170</v>
          </cell>
          <cell r="H580">
            <v>0</v>
          </cell>
        </row>
        <row r="581">
          <cell r="G581">
            <v>550000</v>
          </cell>
          <cell r="H581">
            <v>243600</v>
          </cell>
        </row>
        <row r="582">
          <cell r="B582" t="str">
            <v>12.12</v>
          </cell>
          <cell r="E582" t="str">
            <v>VL TOTAL:</v>
          </cell>
          <cell r="F582">
            <v>742430</v>
          </cell>
          <cell r="G582">
            <v>498830</v>
          </cell>
          <cell r="H582">
            <v>243600</v>
          </cell>
        </row>
        <row r="583">
          <cell r="B583" t="str">
            <v>Acometida electrica desde la planta de emergencia de 150 KVA ala transferencia automatica o CCM en cable THHN 3Fx(2xNo 1/0) + N(2xNo 1/0) + T(N°2) - 90 grados Centelsa o Procables, incluye tuberia conduit PVC de 3"para tramo subterraneo, curvas PVC de 3", demas accesorios, conectores bimetalicos 3M. Aislamiento 600 V</v>
          </cell>
          <cell r="E583" t="str">
            <v>VL MATERIALES:</v>
          </cell>
          <cell r="F583">
            <v>498830</v>
          </cell>
          <cell r="G583">
            <v>0.67188825882574787</v>
          </cell>
          <cell r="H583">
            <v>0.32811174117425213</v>
          </cell>
        </row>
        <row r="584">
          <cell r="B584" t="str">
            <v>ml</v>
          </cell>
          <cell r="E584" t="str">
            <v>VL MANO DE OBRA:</v>
          </cell>
          <cell r="F584">
            <v>243600</v>
          </cell>
          <cell r="H584">
            <v>0.48834272196940842</v>
          </cell>
        </row>
        <row r="586">
          <cell r="B586" t="str">
            <v>CANTIDAD DE MATERIAL</v>
          </cell>
        </row>
        <row r="587">
          <cell r="B587" t="str">
            <v>Descripción Material</v>
          </cell>
          <cell r="C587" t="str">
            <v>Unidad</v>
          </cell>
          <cell r="D587" t="str">
            <v>VL Unitario Mat</v>
          </cell>
          <cell r="E587" t="str">
            <v>Cantidad de Mat</v>
          </cell>
          <cell r="F587" t="str">
            <v>VL Total Mat</v>
          </cell>
        </row>
        <row r="588">
          <cell r="B588" t="str">
            <v xml:space="preserve">CABLE 1/0 THHN/THWN </v>
          </cell>
          <cell r="C588" t="str">
            <v>Ml</v>
          </cell>
          <cell r="D588">
            <v>42711</v>
          </cell>
          <cell r="E588">
            <v>8.1999999999999993</v>
          </cell>
          <cell r="F588">
            <v>350230</v>
          </cell>
        </row>
        <row r="589">
          <cell r="B589" t="str">
            <v xml:space="preserve">CABLE THHN/THWN #2 AWG </v>
          </cell>
          <cell r="C589" t="str">
            <v>Ml</v>
          </cell>
          <cell r="D589">
            <v>22404.994558799997</v>
          </cell>
          <cell r="E589">
            <v>1.01</v>
          </cell>
          <cell r="F589">
            <v>22629</v>
          </cell>
        </row>
        <row r="590">
          <cell r="B590" t="str">
            <v>TUBO PVC 3" DB</v>
          </cell>
          <cell r="C590" t="str">
            <v>Ml</v>
          </cell>
          <cell r="D590">
            <v>55657.727999999996</v>
          </cell>
          <cell r="E590">
            <v>2.0299999999999998</v>
          </cell>
          <cell r="F590">
            <v>112985</v>
          </cell>
        </row>
        <row r="591">
          <cell r="B591" t="str">
            <v>CURVA PVC 3"</v>
          </cell>
          <cell r="C591" t="str">
            <v>Und</v>
          </cell>
          <cell r="D591">
            <v>53675.187999999995</v>
          </cell>
          <cell r="E591">
            <v>0.13333333333333333</v>
          </cell>
          <cell r="F591">
            <v>7157</v>
          </cell>
        </row>
        <row r="592">
          <cell r="B592" t="str">
            <v>TERMINALES PONCHABLES  1/0</v>
          </cell>
          <cell r="C592" t="str">
            <v>UND</v>
          </cell>
          <cell r="D592">
            <v>9147.8666666666668</v>
          </cell>
          <cell r="E592">
            <v>0.53333333333333333</v>
          </cell>
          <cell r="F592">
            <v>4879</v>
          </cell>
        </row>
        <row r="593">
          <cell r="B593" t="str">
            <v>SELLADOR DUCTOS POLIURETANO</v>
          </cell>
          <cell r="C593" t="str">
            <v>UND</v>
          </cell>
          <cell r="D593">
            <v>37985</v>
          </cell>
          <cell r="E593">
            <v>2.5000000000000001E-2</v>
          </cell>
          <cell r="F593">
            <v>950</v>
          </cell>
        </row>
        <row r="595">
          <cell r="B595" t="str">
            <v>CANTIDAD DE MANO DE OBRA</v>
          </cell>
        </row>
        <row r="596">
          <cell r="B596" t="str">
            <v>Descripción Mano de obra</v>
          </cell>
          <cell r="C596" t="str">
            <v>Unidad</v>
          </cell>
          <cell r="D596" t="str">
            <v>VL Unitario MdO</v>
          </cell>
          <cell r="E596" t="str">
            <v>Cantidad de MdO</v>
          </cell>
          <cell r="F596" t="str">
            <v>VL Total MdO</v>
          </cell>
        </row>
        <row r="597">
          <cell r="B597" t="str">
            <v>Cuadrilla de electricistas</v>
          </cell>
          <cell r="C597" t="str">
            <v>Jornal</v>
          </cell>
          <cell r="D597">
            <v>750000</v>
          </cell>
          <cell r="E597">
            <v>0.32387282666666667</v>
          </cell>
          <cell r="F597">
            <v>242904.62</v>
          </cell>
        </row>
        <row r="598">
          <cell r="B598" t="str">
            <v>Herramientas Menores</v>
          </cell>
          <cell r="C598" t="str">
            <v>Glb</v>
          </cell>
          <cell r="D598">
            <v>10000</v>
          </cell>
          <cell r="E598">
            <v>0.01</v>
          </cell>
          <cell r="F598">
            <v>100</v>
          </cell>
        </row>
        <row r="599">
          <cell r="B599" t="str">
            <v>Camión de 3 Ton c/op.</v>
          </cell>
          <cell r="C599" t="str">
            <v>Hr</v>
          </cell>
          <cell r="D599">
            <v>59538</v>
          </cell>
          <cell r="E599">
            <v>0.01</v>
          </cell>
          <cell r="F599">
            <v>595.38</v>
          </cell>
        </row>
        <row r="602">
          <cell r="B602" t="str">
            <v>ANÁLISIS DE PRECIOS UNITARIOS</v>
          </cell>
          <cell r="G602">
            <v>0</v>
          </cell>
          <cell r="H602">
            <v>2297392</v>
          </cell>
        </row>
        <row r="603">
          <cell r="G603">
            <v>135000000</v>
          </cell>
          <cell r="H603">
            <v>10300000</v>
          </cell>
        </row>
        <row r="604">
          <cell r="B604" t="str">
            <v>13.1</v>
          </cell>
          <cell r="E604" t="str">
            <v>VL TOTAL:</v>
          </cell>
          <cell r="F604">
            <v>143002608</v>
          </cell>
          <cell r="G604">
            <v>135000000</v>
          </cell>
          <cell r="H604">
            <v>8002608</v>
          </cell>
        </row>
        <row r="605">
          <cell r="B605" t="str">
            <v>Centro de control de motores tipo blockset autosoportado metal clad, tension de servicio 460 Vca trifasicos 60 Hz en lamina colled rolled calibre 16 pintura electrostatica RAL 7020, incluye un modulo de entrada con totalizador de 300 A tipo Compact NS, barraje de cu trifasico barra de neutro y tierra, medidor de variables electricas PM810;  Dos modulos con variadores de velocidad, con comunicación modbus para bomba sumergible de trabajo continuo de 43kW, Un modulo para bancon de compensación de reactiva, cada equipo debe contar con sus selectores de tres posiciones, pulsadores de marcha y parada, protecciones electricas, con borna de enecendido local remoto, multimetro para mediada de variables de energia, etc; Un modulocon barraje para 100 amp,  con  8 interrutores de caja moldeda de 50, 30, 20 A tripolares para servicios auxiliares.</v>
          </cell>
          <cell r="E605" t="str">
            <v>VL MATERIALES:</v>
          </cell>
          <cell r="F605">
            <v>135000000</v>
          </cell>
          <cell r="G605">
            <v>0.94403872690209956</v>
          </cell>
          <cell r="H605">
            <v>5.5961273097900423E-2</v>
          </cell>
        </row>
        <row r="606">
          <cell r="B606" t="str">
            <v>un</v>
          </cell>
          <cell r="E606" t="str">
            <v>VL MANO DE OBRA:</v>
          </cell>
          <cell r="F606">
            <v>8002608</v>
          </cell>
          <cell r="H606">
            <v>5.9278577777777779E-2</v>
          </cell>
        </row>
        <row r="608">
          <cell r="B608" t="str">
            <v>CANTIDAD DE MATERIAL</v>
          </cell>
        </row>
        <row r="609">
          <cell r="B609" t="str">
            <v>Descripción Material</v>
          </cell>
          <cell r="C609" t="str">
            <v>Unidad</v>
          </cell>
          <cell r="D609" t="str">
            <v>VL Unitario Mat</v>
          </cell>
          <cell r="E609" t="str">
            <v>Cantidad de Mat</v>
          </cell>
          <cell r="F609" t="str">
            <v>VL Total Mat</v>
          </cell>
        </row>
        <row r="610">
          <cell r="B610" t="str">
            <v xml:space="preserve">Centro de control de motores tipo blockset autosoportado metal clad,460 Vca trifasicos 60 Hz lamina colled rolled calibre 16 pintura electrostatica RAL 7020,entrada 300 A  NS, barraje de cu 3f+T, PM810; </v>
          </cell>
          <cell r="C610" t="str">
            <v>UND</v>
          </cell>
          <cell r="D610">
            <v>135000000</v>
          </cell>
          <cell r="E610">
            <v>1</v>
          </cell>
          <cell r="F610">
            <v>135000000</v>
          </cell>
        </row>
        <row r="611">
          <cell r="B611" t="str">
            <v xml:space="preserve"> Inlcuye Dos variadores de velocidad, modbus,  43kW, condensadores, selectores de tres posiciones, pulsadores de marcha y parada, protecciones electricas, encendido local remoto, multimetro  barraje para 100 amp,  con  8 interrutores de caja moldeda de 50, 30, 20 A tripolares para servicios auxiliares.</v>
          </cell>
        </row>
        <row r="617">
          <cell r="B617" t="str">
            <v>CANTIDAD DE MANO DE OBRA</v>
          </cell>
        </row>
        <row r="618">
          <cell r="B618" t="str">
            <v>Descripción Mano de obra</v>
          </cell>
          <cell r="C618" t="str">
            <v>Unidad</v>
          </cell>
          <cell r="D618" t="str">
            <v>VL Unitario MdO</v>
          </cell>
          <cell r="E618" t="str">
            <v>Cantidad de MdO</v>
          </cell>
          <cell r="F618" t="str">
            <v>VL Total MdO</v>
          </cell>
        </row>
        <row r="619">
          <cell r="B619" t="str">
            <v>Cuadrilla de electricistas</v>
          </cell>
          <cell r="C619" t="str">
            <v>Jornal</v>
          </cell>
          <cell r="D619">
            <v>750000</v>
          </cell>
          <cell r="E619">
            <v>8</v>
          </cell>
          <cell r="F619">
            <v>6000000</v>
          </cell>
        </row>
        <row r="620">
          <cell r="B620" t="str">
            <v>Herramientas Menores</v>
          </cell>
          <cell r="C620" t="str">
            <v>Glb</v>
          </cell>
          <cell r="D620">
            <v>10000</v>
          </cell>
          <cell r="E620">
            <v>15</v>
          </cell>
          <cell r="F620">
            <v>150000</v>
          </cell>
        </row>
        <row r="621">
          <cell r="B621" t="str">
            <v>Camión de 3 Ton c/op.</v>
          </cell>
          <cell r="C621" t="str">
            <v>Hr</v>
          </cell>
          <cell r="D621">
            <v>59538</v>
          </cell>
          <cell r="E621">
            <v>16</v>
          </cell>
          <cell r="F621">
            <v>952608</v>
          </cell>
        </row>
        <row r="622">
          <cell r="B622" t="str">
            <v>Grúa hidráulica c/op.</v>
          </cell>
          <cell r="C622" t="str">
            <v>Hr</v>
          </cell>
          <cell r="D622">
            <v>225000</v>
          </cell>
          <cell r="E622">
            <v>4</v>
          </cell>
          <cell r="F622">
            <v>900000</v>
          </cell>
        </row>
        <row r="624">
          <cell r="B624" t="str">
            <v>ANÁLISIS DE PRECIOS UNITARIOS</v>
          </cell>
          <cell r="G624">
            <v>0</v>
          </cell>
          <cell r="H624">
            <v>602310</v>
          </cell>
        </row>
        <row r="625">
          <cell r="G625">
            <v>45000000</v>
          </cell>
          <cell r="H625">
            <v>5600000</v>
          </cell>
        </row>
        <row r="626">
          <cell r="B626" t="str">
            <v>13.2</v>
          </cell>
          <cell r="E626" t="str">
            <v>VL TOTAL:</v>
          </cell>
          <cell r="F626">
            <v>49997690</v>
          </cell>
          <cell r="G626">
            <v>45000000</v>
          </cell>
          <cell r="H626">
            <v>4997690</v>
          </cell>
        </row>
        <row r="627">
          <cell r="B627" t="str">
            <v>Transferencia automatica para planta de emergencia tipo stand by de 150kVA a 460 v ac trifasicos 60 Hz, con interruptores motorizado  y rele de transferencia con puerto de comunicación modbus.</v>
          </cell>
          <cell r="E627" t="str">
            <v>VL MATERIALES:</v>
          </cell>
          <cell r="F627">
            <v>45000000</v>
          </cell>
          <cell r="G627">
            <v>0.90004158192108474</v>
          </cell>
          <cell r="H627">
            <v>9.9958418078915243E-2</v>
          </cell>
        </row>
        <row r="628">
          <cell r="B628" t="str">
            <v>un</v>
          </cell>
          <cell r="E628" t="str">
            <v>VL MANO DE OBRA:</v>
          </cell>
          <cell r="F628">
            <v>4997690</v>
          </cell>
          <cell r="H628">
            <v>0.11105977777777777</v>
          </cell>
        </row>
        <row r="630">
          <cell r="B630" t="str">
            <v>CANTIDAD DE MATERIAL</v>
          </cell>
        </row>
        <row r="631">
          <cell r="B631" t="str">
            <v>Descripción Material</v>
          </cell>
          <cell r="C631" t="str">
            <v>Unidad</v>
          </cell>
          <cell r="D631" t="str">
            <v>VL Unitario Mat</v>
          </cell>
          <cell r="E631" t="str">
            <v>Cantidad de Mat</v>
          </cell>
          <cell r="F631" t="str">
            <v>VL Total Mat</v>
          </cell>
        </row>
        <row r="632">
          <cell r="B632" t="str">
            <v>Transferencia automatica para planta de emergencia tipo stand by de 150kVA a 460 v ac trifasicos 60 Hz, con interruptores motorizado  y rele de transferencia con puerto de comunicación modbus.</v>
          </cell>
          <cell r="C632" t="str">
            <v>UND</v>
          </cell>
          <cell r="D632">
            <v>45000000</v>
          </cell>
          <cell r="E632">
            <v>1</v>
          </cell>
          <cell r="F632">
            <v>45000000</v>
          </cell>
        </row>
        <row r="639">
          <cell r="B639" t="str">
            <v>CANTIDAD DE MANO DE OBRA</v>
          </cell>
        </row>
        <row r="640">
          <cell r="B640" t="str">
            <v>Descripción Mano de obra</v>
          </cell>
          <cell r="C640" t="str">
            <v>Unidad</v>
          </cell>
          <cell r="D640" t="str">
            <v>VL Unitario MdO</v>
          </cell>
          <cell r="E640" t="str">
            <v>Cantidad de MdO</v>
          </cell>
          <cell r="F640" t="str">
            <v>VL Total MdO</v>
          </cell>
        </row>
        <row r="641">
          <cell r="B641" t="str">
            <v>Cuadrilla de electricistas</v>
          </cell>
          <cell r="C641" t="str">
            <v>Jornal</v>
          </cell>
          <cell r="D641">
            <v>750000</v>
          </cell>
          <cell r="E641">
            <v>5</v>
          </cell>
          <cell r="F641">
            <v>3750000</v>
          </cell>
        </row>
        <row r="642">
          <cell r="B642" t="str">
            <v>Herramientas Menores</v>
          </cell>
          <cell r="C642" t="str">
            <v>Glb</v>
          </cell>
          <cell r="D642">
            <v>10000</v>
          </cell>
          <cell r="E642">
            <v>5</v>
          </cell>
          <cell r="F642">
            <v>50000</v>
          </cell>
        </row>
        <row r="643">
          <cell r="B643" t="str">
            <v>Camión de 3 Ton c/op.</v>
          </cell>
          <cell r="C643" t="str">
            <v>Hr</v>
          </cell>
          <cell r="D643">
            <v>59538</v>
          </cell>
          <cell r="E643">
            <v>5</v>
          </cell>
          <cell r="F643">
            <v>297690</v>
          </cell>
        </row>
        <row r="644">
          <cell r="B644" t="str">
            <v>Grúa hidráulica c/op.</v>
          </cell>
          <cell r="C644" t="str">
            <v>Hr</v>
          </cell>
          <cell r="D644">
            <v>225000</v>
          </cell>
          <cell r="E644">
            <v>4</v>
          </cell>
          <cell r="F644">
            <v>900000</v>
          </cell>
        </row>
        <row r="646">
          <cell r="B646" t="str">
            <v>ANÁLISIS DE PRECIOS UNITARIOS</v>
          </cell>
          <cell r="G646">
            <v>3053</v>
          </cell>
          <cell r="H646">
            <v>0</v>
          </cell>
        </row>
        <row r="647">
          <cell r="G647">
            <v>245000</v>
          </cell>
          <cell r="H647">
            <v>113500</v>
          </cell>
        </row>
        <row r="648">
          <cell r="B648" t="str">
            <v>13.3</v>
          </cell>
          <cell r="E648" t="str">
            <v>VL TOTAL:</v>
          </cell>
          <cell r="F648">
            <v>355447</v>
          </cell>
          <cell r="G648">
            <v>241947</v>
          </cell>
          <cell r="H648">
            <v>113500</v>
          </cell>
        </row>
        <row r="649">
          <cell r="B649" t="str">
            <v>Salida electrica para iluminacion 220 V o 120 V incluye tuberia conduit IMC de 1/2";  cableado linea, neutro y tierra THHN No 12 Centelsa o Procables.</v>
          </cell>
          <cell r="E649" t="str">
            <v>VL MATERIALES:</v>
          </cell>
          <cell r="F649">
            <v>241947</v>
          </cell>
          <cell r="G649">
            <v>0.68068375876009646</v>
          </cell>
          <cell r="H649">
            <v>0.31931624123990354</v>
          </cell>
        </row>
        <row r="650">
          <cell r="B650" t="str">
            <v>un</v>
          </cell>
          <cell r="E650" t="str">
            <v>VL MANO DE OBRA:</v>
          </cell>
          <cell r="F650">
            <v>113500</v>
          </cell>
          <cell r="H650">
            <v>0.4691110036495596</v>
          </cell>
        </row>
        <row r="652">
          <cell r="B652" t="str">
            <v>CANTIDAD DE MATERIAL</v>
          </cell>
        </row>
        <row r="653">
          <cell r="B653" t="str">
            <v>Descripción Material</v>
          </cell>
          <cell r="C653" t="str">
            <v>Unidad</v>
          </cell>
          <cell r="D653" t="str">
            <v>VL Unitario Mat</v>
          </cell>
          <cell r="E653" t="str">
            <v>Cantidad de Mat</v>
          </cell>
          <cell r="F653" t="str">
            <v>VL Total Mat</v>
          </cell>
        </row>
        <row r="654">
          <cell r="B654" t="str">
            <v>TUBO IMC 1/2"</v>
          </cell>
          <cell r="C654" t="str">
            <v>Ml</v>
          </cell>
          <cell r="D654">
            <v>16349.013333333332</v>
          </cell>
          <cell r="E654">
            <v>9</v>
          </cell>
          <cell r="F654">
            <v>147141</v>
          </cell>
        </row>
        <row r="655">
          <cell r="B655" t="str">
            <v>UNIÓN IMC 1/2"</v>
          </cell>
          <cell r="C655" t="str">
            <v>Und</v>
          </cell>
          <cell r="D655">
            <v>1312.8079999999998</v>
          </cell>
          <cell r="E655">
            <v>6</v>
          </cell>
          <cell r="F655">
            <v>7877</v>
          </cell>
        </row>
        <row r="656">
          <cell r="B656" t="str">
            <v>CURVA IMC 1/2"</v>
          </cell>
          <cell r="C656" t="str">
            <v>Und</v>
          </cell>
          <cell r="D656">
            <v>4623.1499999999996</v>
          </cell>
          <cell r="E656">
            <v>4</v>
          </cell>
          <cell r="F656">
            <v>18493</v>
          </cell>
        </row>
        <row r="657">
          <cell r="B657" t="str">
            <v>CABLE THHN/THWN #12 AWG</v>
          </cell>
          <cell r="C657" t="str">
            <v>Ml</v>
          </cell>
          <cell r="D657">
            <v>1901</v>
          </cell>
          <cell r="E657">
            <v>36</v>
          </cell>
          <cell r="F657">
            <v>68436</v>
          </cell>
        </row>
        <row r="661">
          <cell r="B661" t="str">
            <v>CANTIDAD DE MANO DE OBRA</v>
          </cell>
        </row>
        <row r="662">
          <cell r="B662" t="str">
            <v>Descripción Mano de obra</v>
          </cell>
          <cell r="C662" t="str">
            <v>Unidad</v>
          </cell>
          <cell r="D662" t="str">
            <v>VL Unitario MdO</v>
          </cell>
          <cell r="E662" t="str">
            <v>Cantidad de MdO</v>
          </cell>
          <cell r="F662" t="str">
            <v>VL Total MdO</v>
          </cell>
        </row>
        <row r="663">
          <cell r="B663" t="str">
            <v>Cuadrilla de electricistas</v>
          </cell>
          <cell r="C663" t="str">
            <v>Jornal</v>
          </cell>
          <cell r="D663">
            <v>750000</v>
          </cell>
          <cell r="E663">
            <v>0.15</v>
          </cell>
          <cell r="F663">
            <v>112500</v>
          </cell>
        </row>
        <row r="664">
          <cell r="B664" t="str">
            <v>Herramientas Menores</v>
          </cell>
          <cell r="C664" t="str">
            <v>Glb</v>
          </cell>
          <cell r="D664">
            <v>10000</v>
          </cell>
          <cell r="E664">
            <v>0.1</v>
          </cell>
          <cell r="F664">
            <v>1000</v>
          </cell>
        </row>
        <row r="668">
          <cell r="B668" t="str">
            <v>ANÁLISIS DE PRECIOS UNITARIOS</v>
          </cell>
          <cell r="G668">
            <v>30461</v>
          </cell>
          <cell r="H668">
            <v>8500</v>
          </cell>
        </row>
        <row r="669">
          <cell r="G669">
            <v>605000</v>
          </cell>
          <cell r="H669">
            <v>205000</v>
          </cell>
        </row>
        <row r="670">
          <cell r="B670" t="str">
            <v>13.4</v>
          </cell>
          <cell r="E670" t="str">
            <v>VL TOTAL:</v>
          </cell>
          <cell r="F670">
            <v>771039</v>
          </cell>
          <cell r="G670">
            <v>574539</v>
          </cell>
          <cell r="H670">
            <v>196500</v>
          </cell>
        </row>
        <row r="671">
          <cell r="B671" t="str">
            <v>Luminaria tipo Wall Pack Led 90 W - 220  Roy Alpha , incluye fotocelda y base para fotocelda, cable encaucheteado y prensastopa.</v>
          </cell>
          <cell r="E671" t="str">
            <v>VL MATERIALES:</v>
          </cell>
          <cell r="F671">
            <v>574539</v>
          </cell>
          <cell r="G671">
            <v>0.74514907806219921</v>
          </cell>
          <cell r="H671">
            <v>0.25485092193780079</v>
          </cell>
        </row>
        <row r="672">
          <cell r="B672" t="str">
            <v>un</v>
          </cell>
          <cell r="E672" t="str">
            <v>VL MANO DE OBRA:</v>
          </cell>
          <cell r="F672">
            <v>196500</v>
          </cell>
          <cell r="H672">
            <v>0.34201333590931166</v>
          </cell>
        </row>
        <row r="674">
          <cell r="B674" t="str">
            <v>CANTIDAD DE MATERIAL</v>
          </cell>
        </row>
        <row r="675">
          <cell r="B675" t="str">
            <v>Descripción Material</v>
          </cell>
          <cell r="C675" t="str">
            <v>Unidad</v>
          </cell>
          <cell r="D675" t="str">
            <v>VL Unitario Mat</v>
          </cell>
          <cell r="E675" t="str">
            <v>Cantidad de Mat</v>
          </cell>
          <cell r="F675" t="str">
            <v>VL Total Mat</v>
          </cell>
        </row>
        <row r="676">
          <cell r="B676" t="str">
            <v xml:space="preserve">Luminaria  Wall Pack Led 90 W - 220  Roy Alpha </v>
          </cell>
          <cell r="C676" t="str">
            <v>UND</v>
          </cell>
          <cell r="D676">
            <v>415000</v>
          </cell>
          <cell r="E676">
            <v>1</v>
          </cell>
          <cell r="F676">
            <v>415000</v>
          </cell>
        </row>
        <row r="677">
          <cell r="B677" t="str">
            <v xml:space="preserve">FOTOCELDA CON SU BASE </v>
          </cell>
          <cell r="C677" t="str">
            <v>UND</v>
          </cell>
          <cell r="D677">
            <v>135000</v>
          </cell>
          <cell r="E677">
            <v>1</v>
          </cell>
          <cell r="F677">
            <v>135000</v>
          </cell>
        </row>
        <row r="678">
          <cell r="B678" t="str">
            <v>PRENSAESTOPA 1/2"</v>
          </cell>
          <cell r="C678" t="str">
            <v>Und</v>
          </cell>
          <cell r="D678">
            <v>2199</v>
          </cell>
          <cell r="E678">
            <v>1</v>
          </cell>
          <cell r="F678">
            <v>2199</v>
          </cell>
        </row>
        <row r="679">
          <cell r="B679" t="str">
            <v>CABLE ENCAUCHETADO 3X14</v>
          </cell>
          <cell r="C679" t="str">
            <v>Ml</v>
          </cell>
          <cell r="D679">
            <v>5780</v>
          </cell>
          <cell r="E679">
            <v>3</v>
          </cell>
          <cell r="F679">
            <v>17340</v>
          </cell>
        </row>
        <row r="680">
          <cell r="B680" t="str">
            <v xml:space="preserve">CONSUMIBLE </v>
          </cell>
          <cell r="C680" t="str">
            <v>UND</v>
          </cell>
          <cell r="D680">
            <v>5000</v>
          </cell>
          <cell r="E680">
            <v>1</v>
          </cell>
          <cell r="F680">
            <v>5000</v>
          </cell>
        </row>
        <row r="683">
          <cell r="B683" t="str">
            <v>CANTIDAD DE MANO DE OBRA</v>
          </cell>
        </row>
        <row r="684">
          <cell r="B684" t="str">
            <v>Descripción Mano de obra</v>
          </cell>
          <cell r="C684" t="str">
            <v>Unidad</v>
          </cell>
          <cell r="D684" t="str">
            <v>VL Unitario MdO</v>
          </cell>
          <cell r="E684" t="str">
            <v>Cantidad de MdO</v>
          </cell>
          <cell r="F684" t="str">
            <v>VL Total MdO</v>
          </cell>
        </row>
        <row r="685">
          <cell r="B685" t="str">
            <v>Cuadrilla de electricistas</v>
          </cell>
          <cell r="C685" t="str">
            <v>Jornal</v>
          </cell>
          <cell r="D685">
            <v>750000</v>
          </cell>
          <cell r="E685">
            <v>0.25</v>
          </cell>
          <cell r="F685">
            <v>187500</v>
          </cell>
        </row>
        <row r="686">
          <cell r="B686" t="str">
            <v>Herramientas Menores</v>
          </cell>
          <cell r="C686" t="str">
            <v>Glb</v>
          </cell>
          <cell r="D686">
            <v>10000</v>
          </cell>
          <cell r="E686">
            <v>0.9</v>
          </cell>
          <cell r="F686">
            <v>9000</v>
          </cell>
        </row>
        <row r="690">
          <cell r="B690" t="str">
            <v>ANÁLISIS DE PRECIOS UNITARIOS</v>
          </cell>
          <cell r="G690">
            <v>4770</v>
          </cell>
          <cell r="H690">
            <v>500</v>
          </cell>
        </row>
        <row r="691">
          <cell r="G691">
            <v>194500</v>
          </cell>
          <cell r="H691">
            <v>75000</v>
          </cell>
        </row>
        <row r="692">
          <cell r="B692" t="str">
            <v>13.5</v>
          </cell>
          <cell r="E692" t="str">
            <v>VL TOTAL:</v>
          </cell>
          <cell r="F692">
            <v>264230</v>
          </cell>
          <cell r="G692">
            <v>189730</v>
          </cell>
          <cell r="H692">
            <v>74500</v>
          </cell>
        </row>
        <row r="693">
          <cell r="B693" t="str">
            <v>Luminaria tipo slime line tipo hermetica 2 x32W - 110 Vac led. Incluye interruptor en pared.cable encaucheteado y prensastopa.</v>
          </cell>
          <cell r="E693" t="str">
            <v>VL MATERIALES:</v>
          </cell>
          <cell r="F693">
            <v>189730</v>
          </cell>
          <cell r="G693">
            <v>0.71804866971956249</v>
          </cell>
          <cell r="H693">
            <v>0.28195133028043751</v>
          </cell>
        </row>
        <row r="694">
          <cell r="B694" t="str">
            <v>un</v>
          </cell>
          <cell r="E694" t="str">
            <v>VL MANO DE OBRA:</v>
          </cell>
          <cell r="F694">
            <v>74500</v>
          </cell>
          <cell r="H694">
            <v>0.39266325831444687</v>
          </cell>
        </row>
        <row r="696">
          <cell r="B696" t="str">
            <v>CANTIDAD DE MATERIAL</v>
          </cell>
        </row>
        <row r="697">
          <cell r="B697" t="str">
            <v>Descripción Material</v>
          </cell>
          <cell r="C697" t="str">
            <v>Unidad</v>
          </cell>
          <cell r="D697" t="str">
            <v>VL Unitario Mat</v>
          </cell>
          <cell r="E697" t="str">
            <v>Cantidad de Mat</v>
          </cell>
          <cell r="F697" t="str">
            <v>VL Total Mat</v>
          </cell>
        </row>
        <row r="698">
          <cell r="B698" t="str">
            <v xml:space="preserve">LUMINARIA HERMETICA LED 3X32W </v>
          </cell>
          <cell r="C698" t="str">
            <v>Und</v>
          </cell>
          <cell r="D698">
            <v>137166.9565</v>
          </cell>
          <cell r="E698">
            <v>1</v>
          </cell>
          <cell r="F698">
            <v>137167</v>
          </cell>
        </row>
        <row r="699">
          <cell r="B699" t="str">
            <v>INTERRUPTOR SENCILLO P.VERTIC LEGRAND</v>
          </cell>
          <cell r="C699" t="str">
            <v>Und</v>
          </cell>
          <cell r="D699">
            <v>11463.745999999999</v>
          </cell>
          <cell r="E699">
            <v>1</v>
          </cell>
          <cell r="F699">
            <v>11464</v>
          </cell>
        </row>
        <row r="700">
          <cell r="B700" t="str">
            <v>PRENSAESTOPA 1/2"</v>
          </cell>
          <cell r="C700" t="str">
            <v>Und</v>
          </cell>
          <cell r="D700">
            <v>2199</v>
          </cell>
          <cell r="E700">
            <v>1</v>
          </cell>
          <cell r="F700">
            <v>2199</v>
          </cell>
        </row>
        <row r="701">
          <cell r="B701" t="str">
            <v>CABLE ENCAUCHETADO 3X14</v>
          </cell>
          <cell r="C701" t="str">
            <v>Ml</v>
          </cell>
          <cell r="D701">
            <v>5780</v>
          </cell>
          <cell r="E701">
            <v>5</v>
          </cell>
          <cell r="F701">
            <v>28900</v>
          </cell>
        </row>
        <row r="702">
          <cell r="B702" t="str">
            <v xml:space="preserve">CONSUMIBLE </v>
          </cell>
          <cell r="C702" t="str">
            <v>UND</v>
          </cell>
          <cell r="D702">
            <v>10000</v>
          </cell>
          <cell r="E702">
            <v>1</v>
          </cell>
          <cell r="F702">
            <v>10000</v>
          </cell>
        </row>
        <row r="705">
          <cell r="B705" t="str">
            <v>CANTIDAD DE MANO DE OBRA</v>
          </cell>
        </row>
        <row r="706">
          <cell r="B706" t="str">
            <v>Descripción Mano de obra</v>
          </cell>
          <cell r="C706" t="str">
            <v>Unidad</v>
          </cell>
          <cell r="D706" t="str">
            <v>VL Unitario MdO</v>
          </cell>
          <cell r="E706" t="str">
            <v>Cantidad de MdO</v>
          </cell>
          <cell r="F706" t="str">
            <v>VL Total MdO</v>
          </cell>
        </row>
        <row r="707">
          <cell r="B707" t="str">
            <v>Cuadrilla de electricistas</v>
          </cell>
          <cell r="C707" t="str">
            <v>Jornal</v>
          </cell>
          <cell r="D707">
            <v>750000</v>
          </cell>
          <cell r="E707">
            <v>0.09</v>
          </cell>
          <cell r="F707">
            <v>67500</v>
          </cell>
        </row>
        <row r="708">
          <cell r="B708" t="str">
            <v>Herramientas Menores</v>
          </cell>
          <cell r="C708" t="str">
            <v>Glb</v>
          </cell>
          <cell r="D708">
            <v>10000</v>
          </cell>
          <cell r="E708">
            <v>0.7</v>
          </cell>
          <cell r="F708">
            <v>7000</v>
          </cell>
        </row>
        <row r="712">
          <cell r="B712" t="str">
            <v>ANÁLISIS DE PRECIOS UNITARIOS</v>
          </cell>
          <cell r="G712">
            <v>3016</v>
          </cell>
          <cell r="H712">
            <v>500</v>
          </cell>
        </row>
        <row r="713">
          <cell r="G713">
            <v>245500</v>
          </cell>
          <cell r="H713">
            <v>75000</v>
          </cell>
        </row>
        <row r="714">
          <cell r="B714" t="str">
            <v>13.6</v>
          </cell>
          <cell r="E714" t="str">
            <v>VL TOTAL:</v>
          </cell>
          <cell r="F714">
            <v>316984</v>
          </cell>
          <cell r="G714">
            <v>242484</v>
          </cell>
          <cell r="H714">
            <v>74500</v>
          </cell>
        </row>
        <row r="715">
          <cell r="B715" t="str">
            <v xml:space="preserve">Luminaria de emergencia tipo led hermetica - 110 Vac led. </v>
          </cell>
          <cell r="E715" t="str">
            <v>VL MATERIALES:</v>
          </cell>
          <cell r="F715">
            <v>242484</v>
          </cell>
          <cell r="G715">
            <v>0.76497236453574946</v>
          </cell>
          <cell r="H715">
            <v>0.23502763546425057</v>
          </cell>
        </row>
        <row r="716">
          <cell r="B716" t="str">
            <v>un</v>
          </cell>
          <cell r="E716" t="str">
            <v>VL MANO DE OBRA:</v>
          </cell>
          <cell r="F716">
            <v>74500</v>
          </cell>
          <cell r="H716">
            <v>0.30723676613714718</v>
          </cell>
        </row>
        <row r="718">
          <cell r="B718" t="str">
            <v>CANTIDAD DE MATERIAL</v>
          </cell>
        </row>
        <row r="719">
          <cell r="B719" t="str">
            <v>Descripción Material</v>
          </cell>
          <cell r="C719" t="str">
            <v>Unidad</v>
          </cell>
          <cell r="D719" t="str">
            <v>VL Unitario Mat</v>
          </cell>
          <cell r="E719" t="str">
            <v>Cantidad de Mat</v>
          </cell>
          <cell r="F719" t="str">
            <v>VL Total Mat</v>
          </cell>
        </row>
        <row r="720">
          <cell r="B720" t="str">
            <v xml:space="preserve">LUMINARIA HERMETICA LED 3X32W CON DRIVER DE EMERGENCIA </v>
          </cell>
          <cell r="C720" t="str">
            <v>Und</v>
          </cell>
          <cell r="D720">
            <v>194921.4645</v>
          </cell>
          <cell r="E720">
            <v>1</v>
          </cell>
          <cell r="F720">
            <v>194921</v>
          </cell>
        </row>
        <row r="721">
          <cell r="B721" t="str">
            <v>INTERRUPTOR SENCILLO P.VERTIC LEGRAND</v>
          </cell>
          <cell r="C721" t="str">
            <v>Und</v>
          </cell>
          <cell r="D721">
            <v>11463.745999999999</v>
          </cell>
          <cell r="E721">
            <v>1</v>
          </cell>
          <cell r="F721">
            <v>11464</v>
          </cell>
        </row>
        <row r="722">
          <cell r="B722" t="str">
            <v>PRENSAESTOPA 1/2"</v>
          </cell>
          <cell r="C722" t="str">
            <v>Und</v>
          </cell>
          <cell r="D722">
            <v>2199</v>
          </cell>
          <cell r="E722">
            <v>1</v>
          </cell>
          <cell r="F722">
            <v>2199</v>
          </cell>
        </row>
        <row r="723">
          <cell r="B723" t="str">
            <v>CABLE ENCAUCHETADO 3X14</v>
          </cell>
          <cell r="C723" t="str">
            <v>Ml</v>
          </cell>
          <cell r="D723">
            <v>5780</v>
          </cell>
          <cell r="E723">
            <v>5</v>
          </cell>
          <cell r="F723">
            <v>28900</v>
          </cell>
        </row>
        <row r="724">
          <cell r="B724" t="str">
            <v xml:space="preserve">CONSUMIBLE </v>
          </cell>
          <cell r="C724" t="str">
            <v>UND</v>
          </cell>
          <cell r="D724">
            <v>5000</v>
          </cell>
          <cell r="E724">
            <v>1</v>
          </cell>
          <cell r="F724">
            <v>5000</v>
          </cell>
        </row>
        <row r="727">
          <cell r="B727" t="str">
            <v>CANTIDAD DE MANO DE OBRA</v>
          </cell>
        </row>
        <row r="728">
          <cell r="B728" t="str">
            <v>Descripción Mano de obra</v>
          </cell>
          <cell r="C728" t="str">
            <v>Unidad</v>
          </cell>
          <cell r="D728" t="str">
            <v>VL Unitario MdO</v>
          </cell>
          <cell r="E728" t="str">
            <v>Cantidad de MdO</v>
          </cell>
          <cell r="F728" t="str">
            <v>VL Total MdO</v>
          </cell>
        </row>
        <row r="729">
          <cell r="B729" t="str">
            <v>Cuadrilla de electricistas</v>
          </cell>
          <cell r="C729" t="str">
            <v>Jornal</v>
          </cell>
          <cell r="D729">
            <v>750000</v>
          </cell>
          <cell r="E729">
            <v>0.09</v>
          </cell>
          <cell r="F729">
            <v>67500</v>
          </cell>
        </row>
        <row r="730">
          <cell r="B730" t="str">
            <v>Herramientas Menores</v>
          </cell>
          <cell r="C730" t="str">
            <v>Glb</v>
          </cell>
          <cell r="D730">
            <v>10000</v>
          </cell>
          <cell r="E730">
            <v>0.7</v>
          </cell>
          <cell r="F730">
            <v>7000</v>
          </cell>
        </row>
        <row r="734">
          <cell r="B734" t="str">
            <v>ANÁLISIS DE PRECIOS UNITARIOS</v>
          </cell>
          <cell r="G734">
            <v>3280</v>
          </cell>
          <cell r="H734">
            <v>4850</v>
          </cell>
        </row>
        <row r="735">
          <cell r="G735">
            <v>624500</v>
          </cell>
          <cell r="H735">
            <v>187350</v>
          </cell>
        </row>
        <row r="736">
          <cell r="B736" t="str">
            <v>13.7</v>
          </cell>
          <cell r="E736" t="str">
            <v>VL TOTAL:</v>
          </cell>
          <cell r="F736">
            <v>803720</v>
          </cell>
          <cell r="G736">
            <v>621220</v>
          </cell>
          <cell r="H736">
            <v>182500</v>
          </cell>
        </row>
        <row r="737">
          <cell r="B737" t="str">
            <v>Luminaria tipo Reflector Vertical 138 W tipo led RALED - 220 V Roy Alpha , incluye sistema de fijacion en estructura metalica con abrazadera y fotocelda con bases, cable encaucheteado y prensastopa.</v>
          </cell>
          <cell r="E737" t="str">
            <v>VL MATERIALES:</v>
          </cell>
          <cell r="F737">
            <v>621220</v>
          </cell>
          <cell r="G737">
            <v>0.77293087144776784</v>
          </cell>
          <cell r="H737">
            <v>0.22706912855223213</v>
          </cell>
        </row>
        <row r="738">
          <cell r="B738" t="str">
            <v>un</v>
          </cell>
          <cell r="E738" t="str">
            <v>VL MANO DE OBRA:</v>
          </cell>
          <cell r="F738">
            <v>182500</v>
          </cell>
          <cell r="H738">
            <v>0.29377676185570328</v>
          </cell>
        </row>
        <row r="740">
          <cell r="B740" t="str">
            <v>CANTIDAD DE MATERIAL</v>
          </cell>
        </row>
        <row r="741">
          <cell r="B741" t="str">
            <v>Descripción Material</v>
          </cell>
          <cell r="C741" t="str">
            <v>Unidad</v>
          </cell>
          <cell r="D741" t="str">
            <v>VL Unitario Mat</v>
          </cell>
          <cell r="E741" t="str">
            <v>Cantidad de Mat</v>
          </cell>
          <cell r="F741" t="str">
            <v>VL Total Mat</v>
          </cell>
        </row>
        <row r="742">
          <cell r="B742" t="str">
            <v>LUMINARIA TIPO REFLECTOR 138W 100/240V</v>
          </cell>
          <cell r="C742" t="str">
            <v>Und</v>
          </cell>
          <cell r="D742">
            <v>440121</v>
          </cell>
          <cell r="E742">
            <v>1</v>
          </cell>
          <cell r="F742">
            <v>440121</v>
          </cell>
        </row>
        <row r="743">
          <cell r="B743" t="str">
            <v>HERRAJES VARIOS</v>
          </cell>
          <cell r="C743" t="str">
            <v>GLO</v>
          </cell>
          <cell r="D743">
            <v>150000</v>
          </cell>
          <cell r="E743">
            <v>1</v>
          </cell>
          <cell r="F743">
            <v>150000</v>
          </cell>
        </row>
        <row r="744">
          <cell r="B744" t="str">
            <v>PRENSAESTOPA 1/2"</v>
          </cell>
          <cell r="C744" t="str">
            <v>Und</v>
          </cell>
          <cell r="D744">
            <v>2199</v>
          </cell>
          <cell r="E744">
            <v>1</v>
          </cell>
          <cell r="F744">
            <v>2199</v>
          </cell>
        </row>
        <row r="745">
          <cell r="B745" t="str">
            <v>CABLE ENCAUCHETADO 3X14</v>
          </cell>
          <cell r="C745" t="str">
            <v>Ml</v>
          </cell>
          <cell r="D745">
            <v>5780</v>
          </cell>
          <cell r="E745">
            <v>5</v>
          </cell>
          <cell r="F745">
            <v>28900</v>
          </cell>
        </row>
        <row r="748">
          <cell r="B748" t="str">
            <v>CANTIDAD DE MANO DE OBRA</v>
          </cell>
        </row>
        <row r="749">
          <cell r="B749" t="str">
            <v>Descripción Mano de obra</v>
          </cell>
          <cell r="C749" t="str">
            <v>Unidad</v>
          </cell>
          <cell r="D749" t="str">
            <v>VL Unitario MdO</v>
          </cell>
          <cell r="E749" t="str">
            <v>Cantidad de MdO</v>
          </cell>
          <cell r="F749" t="str">
            <v>VL Total MdO</v>
          </cell>
        </row>
        <row r="750">
          <cell r="B750" t="str">
            <v>Cuadrilla de electricistas</v>
          </cell>
          <cell r="C750" t="str">
            <v>Jornal</v>
          </cell>
          <cell r="D750">
            <v>750000</v>
          </cell>
          <cell r="E750">
            <v>0.23</v>
          </cell>
          <cell r="F750">
            <v>172500</v>
          </cell>
        </row>
        <row r="751">
          <cell r="B751" t="str">
            <v>Herramientas Menores</v>
          </cell>
          <cell r="C751" t="str">
            <v>Glb</v>
          </cell>
          <cell r="D751">
            <v>10000</v>
          </cell>
          <cell r="E751">
            <v>1</v>
          </cell>
          <cell r="F751">
            <v>10000</v>
          </cell>
        </row>
        <row r="755">
          <cell r="B755" t="str">
            <v>ANÁLISIS DE PRECIOS UNITARIOS</v>
          </cell>
          <cell r="G755">
            <v>9795</v>
          </cell>
          <cell r="H755">
            <v>2500</v>
          </cell>
        </row>
        <row r="756">
          <cell r="G756">
            <v>450000</v>
          </cell>
          <cell r="H756">
            <v>185000</v>
          </cell>
        </row>
        <row r="757">
          <cell r="B757" t="str">
            <v>13.8</v>
          </cell>
          <cell r="E757" t="str">
            <v>VL TOTAL:</v>
          </cell>
          <cell r="F757">
            <v>622705</v>
          </cell>
          <cell r="G757">
            <v>440205</v>
          </cell>
          <cell r="H757">
            <v>182500</v>
          </cell>
        </row>
        <row r="758">
          <cell r="B758" t="str">
            <v>Salida electrica para toma trifasica 220 V incluye toma homologada de 30 A, tuberia conduit IMC de 3/4"; conduletas, cableado de fases y tierra THHN No 10 Centelsa o Procables.</v>
          </cell>
          <cell r="E758" t="str">
            <v>VL MATERIALES:</v>
          </cell>
          <cell r="F758">
            <v>440205</v>
          </cell>
          <cell r="G758">
            <v>0.70692382428276634</v>
          </cell>
          <cell r="H758">
            <v>0.29307617571723366</v>
          </cell>
        </row>
        <row r="759">
          <cell r="B759" t="str">
            <v>un</v>
          </cell>
          <cell r="E759" t="str">
            <v>VL MANO DE OBRA:</v>
          </cell>
          <cell r="F759">
            <v>182500</v>
          </cell>
          <cell r="H759">
            <v>0.41457957088174829</v>
          </cell>
        </row>
        <row r="761">
          <cell r="B761" t="str">
            <v>CANTIDAD DE MATERIAL</v>
          </cell>
        </row>
        <row r="762">
          <cell r="B762" t="str">
            <v>Descripción Material</v>
          </cell>
          <cell r="C762" t="str">
            <v>Unidad</v>
          </cell>
          <cell r="D762" t="str">
            <v>VL Unitario Mat</v>
          </cell>
          <cell r="E762" t="str">
            <v>Cantidad de Mat</v>
          </cell>
          <cell r="F762" t="str">
            <v>VL Total Mat</v>
          </cell>
        </row>
        <row r="763">
          <cell r="B763" t="str">
            <v>TOMACORRIENTE DOBLE 120V 30A</v>
          </cell>
          <cell r="C763" t="str">
            <v>Und</v>
          </cell>
          <cell r="D763">
            <v>31487.399999999998</v>
          </cell>
          <cell r="E763">
            <v>1</v>
          </cell>
          <cell r="F763">
            <v>31487</v>
          </cell>
        </row>
        <row r="764">
          <cell r="B764" t="str">
            <v>CURVA IMC 3/4"</v>
          </cell>
          <cell r="C764" t="str">
            <v>Und</v>
          </cell>
          <cell r="D764">
            <v>7743.5679999999993</v>
          </cell>
          <cell r="E764">
            <v>3</v>
          </cell>
          <cell r="F764">
            <v>23231</v>
          </cell>
        </row>
        <row r="765">
          <cell r="B765" t="str">
            <v>TUBO IMC 3/4"</v>
          </cell>
          <cell r="C765" t="str">
            <v>Ml</v>
          </cell>
          <cell r="D765">
            <v>19912.031999999999</v>
          </cell>
          <cell r="E765">
            <v>12</v>
          </cell>
          <cell r="F765">
            <v>238944</v>
          </cell>
        </row>
        <row r="766">
          <cell r="B766" t="str">
            <v>UNION IMC 3/4"</v>
          </cell>
          <cell r="C766" t="str">
            <v>Und</v>
          </cell>
          <cell r="D766">
            <v>1497.7339999999999</v>
          </cell>
          <cell r="E766">
            <v>6</v>
          </cell>
          <cell r="F766">
            <v>8986</v>
          </cell>
        </row>
        <row r="767">
          <cell r="B767" t="str">
            <v>CABLE THHN/THWN #10 AWG</v>
          </cell>
          <cell r="C767" t="str">
            <v>Ml</v>
          </cell>
          <cell r="D767">
            <v>4724.3411740000001</v>
          </cell>
          <cell r="E767">
            <v>27</v>
          </cell>
          <cell r="F767">
            <v>127557</v>
          </cell>
        </row>
        <row r="768">
          <cell r="B768" t="str">
            <v xml:space="preserve">CONSUMIBLE </v>
          </cell>
          <cell r="C768" t="str">
            <v>Glb</v>
          </cell>
          <cell r="D768">
            <v>10000</v>
          </cell>
          <cell r="E768">
            <v>1</v>
          </cell>
          <cell r="F768">
            <v>10000</v>
          </cell>
        </row>
        <row r="771">
          <cell r="B771" t="str">
            <v>CANTIDAD DE MANO DE OBRA</v>
          </cell>
        </row>
        <row r="772">
          <cell r="B772" t="str">
            <v>Descripción Mano de obra</v>
          </cell>
          <cell r="C772" t="str">
            <v>Unidad</v>
          </cell>
          <cell r="D772" t="str">
            <v>VL Unitario MdO</v>
          </cell>
          <cell r="E772" t="str">
            <v>Cantidad de MdO</v>
          </cell>
          <cell r="F772" t="str">
            <v>VL Total MdO</v>
          </cell>
        </row>
        <row r="773">
          <cell r="B773" t="str">
            <v>Cuadrilla de electricistas</v>
          </cell>
          <cell r="C773" t="str">
            <v>Jornal</v>
          </cell>
          <cell r="D773">
            <v>750000</v>
          </cell>
          <cell r="E773">
            <v>0.23</v>
          </cell>
          <cell r="F773">
            <v>172500</v>
          </cell>
        </row>
        <row r="774">
          <cell r="B774" t="str">
            <v>Herramientas Menores</v>
          </cell>
          <cell r="C774" t="str">
            <v>Glb</v>
          </cell>
          <cell r="D774">
            <v>10000</v>
          </cell>
          <cell r="E774">
            <v>1</v>
          </cell>
          <cell r="F774">
            <v>10000</v>
          </cell>
        </row>
        <row r="778">
          <cell r="B778" t="str">
            <v>ANÁLISIS DE PRECIOS UNITARIOS</v>
          </cell>
          <cell r="G778">
            <v>2594</v>
          </cell>
          <cell r="H778">
            <v>2500</v>
          </cell>
        </row>
        <row r="779">
          <cell r="G779">
            <v>450000</v>
          </cell>
          <cell r="H779">
            <v>185000</v>
          </cell>
        </row>
        <row r="780">
          <cell r="B780" t="str">
            <v>13.9</v>
          </cell>
          <cell r="E780" t="str">
            <v>VL TOTAL:</v>
          </cell>
          <cell r="F780">
            <v>629906</v>
          </cell>
          <cell r="G780">
            <v>447406</v>
          </cell>
          <cell r="H780">
            <v>182500</v>
          </cell>
        </row>
        <row r="781">
          <cell r="B781" t="str">
            <v>Salida electrica para toma bifasica 220 V incluye toma homologada de 30 A, tuberia conduit IMC de 3/4";  conduletas, cableado de fases y tierra THHN No 10 Centelsa o Procables.</v>
          </cell>
          <cell r="E781" t="str">
            <v>VL MATERIALES:</v>
          </cell>
          <cell r="F781">
            <v>447406</v>
          </cell>
          <cell r="G781">
            <v>0.71027423139325552</v>
          </cell>
          <cell r="H781">
            <v>0.28972576860674448</v>
          </cell>
        </row>
        <row r="782">
          <cell r="B782" t="str">
            <v>un</v>
          </cell>
          <cell r="E782" t="str">
            <v>VL MANO DE OBRA:</v>
          </cell>
          <cell r="F782">
            <v>182500</v>
          </cell>
          <cell r="H782">
            <v>0.4079069122899559</v>
          </cell>
        </row>
        <row r="784">
          <cell r="B784" t="str">
            <v>CANTIDAD DE MATERIAL</v>
          </cell>
        </row>
        <row r="785">
          <cell r="B785" t="str">
            <v>Descripción Material</v>
          </cell>
          <cell r="C785" t="str">
            <v>Unidad</v>
          </cell>
          <cell r="D785" t="str">
            <v>VL Unitario Mat</v>
          </cell>
          <cell r="E785" t="str">
            <v>Cantidad de Mat</v>
          </cell>
          <cell r="F785" t="str">
            <v>VL Total Mat</v>
          </cell>
        </row>
        <row r="786">
          <cell r="B786" t="str">
            <v xml:space="preserve">TOMACORRIENTE 220V </v>
          </cell>
          <cell r="C786" t="str">
            <v>Und</v>
          </cell>
          <cell r="D786">
            <v>23200.715999999997</v>
          </cell>
          <cell r="E786">
            <v>1</v>
          </cell>
          <cell r="F786">
            <v>23201</v>
          </cell>
        </row>
        <row r="787">
          <cell r="B787" t="str">
            <v>CURVA IMC 3/4"</v>
          </cell>
          <cell r="C787" t="str">
            <v>Und</v>
          </cell>
          <cell r="D787">
            <v>7743.5679999999993</v>
          </cell>
          <cell r="E787">
            <v>5</v>
          </cell>
          <cell r="F787">
            <v>38718</v>
          </cell>
        </row>
        <row r="788">
          <cell r="B788" t="str">
            <v>TUBO IMC 3/4"</v>
          </cell>
          <cell r="C788" t="str">
            <v>Ml</v>
          </cell>
          <cell r="D788">
            <v>19912.031999999999</v>
          </cell>
          <cell r="E788">
            <v>12</v>
          </cell>
          <cell r="F788">
            <v>238944</v>
          </cell>
        </row>
        <row r="789">
          <cell r="B789" t="str">
            <v>UNION IMC 3/4"</v>
          </cell>
          <cell r="C789" t="str">
            <v>Und</v>
          </cell>
          <cell r="D789">
            <v>1497.7339999999999</v>
          </cell>
          <cell r="E789">
            <v>6</v>
          </cell>
          <cell r="F789">
            <v>8986</v>
          </cell>
        </row>
        <row r="790">
          <cell r="B790" t="str">
            <v>CABLE THHN/THWN #10 AWG</v>
          </cell>
          <cell r="C790" t="str">
            <v>Ml</v>
          </cell>
          <cell r="D790">
            <v>4724.3411740000001</v>
          </cell>
          <cell r="E790">
            <v>27</v>
          </cell>
          <cell r="F790">
            <v>127557</v>
          </cell>
        </row>
        <row r="791">
          <cell r="B791" t="str">
            <v xml:space="preserve">CONSUMIBLE </v>
          </cell>
          <cell r="C791" t="str">
            <v>Glb</v>
          </cell>
          <cell r="D791">
            <v>10000</v>
          </cell>
          <cell r="E791">
            <v>1</v>
          </cell>
          <cell r="F791">
            <v>10000</v>
          </cell>
        </row>
        <row r="794">
          <cell r="B794" t="str">
            <v>CANTIDAD DE MANO DE OBRA</v>
          </cell>
        </row>
        <row r="795">
          <cell r="B795" t="str">
            <v>Descripción Mano de obra</v>
          </cell>
          <cell r="C795" t="str">
            <v>Unidad</v>
          </cell>
          <cell r="D795" t="str">
            <v>VL Unitario MdO</v>
          </cell>
          <cell r="E795" t="str">
            <v>Cantidad de MdO</v>
          </cell>
          <cell r="F795" t="str">
            <v>VL Total MdO</v>
          </cell>
        </row>
        <row r="796">
          <cell r="B796" t="str">
            <v>Cuadrilla de electricistas</v>
          </cell>
          <cell r="C796" t="str">
            <v>Jornal</v>
          </cell>
          <cell r="D796">
            <v>750000</v>
          </cell>
          <cell r="E796">
            <v>0.23</v>
          </cell>
          <cell r="F796">
            <v>172500</v>
          </cell>
        </row>
        <row r="797">
          <cell r="B797" t="str">
            <v>Herramientas Menores</v>
          </cell>
          <cell r="C797" t="str">
            <v>Glb</v>
          </cell>
          <cell r="D797">
            <v>10000</v>
          </cell>
          <cell r="E797">
            <v>1</v>
          </cell>
          <cell r="F797">
            <v>10000</v>
          </cell>
        </row>
        <row r="801">
          <cell r="B801" t="str">
            <v>ANÁLISIS DE PRECIOS UNITARIOS</v>
          </cell>
          <cell r="G801">
            <v>4919</v>
          </cell>
          <cell r="H801">
            <v>1500</v>
          </cell>
        </row>
        <row r="802">
          <cell r="G802">
            <v>280000</v>
          </cell>
          <cell r="H802">
            <v>104000</v>
          </cell>
        </row>
        <row r="803">
          <cell r="B803" t="str">
            <v>13.10</v>
          </cell>
          <cell r="E803" t="str">
            <v>VL TOTAL:</v>
          </cell>
          <cell r="F803">
            <v>377581</v>
          </cell>
          <cell r="G803">
            <v>275081</v>
          </cell>
          <cell r="H803">
            <v>102500</v>
          </cell>
        </row>
        <row r="804">
          <cell r="B804" t="str">
            <v>Salida electrica para toma monofasica 120 V incluye toma homologada, tuberia conduit IMC de 1/2";  conduletas, cableado de fases y tierra THHN No 10 Centelsa o Procables.</v>
          </cell>
          <cell r="E804" t="str">
            <v>VL MATERIALES:</v>
          </cell>
          <cell r="F804">
            <v>275081</v>
          </cell>
          <cell r="G804">
            <v>0.72853506929638934</v>
          </cell>
          <cell r="H804">
            <v>0.27146493070361061</v>
          </cell>
        </row>
        <row r="805">
          <cell r="B805" t="str">
            <v>un</v>
          </cell>
          <cell r="E805" t="str">
            <v>VL MANO DE OBRA:</v>
          </cell>
          <cell r="F805">
            <v>102500</v>
          </cell>
          <cell r="H805">
            <v>0.37261751993049319</v>
          </cell>
        </row>
        <row r="807">
          <cell r="B807" t="str">
            <v>CANTIDAD DE MATERIAL</v>
          </cell>
        </row>
        <row r="808">
          <cell r="B808" t="str">
            <v>Descripción Material</v>
          </cell>
          <cell r="C808" t="str">
            <v>Unidad</v>
          </cell>
          <cell r="D808" t="str">
            <v>VL Unitario Mat</v>
          </cell>
          <cell r="E808" t="str">
            <v>Cantidad de Mat</v>
          </cell>
          <cell r="F808" t="str">
            <v>VL Total Mat</v>
          </cell>
        </row>
        <row r="809">
          <cell r="B809" t="str">
            <v>TOMACORRIENTE DOBLE CON POLO A TIERRA AMBIA REFRESH LEGRAND</v>
          </cell>
          <cell r="C809" t="str">
            <v>Und</v>
          </cell>
          <cell r="D809">
            <v>11137.21</v>
          </cell>
          <cell r="E809">
            <v>1</v>
          </cell>
          <cell r="F809">
            <v>11137</v>
          </cell>
        </row>
        <row r="810">
          <cell r="B810" t="str">
            <v>CURVA IMC 1/2"</v>
          </cell>
          <cell r="C810" t="str">
            <v>Und</v>
          </cell>
          <cell r="D810">
            <v>4623.1499999999996</v>
          </cell>
          <cell r="E810">
            <v>3</v>
          </cell>
          <cell r="F810">
            <v>13869</v>
          </cell>
        </row>
        <row r="811">
          <cell r="B811" t="str">
            <v>TUBO IMC 1/2"</v>
          </cell>
          <cell r="C811" t="str">
            <v>Ml</v>
          </cell>
          <cell r="D811">
            <v>16349.013333333332</v>
          </cell>
          <cell r="E811">
            <v>6</v>
          </cell>
          <cell r="F811">
            <v>98094</v>
          </cell>
        </row>
        <row r="812">
          <cell r="B812" t="str">
            <v>UNIÓN IMC 1/2"</v>
          </cell>
          <cell r="C812" t="str">
            <v>Und</v>
          </cell>
          <cell r="D812">
            <v>1312.8079999999998</v>
          </cell>
          <cell r="E812">
            <v>4</v>
          </cell>
          <cell r="F812">
            <v>5251</v>
          </cell>
        </row>
        <row r="813">
          <cell r="B813" t="str">
            <v>CABLE THHN/THWN #10 AWG</v>
          </cell>
          <cell r="C813" t="str">
            <v>Ml</v>
          </cell>
          <cell r="D813">
            <v>4724.3411740000001</v>
          </cell>
          <cell r="E813">
            <v>30</v>
          </cell>
          <cell r="F813">
            <v>141730</v>
          </cell>
        </row>
        <row r="814">
          <cell r="B814" t="str">
            <v xml:space="preserve">CONSUMIBLE </v>
          </cell>
          <cell r="C814" t="str">
            <v>Glb</v>
          </cell>
          <cell r="D814">
            <v>10000</v>
          </cell>
          <cell r="E814">
            <v>0.5</v>
          </cell>
          <cell r="F814">
            <v>5000</v>
          </cell>
        </row>
        <row r="817">
          <cell r="B817" t="str">
            <v>CANTIDAD DE MANO DE OBRA</v>
          </cell>
        </row>
        <row r="818">
          <cell r="B818" t="str">
            <v>Descripción Mano de obra</v>
          </cell>
          <cell r="C818" t="str">
            <v>Unidad</v>
          </cell>
          <cell r="D818" t="str">
            <v>VL Unitario MdO</v>
          </cell>
          <cell r="E818" t="str">
            <v>Cantidad de MdO</v>
          </cell>
          <cell r="F818" t="str">
            <v>VL Total MdO</v>
          </cell>
        </row>
        <row r="819">
          <cell r="B819" t="str">
            <v>Cuadrilla de electricistas</v>
          </cell>
          <cell r="C819" t="str">
            <v>Jornal</v>
          </cell>
          <cell r="D819">
            <v>750000</v>
          </cell>
          <cell r="E819">
            <v>0.13</v>
          </cell>
          <cell r="F819">
            <v>97500</v>
          </cell>
        </row>
        <row r="820">
          <cell r="B820" t="str">
            <v>Herramientas Menores</v>
          </cell>
          <cell r="C820" t="str">
            <v>Glb</v>
          </cell>
          <cell r="D820">
            <v>10000</v>
          </cell>
          <cell r="E820">
            <v>0.5</v>
          </cell>
          <cell r="F820">
            <v>5000</v>
          </cell>
        </row>
        <row r="824">
          <cell r="B824" t="str">
            <v>ANÁLISIS DE PRECIOS UNITARIOS</v>
          </cell>
          <cell r="G824">
            <v>38</v>
          </cell>
          <cell r="H824">
            <v>1750</v>
          </cell>
        </row>
        <row r="825">
          <cell r="G825">
            <v>95000</v>
          </cell>
          <cell r="H825">
            <v>30500</v>
          </cell>
        </row>
        <row r="826">
          <cell r="B826" t="str">
            <v>13.11</v>
          </cell>
          <cell r="E826" t="str">
            <v>VL TOTAL:</v>
          </cell>
          <cell r="F826">
            <v>123712</v>
          </cell>
          <cell r="G826">
            <v>94962</v>
          </cell>
          <cell r="H826">
            <v>28750</v>
          </cell>
        </row>
        <row r="827">
          <cell r="B827" t="str">
            <v xml:space="preserve">Acometida electrica  para bomba sumergoible de  43kW en cable THHN (3xNo2) + (1xNo6) - 90 grados Centelsa o Procables, incluye tuberia conduit pvc de 1 1/2" excavación. </v>
          </cell>
          <cell r="E827" t="str">
            <v>VL MATERIALES:</v>
          </cell>
          <cell r="F827">
            <v>94962</v>
          </cell>
          <cell r="G827">
            <v>0.76760540610450079</v>
          </cell>
          <cell r="H827">
            <v>0.23239459389549921</v>
          </cell>
        </row>
        <row r="828">
          <cell r="B828" t="str">
            <v>ml</v>
          </cell>
          <cell r="E828" t="str">
            <v>VL MANO DE OBRA:</v>
          </cell>
          <cell r="F828">
            <v>28750</v>
          </cell>
          <cell r="H828">
            <v>0.30275268001937616</v>
          </cell>
        </row>
        <row r="830">
          <cell r="B830" t="str">
            <v>CANTIDAD DE MATERIAL</v>
          </cell>
        </row>
        <row r="831">
          <cell r="B831" t="str">
            <v>Descripción Material</v>
          </cell>
          <cell r="C831" t="str">
            <v>Unidad</v>
          </cell>
          <cell r="D831" t="str">
            <v>VL Unitario Mat</v>
          </cell>
          <cell r="E831" t="str">
            <v>Cantidad de Mat</v>
          </cell>
          <cell r="F831" t="str">
            <v>VL Total Mat</v>
          </cell>
        </row>
        <row r="832">
          <cell r="B832" t="str">
            <v xml:space="preserve">CABLE THHN/THWN #2 AWG </v>
          </cell>
          <cell r="C832" t="str">
            <v>Ml</v>
          </cell>
          <cell r="D832">
            <v>22404.994558799997</v>
          </cell>
          <cell r="E832">
            <v>3</v>
          </cell>
          <cell r="F832">
            <v>67215</v>
          </cell>
        </row>
        <row r="833">
          <cell r="B833" t="str">
            <v>CABLE THHN/THWN #6 AWG</v>
          </cell>
          <cell r="C833" t="str">
            <v>Ml</v>
          </cell>
          <cell r="D833">
            <v>6189.1899999999987</v>
          </cell>
          <cell r="E833">
            <v>1</v>
          </cell>
          <cell r="F833">
            <v>6189</v>
          </cell>
        </row>
        <row r="834">
          <cell r="B834" t="str">
            <v>TUBO PVC 1 -1/2"</v>
          </cell>
          <cell r="C834" t="str">
            <v>Ml</v>
          </cell>
          <cell r="D834">
            <v>12000</v>
          </cell>
          <cell r="E834">
            <v>1</v>
          </cell>
          <cell r="F834">
            <v>12000</v>
          </cell>
        </row>
        <row r="835">
          <cell r="B835" t="str">
            <v>CURVA PVC 1 1/2"</v>
          </cell>
          <cell r="C835" t="str">
            <v>Und</v>
          </cell>
          <cell r="D835">
            <v>5058.3091999999988</v>
          </cell>
          <cell r="E835">
            <v>1</v>
          </cell>
          <cell r="F835">
            <v>5058</v>
          </cell>
        </row>
        <row r="836">
          <cell r="B836" t="str">
            <v>EXCAVACIÓN</v>
          </cell>
          <cell r="C836" t="str">
            <v>Ml</v>
          </cell>
          <cell r="D836">
            <v>4500</v>
          </cell>
          <cell r="E836">
            <v>1</v>
          </cell>
          <cell r="F836">
            <v>4500</v>
          </cell>
        </row>
        <row r="841">
          <cell r="B841" t="str">
            <v>CANTIDAD DE MANO DE OBRA</v>
          </cell>
        </row>
        <row r="842">
          <cell r="B842" t="str">
            <v>Descripción Mano de obra</v>
          </cell>
          <cell r="C842" t="str">
            <v>Unidad</v>
          </cell>
          <cell r="D842" t="str">
            <v>VL Unitario MdO</v>
          </cell>
          <cell r="E842" t="str">
            <v>Cantidad de MdO</v>
          </cell>
          <cell r="F842" t="str">
            <v>VL Total MdO</v>
          </cell>
        </row>
        <row r="843">
          <cell r="B843" t="str">
            <v>Cuadrilla de electricistas</v>
          </cell>
          <cell r="C843" t="str">
            <v>Jornal</v>
          </cell>
          <cell r="D843">
            <v>750000</v>
          </cell>
          <cell r="E843">
            <v>2.5000000000000001E-2</v>
          </cell>
          <cell r="F843">
            <v>18750</v>
          </cell>
        </row>
        <row r="844">
          <cell r="B844" t="str">
            <v>Herramientas Menores</v>
          </cell>
          <cell r="C844" t="str">
            <v>Glb</v>
          </cell>
          <cell r="D844">
            <v>10000</v>
          </cell>
          <cell r="E844">
            <v>1</v>
          </cell>
          <cell r="F844">
            <v>10000</v>
          </cell>
        </row>
        <row r="848">
          <cell r="B848" t="str">
            <v>ANÁLISIS DE PRECIOS UNITARIOS</v>
          </cell>
          <cell r="G848">
            <v>-78878</v>
          </cell>
          <cell r="H848">
            <v>500</v>
          </cell>
        </row>
        <row r="849">
          <cell r="G849">
            <v>65400</v>
          </cell>
          <cell r="H849">
            <v>25500</v>
          </cell>
        </row>
        <row r="850">
          <cell r="B850" t="str">
            <v>13.12</v>
          </cell>
          <cell r="E850" t="str">
            <v>VL TOTAL:</v>
          </cell>
          <cell r="F850">
            <v>169278</v>
          </cell>
          <cell r="G850">
            <v>144278</v>
          </cell>
          <cell r="H850">
            <v>25000</v>
          </cell>
        </row>
        <row r="851">
          <cell r="B851" t="str">
            <v>Acometida electrica en cable THHN 4 X  No 2 - 90 grados Centelsa o Procables, incluye tuberia conduit galvanizada IMC de 1", conduletas, perfil chanel para fijacion anclajes etc , desde CCM hasta la caja de servicioa auxiliares.</v>
          </cell>
          <cell r="E851" t="str">
            <v>VL MATERIALES:</v>
          </cell>
          <cell r="F851">
            <v>144278</v>
          </cell>
          <cell r="G851">
            <v>0.85231394510804714</v>
          </cell>
          <cell r="H851">
            <v>0.14768605489195288</v>
          </cell>
        </row>
        <row r="852">
          <cell r="B852" t="str">
            <v>ml</v>
          </cell>
          <cell r="E852" t="str">
            <v>VL MANO DE OBRA:</v>
          </cell>
          <cell r="F852">
            <v>25000</v>
          </cell>
          <cell r="H852">
            <v>0.17327659102565879</v>
          </cell>
        </row>
        <row r="854">
          <cell r="B854" t="str">
            <v>CANTIDAD DE MATERIAL</v>
          </cell>
        </row>
        <row r="855">
          <cell r="B855" t="str">
            <v>Descripción Material</v>
          </cell>
          <cell r="C855" t="str">
            <v>Unidad</v>
          </cell>
          <cell r="D855" t="str">
            <v>VL Unitario Mat</v>
          </cell>
          <cell r="E855" t="str">
            <v>Cantidad de Mat</v>
          </cell>
          <cell r="F855" t="str">
            <v>VL Total Mat</v>
          </cell>
        </row>
        <row r="856">
          <cell r="B856" t="str">
            <v xml:space="preserve">CABLE THHN/THWN #2 AWG </v>
          </cell>
          <cell r="C856" t="str">
            <v>Ml</v>
          </cell>
          <cell r="D856">
            <v>22404.994558799997</v>
          </cell>
          <cell r="E856">
            <v>4</v>
          </cell>
          <cell r="F856">
            <v>89620</v>
          </cell>
        </row>
        <row r="857">
          <cell r="B857" t="str">
            <v>CURVA IMC 1"</v>
          </cell>
          <cell r="C857" t="str">
            <v>Und</v>
          </cell>
          <cell r="D857">
            <v>11027.253999999999</v>
          </cell>
          <cell r="E857">
            <v>1</v>
          </cell>
          <cell r="F857">
            <v>11027</v>
          </cell>
        </row>
        <row r="858">
          <cell r="B858" t="str">
            <v xml:space="preserve">TUBO IMC 1" </v>
          </cell>
          <cell r="C858" t="str">
            <v>Ml</v>
          </cell>
          <cell r="D858">
            <v>28890.66133333333</v>
          </cell>
          <cell r="E858">
            <v>1</v>
          </cell>
          <cell r="F858">
            <v>28891</v>
          </cell>
        </row>
        <row r="859">
          <cell r="B859" t="str">
            <v>UNION IMC 1"</v>
          </cell>
          <cell r="C859" t="str">
            <v>Und</v>
          </cell>
          <cell r="D859">
            <v>3428.6279999999997</v>
          </cell>
          <cell r="E859">
            <v>1</v>
          </cell>
          <cell r="F859">
            <v>3429</v>
          </cell>
        </row>
        <row r="860">
          <cell r="B860" t="str">
            <v>CONDULETA TIPO LB 1"</v>
          </cell>
          <cell r="C860" t="str">
            <v>Und</v>
          </cell>
          <cell r="D860">
            <v>82372</v>
          </cell>
          <cell r="E860">
            <v>0.1</v>
          </cell>
          <cell r="F860">
            <v>8237</v>
          </cell>
        </row>
        <row r="861">
          <cell r="B861" t="str">
            <v xml:space="preserve">RIEL CHANNEL PERFORADO 2X4CM X3M </v>
          </cell>
          <cell r="C861" t="str">
            <v>Und</v>
          </cell>
          <cell r="D861">
            <v>61475</v>
          </cell>
          <cell r="E861">
            <v>0.05</v>
          </cell>
          <cell r="F861">
            <v>3074</v>
          </cell>
        </row>
        <row r="866">
          <cell r="B866" t="str">
            <v>CANTIDAD DE MANO DE OBRA</v>
          </cell>
        </row>
        <row r="867">
          <cell r="B867" t="str">
            <v>Descripción Mano de obra</v>
          </cell>
          <cell r="C867" t="str">
            <v>Unidad</v>
          </cell>
          <cell r="D867" t="str">
            <v>VL Unitario MdO</v>
          </cell>
          <cell r="E867" t="str">
            <v>Cantidad de MdO</v>
          </cell>
          <cell r="F867" t="str">
            <v>VL Total MdO</v>
          </cell>
        </row>
        <row r="868">
          <cell r="B868" t="str">
            <v>Cuadrilla de electricistas</v>
          </cell>
          <cell r="C868" t="str">
            <v>Jornal</v>
          </cell>
          <cell r="D868">
            <v>750000</v>
          </cell>
          <cell r="E868">
            <v>0.02</v>
          </cell>
          <cell r="F868">
            <v>15000</v>
          </cell>
        </row>
        <row r="869">
          <cell r="B869" t="str">
            <v>Herramientas Menores</v>
          </cell>
          <cell r="C869" t="str">
            <v>Glb</v>
          </cell>
          <cell r="D869">
            <v>10000</v>
          </cell>
          <cell r="E869">
            <v>1</v>
          </cell>
          <cell r="F869">
            <v>10000</v>
          </cell>
        </row>
        <row r="873">
          <cell r="B873" t="str">
            <v>ANÁLISIS DE PRECIOS UNITARIOS</v>
          </cell>
          <cell r="G873">
            <v>53</v>
          </cell>
          <cell r="H873">
            <v>250</v>
          </cell>
        </row>
        <row r="874">
          <cell r="G874">
            <v>45000</v>
          </cell>
          <cell r="H874">
            <v>13500</v>
          </cell>
        </row>
        <row r="875">
          <cell r="B875" t="str">
            <v>13.13</v>
          </cell>
          <cell r="E875" t="str">
            <v>VL TOTAL:</v>
          </cell>
          <cell r="F875">
            <v>58197</v>
          </cell>
          <cell r="G875">
            <v>44947</v>
          </cell>
          <cell r="H875">
            <v>13250</v>
          </cell>
        </row>
        <row r="876">
          <cell r="B876" t="str">
            <v xml:space="preserve">Acometida electrica en cable THHN 3x No 14 - 90 grados Centelsa o Procables encaucheteado, incluye tuberia conduit galvanizada IMC de 1", conduletas, perfil chanel para fijacion anclajes etc </v>
          </cell>
          <cell r="E876" t="str">
            <v>VL MATERIALES:</v>
          </cell>
          <cell r="F876">
            <v>44947</v>
          </cell>
          <cell r="G876">
            <v>0.77232503393645724</v>
          </cell>
          <cell r="H876">
            <v>0.22767496606354279</v>
          </cell>
        </row>
        <row r="877">
          <cell r="B877" t="str">
            <v>un</v>
          </cell>
          <cell r="E877" t="str">
            <v>VL MANO DE OBRA:</v>
          </cell>
          <cell r="F877">
            <v>13250</v>
          </cell>
          <cell r="H877">
            <v>0.294791643491223</v>
          </cell>
        </row>
        <row r="879">
          <cell r="B879" t="str">
            <v>CANTIDAD DE MATERIAL</v>
          </cell>
        </row>
        <row r="880">
          <cell r="B880" t="str">
            <v>Descripción Material</v>
          </cell>
          <cell r="C880" t="str">
            <v>Unidad</v>
          </cell>
          <cell r="D880" t="str">
            <v>VL Unitario Mat</v>
          </cell>
          <cell r="E880" t="str">
            <v>Cantidad de Mat</v>
          </cell>
          <cell r="F880" t="str">
            <v>VL Total Mat</v>
          </cell>
        </row>
        <row r="881">
          <cell r="B881" t="str">
            <v>CABLE THHN/THWN #12 AWG</v>
          </cell>
          <cell r="C881" t="str">
            <v>Ml</v>
          </cell>
          <cell r="D881">
            <v>1901</v>
          </cell>
          <cell r="E881">
            <v>3</v>
          </cell>
          <cell r="F881">
            <v>5703</v>
          </cell>
        </row>
        <row r="882">
          <cell r="B882" t="str">
            <v>CURVA IMC 1"</v>
          </cell>
          <cell r="C882" t="str">
            <v>Und</v>
          </cell>
          <cell r="D882">
            <v>11027.253999999999</v>
          </cell>
          <cell r="E882">
            <v>1</v>
          </cell>
          <cell r="F882">
            <v>11027</v>
          </cell>
        </row>
        <row r="883">
          <cell r="B883" t="str">
            <v xml:space="preserve">TUBO IMC 1" </v>
          </cell>
          <cell r="C883" t="str">
            <v>Ml</v>
          </cell>
          <cell r="D883">
            <v>28890.66133333333</v>
          </cell>
          <cell r="E883">
            <v>0.625</v>
          </cell>
          <cell r="F883">
            <v>18057</v>
          </cell>
        </row>
        <row r="884">
          <cell r="B884" t="str">
            <v>UNION IMC 1"</v>
          </cell>
          <cell r="C884" t="str">
            <v>Und</v>
          </cell>
          <cell r="D884">
            <v>3428.6279999999997</v>
          </cell>
          <cell r="E884">
            <v>1</v>
          </cell>
          <cell r="F884">
            <v>3429</v>
          </cell>
        </row>
        <row r="885">
          <cell r="B885" t="str">
            <v>CONDULETA TIPO LB 1"</v>
          </cell>
          <cell r="C885" t="str">
            <v>Und</v>
          </cell>
          <cell r="D885">
            <v>82372</v>
          </cell>
          <cell r="E885">
            <v>2.5000000000000001E-2</v>
          </cell>
          <cell r="F885">
            <v>2059</v>
          </cell>
        </row>
        <row r="886">
          <cell r="B886" t="str">
            <v xml:space="preserve">RIEL CHANNEL PERFORADO 2X4CM X3M </v>
          </cell>
          <cell r="C886" t="str">
            <v>Und</v>
          </cell>
          <cell r="D886">
            <v>61475</v>
          </cell>
          <cell r="E886">
            <v>7.5999999999999998E-2</v>
          </cell>
          <cell r="F886">
            <v>4672</v>
          </cell>
        </row>
        <row r="891">
          <cell r="B891" t="str">
            <v>CANTIDAD DE MANO DE OBRA</v>
          </cell>
        </row>
        <row r="892">
          <cell r="B892" t="str">
            <v>Descripción Mano de obra</v>
          </cell>
          <cell r="C892" t="str">
            <v>Unidad</v>
          </cell>
          <cell r="D892" t="str">
            <v>VL Unitario MdO</v>
          </cell>
          <cell r="E892" t="str">
            <v>Cantidad de MdO</v>
          </cell>
          <cell r="F892" t="str">
            <v>VL Total MdO</v>
          </cell>
        </row>
        <row r="893">
          <cell r="B893" t="str">
            <v>Cuadrilla de electricistas</v>
          </cell>
          <cell r="C893" t="str">
            <v>Jornal</v>
          </cell>
          <cell r="D893">
            <v>750000</v>
          </cell>
          <cell r="E893">
            <v>1.0999999999999999E-2</v>
          </cell>
          <cell r="F893">
            <v>8250</v>
          </cell>
        </row>
        <row r="894">
          <cell r="B894" t="str">
            <v>Herramientas Menores</v>
          </cell>
          <cell r="C894" t="str">
            <v>Glb</v>
          </cell>
          <cell r="D894">
            <v>10000</v>
          </cell>
          <cell r="E894">
            <v>0.5</v>
          </cell>
          <cell r="F894">
            <v>5000</v>
          </cell>
        </row>
        <row r="898">
          <cell r="B898" t="str">
            <v>ANÁLISIS DE PRECIOS UNITARIOS</v>
          </cell>
          <cell r="G898">
            <v>1222.3000000000466</v>
          </cell>
          <cell r="H898">
            <v>0</v>
          </cell>
        </row>
        <row r="899">
          <cell r="G899">
            <v>1175752.3</v>
          </cell>
          <cell r="H899">
            <v>780000</v>
          </cell>
        </row>
        <row r="900">
          <cell r="B900" t="str">
            <v>13.14</v>
          </cell>
          <cell r="E900" t="str">
            <v>VL TOTAL:</v>
          </cell>
          <cell r="F900">
            <v>1954530</v>
          </cell>
          <cell r="G900">
            <v>1174530</v>
          </cell>
          <cell r="H900">
            <v>780000</v>
          </cell>
        </row>
        <row r="901">
          <cell r="B901" t="str">
            <v>Tablero con controlador horario para encendido automatico de la iluminacion, incluye contactores e interuptores.</v>
          </cell>
          <cell r="E901" t="str">
            <v>VL MATERIALES:</v>
          </cell>
          <cell r="F901">
            <v>1174530</v>
          </cell>
          <cell r="G901">
            <v>0.6009270770978189</v>
          </cell>
          <cell r="H901">
            <v>0.3990729229021811</v>
          </cell>
        </row>
        <row r="902">
          <cell r="B902" t="str">
            <v>un</v>
          </cell>
          <cell r="E902" t="str">
            <v>VL MANO DE OBRA:</v>
          </cell>
          <cell r="F902">
            <v>780000</v>
          </cell>
          <cell r="H902">
            <v>0.66409542540420419</v>
          </cell>
        </row>
        <row r="904">
          <cell r="B904" t="str">
            <v>CANTIDAD DE MATERIAL</v>
          </cell>
        </row>
        <row r="905">
          <cell r="B905" t="str">
            <v>Descripción Material</v>
          </cell>
          <cell r="C905" t="str">
            <v>Unidad</v>
          </cell>
          <cell r="D905" t="str">
            <v>VL Unitario Mat</v>
          </cell>
          <cell r="E905" t="str">
            <v>Cantidad de Mat</v>
          </cell>
          <cell r="F905" t="str">
            <v>VL Total Mat</v>
          </cell>
        </row>
        <row r="906">
          <cell r="B906" t="str">
            <v xml:space="preserve">TABLERO CON CONTROLADOR HORARIO </v>
          </cell>
          <cell r="C906" t="str">
            <v>Und</v>
          </cell>
          <cell r="D906">
            <v>916300</v>
          </cell>
          <cell r="E906">
            <v>1</v>
          </cell>
          <cell r="F906">
            <v>916300</v>
          </cell>
        </row>
        <row r="907">
          <cell r="B907" t="str">
            <v>CONTACTOR</v>
          </cell>
          <cell r="C907" t="str">
            <v>Und</v>
          </cell>
          <cell r="D907">
            <v>166600</v>
          </cell>
          <cell r="E907">
            <v>1</v>
          </cell>
          <cell r="F907">
            <v>166600</v>
          </cell>
        </row>
        <row r="908">
          <cell r="B908" t="str">
            <v>INTERRUPTOR</v>
          </cell>
          <cell r="C908" t="str">
            <v>Und</v>
          </cell>
          <cell r="D908">
            <v>91630</v>
          </cell>
          <cell r="E908">
            <v>1</v>
          </cell>
          <cell r="F908">
            <v>91630</v>
          </cell>
        </row>
        <row r="916">
          <cell r="B916" t="str">
            <v>CANTIDAD DE MANO DE OBRA</v>
          </cell>
        </row>
        <row r="917">
          <cell r="B917" t="str">
            <v>Descripción Mano de obra</v>
          </cell>
          <cell r="C917" t="str">
            <v>Unidad</v>
          </cell>
          <cell r="D917" t="str">
            <v>VL Unitario MdO</v>
          </cell>
          <cell r="E917" t="str">
            <v>Cantidad de MdO</v>
          </cell>
          <cell r="F917" t="str">
            <v>VL Total MdO</v>
          </cell>
        </row>
        <row r="918">
          <cell r="B918" t="str">
            <v>Cuadrilla de electricistas</v>
          </cell>
          <cell r="C918" t="str">
            <v>Jornal</v>
          </cell>
          <cell r="D918">
            <v>750000</v>
          </cell>
          <cell r="E918">
            <v>1</v>
          </cell>
          <cell r="F918">
            <v>750000</v>
          </cell>
        </row>
        <row r="919">
          <cell r="B919" t="str">
            <v>Herramientas Menores</v>
          </cell>
          <cell r="C919" t="str">
            <v>Glb</v>
          </cell>
          <cell r="D919">
            <v>10000</v>
          </cell>
          <cell r="E919">
            <v>3</v>
          </cell>
          <cell r="F919">
            <v>30000</v>
          </cell>
        </row>
        <row r="923">
          <cell r="B923" t="str">
            <v>ANÁLISIS DE PRECIOS UNITARIOS</v>
          </cell>
          <cell r="G923">
            <v>1783</v>
          </cell>
          <cell r="H923">
            <v>386.89999999996508</v>
          </cell>
        </row>
        <row r="924">
          <cell r="G924">
            <v>1234623</v>
          </cell>
          <cell r="H924">
            <v>370386.89999999997</v>
          </cell>
        </row>
        <row r="925">
          <cell r="B925" t="str">
            <v>13.15</v>
          </cell>
          <cell r="E925" t="str">
            <v>VL TOTAL:</v>
          </cell>
          <cell r="F925">
            <v>1602840</v>
          </cell>
          <cell r="G925">
            <v>1232840</v>
          </cell>
          <cell r="H925">
            <v>370000</v>
          </cell>
        </row>
        <row r="926">
          <cell r="B926" t="str">
            <v>Tablero Tipo Interperie IP 68 con pulsadores para encender y apagar bombas remotamente, gabinete en acero inoxidable incluye acometidas de fuerza y control al CCM.</v>
          </cell>
          <cell r="E926" t="str">
            <v>VL MATERIALES:</v>
          </cell>
          <cell r="F926">
            <v>1232840</v>
          </cell>
          <cell r="G926">
            <v>0.76915974145891042</v>
          </cell>
          <cell r="H926">
            <v>0.23084025854108955</v>
          </cell>
        </row>
        <row r="927">
          <cell r="B927" t="str">
            <v>un</v>
          </cell>
          <cell r="E927" t="str">
            <v>VL MANO DE OBRA:</v>
          </cell>
          <cell r="F927">
            <v>370000</v>
          </cell>
          <cell r="H927">
            <v>0.30012004801920766</v>
          </cell>
        </row>
        <row r="929">
          <cell r="B929" t="str">
            <v>CANTIDAD DE MATERIAL</v>
          </cell>
        </row>
        <row r="930">
          <cell r="B930" t="str">
            <v>Descripción Material</v>
          </cell>
          <cell r="C930" t="str">
            <v>Unidad</v>
          </cell>
          <cell r="D930" t="str">
            <v>VL Unitario Mat</v>
          </cell>
          <cell r="E930" t="str">
            <v>Cantidad de Mat</v>
          </cell>
          <cell r="F930" t="str">
            <v>VL Total Mat</v>
          </cell>
        </row>
        <row r="931">
          <cell r="B931" t="str">
            <v xml:space="preserve">TABLERO IP68. INCLUYE PULSADORES PARA LAS BOMBAS, ACOMETIDA DE FUERZA Y CONTROL </v>
          </cell>
          <cell r="C931" t="str">
            <v>Und</v>
          </cell>
          <cell r="D931">
            <v>932959.99999999988</v>
          </cell>
          <cell r="E931">
            <v>1</v>
          </cell>
          <cell r="F931">
            <v>932960</v>
          </cell>
        </row>
        <row r="932">
          <cell r="B932" t="str">
            <v>GABINETE EN ACERO INOXIDABLE</v>
          </cell>
          <cell r="C932" t="str">
            <v>Und</v>
          </cell>
          <cell r="D932">
            <v>299880</v>
          </cell>
          <cell r="E932">
            <v>1</v>
          </cell>
          <cell r="F932">
            <v>299880</v>
          </cell>
        </row>
        <row r="941">
          <cell r="B941" t="str">
            <v>CANTIDAD DE MANO DE OBRA</v>
          </cell>
        </row>
        <row r="942">
          <cell r="B942" t="str">
            <v>Descripción Mano de obra</v>
          </cell>
          <cell r="C942" t="str">
            <v>Unidad</v>
          </cell>
          <cell r="D942" t="str">
            <v>VL Unitario MdO</v>
          </cell>
          <cell r="E942" t="str">
            <v>Cantidad de MdO</v>
          </cell>
          <cell r="F942" t="str">
            <v>VL Total MdO</v>
          </cell>
        </row>
        <row r="943">
          <cell r="B943" t="str">
            <v>Cuadrilla de electricistas</v>
          </cell>
          <cell r="C943" t="str">
            <v>Jornal</v>
          </cell>
          <cell r="D943">
            <v>750000</v>
          </cell>
          <cell r="E943">
            <v>0.46</v>
          </cell>
          <cell r="F943">
            <v>345000</v>
          </cell>
        </row>
        <row r="944">
          <cell r="B944" t="str">
            <v>Herramientas Menores</v>
          </cell>
          <cell r="C944" t="str">
            <v>Glb</v>
          </cell>
          <cell r="D944">
            <v>10000</v>
          </cell>
          <cell r="E944">
            <v>2.5</v>
          </cell>
          <cell r="F944">
            <v>25000</v>
          </cell>
        </row>
        <row r="948">
          <cell r="B948" t="str">
            <v>ANÁLISIS DE PRECIOS UNITARIOS</v>
          </cell>
          <cell r="G948">
            <v>1100</v>
          </cell>
          <cell r="H948">
            <v>0</v>
          </cell>
        </row>
        <row r="949">
          <cell r="G949">
            <v>600860</v>
          </cell>
          <cell r="H949">
            <v>250000</v>
          </cell>
        </row>
        <row r="950">
          <cell r="B950" t="str">
            <v>13.16</v>
          </cell>
          <cell r="E950" t="str">
            <v>VL TOTAL:</v>
          </cell>
          <cell r="F950">
            <v>849760</v>
          </cell>
          <cell r="G950">
            <v>599760</v>
          </cell>
          <cell r="H950">
            <v>250000</v>
          </cell>
        </row>
        <row r="951">
          <cell r="B951" t="str">
            <v>Registro electrico de 0.4x 0.4 x 0.60 mts en concreto con su tapa, marco em perfil metalico, debidamente impermeabilizado y ductso sellados en Polierutano expandible certificado. Para ilumincacion en poste.</v>
          </cell>
          <cell r="E951" t="str">
            <v>VL MATERIALES:</v>
          </cell>
          <cell r="F951">
            <v>599760</v>
          </cell>
          <cell r="G951">
            <v>0.70579928450385987</v>
          </cell>
          <cell r="H951">
            <v>0.29420071549614008</v>
          </cell>
        </row>
        <row r="952">
          <cell r="B952" t="str">
            <v>un</v>
          </cell>
          <cell r="E952" t="str">
            <v>VL MANO DE OBRA:</v>
          </cell>
          <cell r="F952">
            <v>250000</v>
          </cell>
          <cell r="H952">
            <v>0.41683340002667735</v>
          </cell>
        </row>
        <row r="954">
          <cell r="B954" t="str">
            <v>CANTIDAD DE MATERIAL</v>
          </cell>
        </row>
        <row r="955">
          <cell r="B955" t="str">
            <v>Descripción Material</v>
          </cell>
          <cell r="C955" t="str">
            <v>Unidad</v>
          </cell>
          <cell r="D955" t="str">
            <v>VL Unitario Mat</v>
          </cell>
          <cell r="E955" t="str">
            <v>Cantidad de Mat</v>
          </cell>
          <cell r="F955" t="str">
            <v>VL Total Mat</v>
          </cell>
        </row>
        <row r="956">
          <cell r="B956" t="str">
            <v xml:space="preserve">REGISTRO 0,4x0,4x0,6 m </v>
          </cell>
          <cell r="C956" t="str">
            <v>Und</v>
          </cell>
          <cell r="D956">
            <v>141610</v>
          </cell>
          <cell r="E956">
            <v>1</v>
          </cell>
          <cell r="F956">
            <v>141610</v>
          </cell>
        </row>
        <row r="957">
          <cell r="B957" t="str">
            <v xml:space="preserve">MARCO EN PERFIL METÁLICO 0,4x0,4x0,6 m </v>
          </cell>
          <cell r="C957" t="str">
            <v>Und</v>
          </cell>
          <cell r="D957">
            <v>191590</v>
          </cell>
          <cell r="E957">
            <v>1</v>
          </cell>
          <cell r="F957">
            <v>191590</v>
          </cell>
        </row>
        <row r="958">
          <cell r="B958" t="str">
            <v>TAPA EN CONCRETO 0,4x0,4x0,6 m</v>
          </cell>
          <cell r="C958" t="str">
            <v>Und</v>
          </cell>
          <cell r="D958">
            <v>191590</v>
          </cell>
          <cell r="E958">
            <v>1</v>
          </cell>
          <cell r="F958">
            <v>191590</v>
          </cell>
        </row>
        <row r="959">
          <cell r="B959" t="str">
            <v xml:space="preserve">SELLADOR DE POLIERUTANO </v>
          </cell>
          <cell r="C959" t="str">
            <v>Und</v>
          </cell>
          <cell r="D959">
            <v>74970</v>
          </cell>
          <cell r="E959">
            <v>1</v>
          </cell>
          <cell r="F959">
            <v>74970</v>
          </cell>
        </row>
        <row r="966">
          <cell r="B966" t="str">
            <v>CANTIDAD DE MANO DE OBRA</v>
          </cell>
        </row>
        <row r="967">
          <cell r="B967" t="str">
            <v>Descripción Mano de obra</v>
          </cell>
          <cell r="C967" t="str">
            <v>Unidad</v>
          </cell>
          <cell r="D967" t="str">
            <v>VL Unitario MdO</v>
          </cell>
          <cell r="E967" t="str">
            <v>Cantidad de MdO</v>
          </cell>
          <cell r="F967" t="str">
            <v>VL Total MdO</v>
          </cell>
        </row>
        <row r="968">
          <cell r="B968" t="str">
            <v>Cuadrilla de electricistas</v>
          </cell>
          <cell r="C968" t="str">
            <v>Jornal</v>
          </cell>
          <cell r="D968">
            <v>750000</v>
          </cell>
          <cell r="E968">
            <v>0.3</v>
          </cell>
          <cell r="F968">
            <v>225000</v>
          </cell>
        </row>
        <row r="969">
          <cell r="B969" t="str">
            <v>Herramientas Menores</v>
          </cell>
          <cell r="C969" t="str">
            <v>Glb</v>
          </cell>
          <cell r="D969">
            <v>10000</v>
          </cell>
          <cell r="E969">
            <v>2.5</v>
          </cell>
          <cell r="F969">
            <v>25000</v>
          </cell>
        </row>
        <row r="973">
          <cell r="B973" t="str">
            <v>ANÁLISIS DE PRECIOS UNITARIOS</v>
          </cell>
          <cell r="G973">
            <v>0</v>
          </cell>
          <cell r="H973">
            <v>7120</v>
          </cell>
        </row>
        <row r="974">
          <cell r="G974">
            <v>86738469</v>
          </cell>
          <cell r="H974">
            <v>15020000</v>
          </cell>
        </row>
        <row r="975">
          <cell r="B975" t="str">
            <v>14.1</v>
          </cell>
          <cell r="E975" t="str">
            <v>VL TOTAL:</v>
          </cell>
          <cell r="F975">
            <v>101751349</v>
          </cell>
          <cell r="G975">
            <v>86738469</v>
          </cell>
          <cell r="H975">
            <v>15012880</v>
          </cell>
        </row>
        <row r="976">
          <cell r="B976" t="str">
            <v>Planta de emergencia tipo 6068TF460 stand by de 150 kVA 460 vac 60 hz, trifasica con cabina de insonorizacion, incluye display electronico contacto para encendido automatico etc, incluye mofle exhosto de salida con tuberia resistentre a la temperatura. Tanque sub-base</v>
          </cell>
          <cell r="E976" t="str">
            <v>VL MATERIALES:</v>
          </cell>
          <cell r="F976">
            <v>86738469</v>
          </cell>
          <cell r="G976">
            <v>0.8524552239597335</v>
          </cell>
          <cell r="H976">
            <v>0.14754477604026656</v>
          </cell>
        </row>
        <row r="977">
          <cell r="B977" t="str">
            <v>un</v>
          </cell>
          <cell r="E977" t="str">
            <v>VL MANO DE OBRA:</v>
          </cell>
          <cell r="F977">
            <v>15012880</v>
          </cell>
          <cell r="H977">
            <v>0.17308214190407256</v>
          </cell>
        </row>
        <row r="979">
          <cell r="B979" t="str">
            <v>CANTIDAD DE MATERIAL</v>
          </cell>
        </row>
        <row r="980">
          <cell r="B980" t="str">
            <v>Descripción Material</v>
          </cell>
          <cell r="C980" t="str">
            <v>Unidad</v>
          </cell>
          <cell r="D980" t="str">
            <v>VL Unitario Mat</v>
          </cell>
          <cell r="E980" t="str">
            <v>Cantidad de Mat</v>
          </cell>
          <cell r="F980" t="str">
            <v>VL Total Mat</v>
          </cell>
        </row>
        <row r="981">
          <cell r="B981" t="str">
            <v xml:space="preserve">Planta de emergencia 6068TF460 stand by de 150 kVA 460 vac 60 hz, trifasica con cabina de insonorizacion, incluye display electronico contacto para encendido automatico etc, incluye mofle exhosto de salida con tuberia resistentre a la temperatura. </v>
          </cell>
          <cell r="C981" t="str">
            <v>Und</v>
          </cell>
          <cell r="D981">
            <v>86738469</v>
          </cell>
          <cell r="E981">
            <v>1</v>
          </cell>
          <cell r="F981">
            <v>86738469</v>
          </cell>
        </row>
        <row r="991">
          <cell r="B991" t="str">
            <v>CANTIDAD DE MANO DE OBRA</v>
          </cell>
        </row>
        <row r="992">
          <cell r="B992" t="str">
            <v>Descripción Mano de obra</v>
          </cell>
          <cell r="C992" t="str">
            <v>Unidad</v>
          </cell>
          <cell r="D992" t="str">
            <v>VL Unitario MdO</v>
          </cell>
          <cell r="E992" t="str">
            <v>Cantidad de MdO</v>
          </cell>
          <cell r="F992" t="str">
            <v>VL Total MdO</v>
          </cell>
        </row>
        <row r="993">
          <cell r="B993" t="str">
            <v>Cuadrilla de electricistas</v>
          </cell>
          <cell r="C993" t="str">
            <v>Jornal</v>
          </cell>
          <cell r="D993">
            <v>750000</v>
          </cell>
          <cell r="E993">
            <v>15.49</v>
          </cell>
          <cell r="F993">
            <v>11617500</v>
          </cell>
        </row>
        <row r="994">
          <cell r="B994" t="str">
            <v>Herramientas Menores</v>
          </cell>
          <cell r="C994" t="str">
            <v>Glb</v>
          </cell>
          <cell r="D994">
            <v>10000</v>
          </cell>
          <cell r="E994">
            <v>10</v>
          </cell>
          <cell r="F994">
            <v>100000</v>
          </cell>
        </row>
        <row r="995">
          <cell r="B995" t="str">
            <v>Camión de 3 Ton c/op.</v>
          </cell>
          <cell r="C995" t="str">
            <v>Hr</v>
          </cell>
          <cell r="D995">
            <v>59538</v>
          </cell>
          <cell r="E995">
            <v>10</v>
          </cell>
          <cell r="F995">
            <v>595380</v>
          </cell>
        </row>
        <row r="996">
          <cell r="B996" t="str">
            <v>Grúa hidráulica c/op.</v>
          </cell>
          <cell r="C996" t="str">
            <v>Hr</v>
          </cell>
          <cell r="D996">
            <v>225000</v>
          </cell>
          <cell r="E996">
            <v>12</v>
          </cell>
          <cell r="F996">
            <v>2700000</v>
          </cell>
        </row>
        <row r="998">
          <cell r="B998" t="str">
            <v>ANÁLISIS DE PRECIOS UNITARIOS</v>
          </cell>
          <cell r="G998">
            <v>0</v>
          </cell>
          <cell r="H998">
            <v>5000</v>
          </cell>
        </row>
        <row r="999">
          <cell r="G999">
            <v>450000</v>
          </cell>
          <cell r="H999">
            <v>135000</v>
          </cell>
        </row>
        <row r="1000">
          <cell r="B1000" t="str">
            <v>14.2</v>
          </cell>
          <cell r="E1000" t="str">
            <v>VL TOTAL:</v>
          </cell>
          <cell r="F1000">
            <v>580000</v>
          </cell>
          <cell r="G1000">
            <v>450000</v>
          </cell>
          <cell r="H1000">
            <v>130000</v>
          </cell>
        </row>
        <row r="1001">
          <cell r="B1001" t="str">
            <v>Juego de baterias libres de mantenimiento</v>
          </cell>
          <cell r="E1001" t="str">
            <v>VL MATERIALES:</v>
          </cell>
          <cell r="F1001">
            <v>450000</v>
          </cell>
          <cell r="G1001">
            <v>0.77586206896551724</v>
          </cell>
          <cell r="H1001">
            <v>0.22413793103448276</v>
          </cell>
        </row>
        <row r="1002">
          <cell r="B1002" t="str">
            <v>un</v>
          </cell>
          <cell r="E1002" t="str">
            <v>VL MANO DE OBRA:</v>
          </cell>
          <cell r="F1002">
            <v>130000</v>
          </cell>
          <cell r="H1002">
            <v>0.28888888888888886</v>
          </cell>
        </row>
        <row r="1004">
          <cell r="B1004" t="str">
            <v>CANTIDAD DE MATERIAL</v>
          </cell>
        </row>
        <row r="1005">
          <cell r="B1005" t="str">
            <v>Descripción Material</v>
          </cell>
          <cell r="C1005" t="str">
            <v>Unidad</v>
          </cell>
          <cell r="D1005" t="str">
            <v>VL Unitario Mat</v>
          </cell>
          <cell r="E1005" t="str">
            <v>Cantidad de Mat</v>
          </cell>
          <cell r="F1005" t="str">
            <v>VL Total Mat</v>
          </cell>
        </row>
        <row r="1006">
          <cell r="B1006" t="str">
            <v xml:space="preserve">JUEGO DE BATERIAS </v>
          </cell>
          <cell r="C1006" t="str">
            <v>Und</v>
          </cell>
          <cell r="D1006">
            <v>450000</v>
          </cell>
          <cell r="E1006">
            <v>1</v>
          </cell>
          <cell r="F1006">
            <v>450000</v>
          </cell>
        </row>
        <row r="1016">
          <cell r="B1016" t="str">
            <v>CANTIDAD DE MANO DE OBRA</v>
          </cell>
        </row>
        <row r="1017">
          <cell r="B1017" t="str">
            <v>Descripción Mano de obra</v>
          </cell>
          <cell r="C1017" t="str">
            <v>Unidad</v>
          </cell>
          <cell r="D1017" t="str">
            <v>VL Unitario MdO</v>
          </cell>
          <cell r="E1017" t="str">
            <v>Cantidad de MdO</v>
          </cell>
          <cell r="F1017" t="str">
            <v>VL Total MdO</v>
          </cell>
        </row>
        <row r="1018">
          <cell r="B1018" t="str">
            <v>Cuadrilla de electricistas</v>
          </cell>
          <cell r="C1018" t="str">
            <v>Jornal</v>
          </cell>
          <cell r="D1018">
            <v>750000</v>
          </cell>
          <cell r="E1018">
            <v>0.16</v>
          </cell>
          <cell r="F1018">
            <v>120000</v>
          </cell>
        </row>
        <row r="1019">
          <cell r="B1019" t="str">
            <v>Herramientas Menores</v>
          </cell>
          <cell r="C1019" t="str">
            <v>Glb</v>
          </cell>
          <cell r="D1019">
            <v>10000</v>
          </cell>
          <cell r="E1019">
            <v>1</v>
          </cell>
          <cell r="F1019">
            <v>10000</v>
          </cell>
        </row>
        <row r="1023">
          <cell r="B1023" t="str">
            <v>ANÁLISIS DE PRECIOS UNITARIOS</v>
          </cell>
          <cell r="G1023">
            <v>0</v>
          </cell>
          <cell r="H1023">
            <v>0</v>
          </cell>
        </row>
        <row r="1024">
          <cell r="G1024">
            <v>1200000</v>
          </cell>
          <cell r="H1024">
            <v>360000</v>
          </cell>
        </row>
        <row r="1025">
          <cell r="B1025" t="str">
            <v>14.3</v>
          </cell>
          <cell r="E1025" t="str">
            <v>VL TOTAL:</v>
          </cell>
          <cell r="F1025">
            <v>1560000</v>
          </cell>
          <cell r="G1025">
            <v>1200000</v>
          </cell>
          <cell r="H1025">
            <v>360000</v>
          </cell>
        </row>
        <row r="1026">
          <cell r="B1026" t="str">
            <v>Cargador de Baterias tipo industrial</v>
          </cell>
          <cell r="E1026" t="str">
            <v>VL MATERIALES:</v>
          </cell>
          <cell r="F1026">
            <v>1200000</v>
          </cell>
          <cell r="G1026">
            <v>0.76923076923076927</v>
          </cell>
          <cell r="H1026">
            <v>0.23076923076923078</v>
          </cell>
        </row>
        <row r="1027">
          <cell r="B1027" t="str">
            <v>un</v>
          </cell>
          <cell r="E1027" t="str">
            <v>VL MANO DE OBRA:</v>
          </cell>
          <cell r="F1027">
            <v>360000</v>
          </cell>
          <cell r="H1027">
            <v>0.3</v>
          </cell>
        </row>
        <row r="1029">
          <cell r="B1029" t="str">
            <v>CANTIDAD DE MATERIAL</v>
          </cell>
        </row>
        <row r="1030">
          <cell r="B1030" t="str">
            <v>Descripción Material</v>
          </cell>
          <cell r="C1030" t="str">
            <v>Unidad</v>
          </cell>
          <cell r="D1030" t="str">
            <v>VL Unitario Mat</v>
          </cell>
          <cell r="E1030" t="str">
            <v>Cantidad de Mat</v>
          </cell>
          <cell r="F1030" t="str">
            <v>VL Total Mat</v>
          </cell>
        </row>
        <row r="1031">
          <cell r="B1031" t="str">
            <v>Cargador de Baterias tipo industrial</v>
          </cell>
          <cell r="C1031" t="str">
            <v>Und</v>
          </cell>
          <cell r="D1031">
            <v>1200000</v>
          </cell>
          <cell r="E1031">
            <v>1</v>
          </cell>
          <cell r="F1031">
            <v>1200000</v>
          </cell>
        </row>
        <row r="1041">
          <cell r="B1041" t="str">
            <v>CANTIDAD DE MANO DE OBRA</v>
          </cell>
        </row>
        <row r="1042">
          <cell r="B1042" t="str">
            <v>Descripción Mano de obra</v>
          </cell>
          <cell r="C1042" t="str">
            <v>Unidad</v>
          </cell>
          <cell r="D1042" t="str">
            <v>VL Unitario MdO</v>
          </cell>
          <cell r="E1042" t="str">
            <v>Cantidad de MdO</v>
          </cell>
          <cell r="F1042" t="str">
            <v>VL Total MdO</v>
          </cell>
        </row>
        <row r="1043">
          <cell r="B1043" t="str">
            <v>Cuadrilla de electricistas</v>
          </cell>
          <cell r="C1043" t="str">
            <v>Jornal</v>
          </cell>
          <cell r="D1043">
            <v>750000</v>
          </cell>
          <cell r="E1043">
            <v>0.47</v>
          </cell>
          <cell r="F1043">
            <v>352500</v>
          </cell>
        </row>
        <row r="1044">
          <cell r="B1044" t="str">
            <v>Herramientas Menores</v>
          </cell>
          <cell r="C1044" t="str">
            <v>Glb</v>
          </cell>
          <cell r="D1044">
            <v>10000</v>
          </cell>
          <cell r="E1044">
            <v>0.75</v>
          </cell>
          <cell r="F1044">
            <v>7500</v>
          </cell>
        </row>
        <row r="1048">
          <cell r="B1048" t="str">
            <v>ANÁLISIS DE PRECIOS UNITARIOS</v>
          </cell>
          <cell r="G1048">
            <v>0</v>
          </cell>
          <cell r="H1048">
            <v>0</v>
          </cell>
        </row>
        <row r="1049">
          <cell r="G1049">
            <v>3500000</v>
          </cell>
          <cell r="H1049">
            <v>3550000</v>
          </cell>
        </row>
        <row r="1050">
          <cell r="B1050" t="str">
            <v>14.4</v>
          </cell>
          <cell r="E1050" t="str">
            <v>VL TOTAL:</v>
          </cell>
          <cell r="F1050">
            <v>7050000</v>
          </cell>
          <cell r="G1050">
            <v>3500000</v>
          </cell>
          <cell r="H1050">
            <v>3550000.0000000005</v>
          </cell>
        </row>
        <row r="1051">
          <cell r="B1051" t="str">
            <v>Tuberia de Combustible para alimentacion desde el tanque de combustible externo hasta la planta de emeregencia. Incluye tuberia de llenado y descarga, valvulas de cierre de entrada y salida</v>
          </cell>
          <cell r="E1051" t="str">
            <v>VL MATERIALES:</v>
          </cell>
          <cell r="F1051">
            <v>3500000</v>
          </cell>
          <cell r="G1051">
            <v>0.49645390070921985</v>
          </cell>
          <cell r="H1051">
            <v>0.5035460992907802</v>
          </cell>
        </row>
        <row r="1052">
          <cell r="B1052" t="str">
            <v>un</v>
          </cell>
          <cell r="E1052" t="str">
            <v>VL MANO DE OBRA:</v>
          </cell>
          <cell r="F1052">
            <v>3550000.0000000005</v>
          </cell>
          <cell r="H1052">
            <v>1.0142857142857145</v>
          </cell>
        </row>
        <row r="1054">
          <cell r="B1054" t="str">
            <v>CANTIDAD DE MATERIAL</v>
          </cell>
        </row>
        <row r="1055">
          <cell r="B1055" t="str">
            <v>Descripción Material</v>
          </cell>
          <cell r="C1055" t="str">
            <v>Unidad</v>
          </cell>
          <cell r="D1055" t="str">
            <v>VL Unitario Mat</v>
          </cell>
          <cell r="E1055" t="str">
            <v>Cantidad de Mat</v>
          </cell>
          <cell r="F1055" t="str">
            <v>VL Total Mat</v>
          </cell>
        </row>
        <row r="1056">
          <cell r="B1056" t="str">
            <v xml:space="preserve">Tuberia de Combustible para alimentacion desde el tanque de combustible externo hasta la planta de emeregencia. </v>
          </cell>
          <cell r="C1056" t="str">
            <v>Und</v>
          </cell>
          <cell r="D1056">
            <v>2500000</v>
          </cell>
          <cell r="E1056">
            <v>1</v>
          </cell>
          <cell r="F1056">
            <v>2500000</v>
          </cell>
        </row>
        <row r="1057">
          <cell r="B1057" t="str">
            <v>tuberia de llenado y descarga, valvulas de cierre de entrada y salida</v>
          </cell>
          <cell r="C1057" t="str">
            <v>Und</v>
          </cell>
          <cell r="D1057">
            <v>1000000</v>
          </cell>
          <cell r="E1057">
            <v>1</v>
          </cell>
          <cell r="F1057">
            <v>1000000</v>
          </cell>
        </row>
        <row r="1066">
          <cell r="B1066" t="str">
            <v>CANTIDAD DE MANO DE OBRA</v>
          </cell>
        </row>
        <row r="1067">
          <cell r="B1067" t="str">
            <v>Descripción Mano de obra</v>
          </cell>
          <cell r="C1067" t="str">
            <v>Unidad</v>
          </cell>
          <cell r="D1067" t="str">
            <v>VL Unitario MdO</v>
          </cell>
          <cell r="E1067" t="str">
            <v>Cantidad de MdO</v>
          </cell>
          <cell r="F1067" t="str">
            <v>VL Total MdO</v>
          </cell>
        </row>
        <row r="1068">
          <cell r="B1068" t="str">
            <v>Cuadrilla de electricistas</v>
          </cell>
          <cell r="C1068" t="str">
            <v>Jornal</v>
          </cell>
          <cell r="D1068">
            <v>750000</v>
          </cell>
          <cell r="E1068">
            <v>4.4800000000000004</v>
          </cell>
          <cell r="F1068">
            <v>3360000.0000000005</v>
          </cell>
        </row>
        <row r="1069">
          <cell r="B1069" t="str">
            <v>Herramientas Menores</v>
          </cell>
          <cell r="C1069" t="str">
            <v>Glb</v>
          </cell>
          <cell r="D1069">
            <v>10000</v>
          </cell>
          <cell r="E1069">
            <v>19</v>
          </cell>
          <cell r="F1069">
            <v>190000</v>
          </cell>
        </row>
        <row r="1073">
          <cell r="B1073" t="str">
            <v>ANÁLISIS DE PRECIOS UNITARIOS</v>
          </cell>
          <cell r="G1073">
            <v>0</v>
          </cell>
          <cell r="H1073">
            <v>0</v>
          </cell>
        </row>
        <row r="1074">
          <cell r="G1074">
            <v>3150000</v>
          </cell>
          <cell r="H1074">
            <v>1945000</v>
          </cell>
        </row>
        <row r="1075">
          <cell r="B1075" t="str">
            <v>14.5</v>
          </cell>
          <cell r="E1075" t="str">
            <v>VL TOTAL:</v>
          </cell>
          <cell r="F1075">
            <v>5095000</v>
          </cell>
          <cell r="G1075">
            <v>3150000</v>
          </cell>
          <cell r="H1075">
            <v>1944999.9999999998</v>
          </cell>
        </row>
        <row r="1076">
          <cell r="B1076" t="str">
            <v xml:space="preserve">Prolongacion tuberia exhosto de descarga planta de emergencia. </v>
          </cell>
          <cell r="E1076" t="str">
            <v>VL MATERIALES:</v>
          </cell>
          <cell r="F1076">
            <v>3150000</v>
          </cell>
          <cell r="G1076">
            <v>0.61825318940137386</v>
          </cell>
          <cell r="H1076">
            <v>0.38174681059862609</v>
          </cell>
        </row>
        <row r="1077">
          <cell r="B1077" t="str">
            <v>un</v>
          </cell>
          <cell r="E1077" t="str">
            <v>VL MANO DE OBRA:</v>
          </cell>
          <cell r="F1077">
            <v>1944999.9999999998</v>
          </cell>
          <cell r="H1077">
            <v>0.61746031746031738</v>
          </cell>
        </row>
        <row r="1079">
          <cell r="B1079" t="str">
            <v>CANTIDAD DE MATERIAL</v>
          </cell>
        </row>
        <row r="1080">
          <cell r="B1080" t="str">
            <v>Descripción Material</v>
          </cell>
          <cell r="C1080" t="str">
            <v>Unidad</v>
          </cell>
          <cell r="D1080" t="str">
            <v>VL Unitario Mat</v>
          </cell>
          <cell r="E1080" t="str">
            <v>Cantidad de Mat</v>
          </cell>
          <cell r="F1080" t="str">
            <v>VL Total Mat</v>
          </cell>
        </row>
        <row r="1081">
          <cell r="B1081" t="str">
            <v xml:space="preserve"> tuberia exhosto de descarga planta de emergencia. </v>
          </cell>
          <cell r="C1081" t="str">
            <v>Und</v>
          </cell>
          <cell r="D1081">
            <v>3150000</v>
          </cell>
          <cell r="E1081">
            <v>1</v>
          </cell>
          <cell r="F1081">
            <v>3150000</v>
          </cell>
        </row>
        <row r="1090">
          <cell r="B1090" t="str">
            <v>CANTIDAD DE MANO DE OBRA</v>
          </cell>
        </row>
        <row r="1091">
          <cell r="B1091" t="str">
            <v>Descripción Mano de obra</v>
          </cell>
          <cell r="C1091" t="str">
            <v>Unidad</v>
          </cell>
          <cell r="D1091" t="str">
            <v>VL Unitario MdO</v>
          </cell>
          <cell r="E1091" t="str">
            <v>Cantidad de MdO</v>
          </cell>
          <cell r="F1091" t="str">
            <v>VL Total MdO</v>
          </cell>
        </row>
        <row r="1092">
          <cell r="B1092" t="str">
            <v>Cuadrilla de electricistas</v>
          </cell>
          <cell r="C1092" t="str">
            <v>Jornal</v>
          </cell>
          <cell r="D1092">
            <v>750000</v>
          </cell>
          <cell r="E1092">
            <v>2.2999999999999998</v>
          </cell>
          <cell r="F1092">
            <v>1724999.9999999998</v>
          </cell>
        </row>
        <row r="1093">
          <cell r="B1093" t="str">
            <v>Herramientas Menores</v>
          </cell>
          <cell r="C1093" t="str">
            <v>Glb</v>
          </cell>
          <cell r="D1093">
            <v>10000</v>
          </cell>
          <cell r="E1093">
            <v>22</v>
          </cell>
          <cell r="F1093">
            <v>220000</v>
          </cell>
        </row>
        <row r="1097">
          <cell r="B1097" t="str">
            <v>ANÁLISIS DE PRECIOS UNITARIOS</v>
          </cell>
          <cell r="G1097">
            <v>0</v>
          </cell>
          <cell r="H1097">
            <v>0</v>
          </cell>
        </row>
        <row r="1098">
          <cell r="G1098">
            <v>8050000</v>
          </cell>
          <cell r="H1098">
            <v>2415000</v>
          </cell>
        </row>
        <row r="1099">
          <cell r="B1099" t="str">
            <v>14.6</v>
          </cell>
          <cell r="E1099" t="str">
            <v>VL TOTAL:</v>
          </cell>
          <cell r="F1099">
            <v>10465000</v>
          </cell>
          <cell r="G1099">
            <v>8050000</v>
          </cell>
          <cell r="H1099">
            <v>2415000</v>
          </cell>
        </row>
        <row r="1100">
          <cell r="B1100" t="str">
            <v>Sistema de Descarga al exterior de aire caliente de la planta de emergencia, autosoportado. Sistema tipo Damper en materiales sinteticos tipo acordeon de acuerdo a la medida del radiador de la planta a suministrar. Incluye accesorios de soporte y fijacion.</v>
          </cell>
          <cell r="E1100" t="str">
            <v>VL MATERIALES:</v>
          </cell>
          <cell r="F1100">
            <v>8050000</v>
          </cell>
          <cell r="G1100">
            <v>0.76923076923076927</v>
          </cell>
          <cell r="H1100">
            <v>0.23076923076923078</v>
          </cell>
        </row>
        <row r="1101">
          <cell r="B1101" t="str">
            <v>un</v>
          </cell>
          <cell r="E1101" t="str">
            <v>VL MANO DE OBRA:</v>
          </cell>
          <cell r="F1101">
            <v>2415000</v>
          </cell>
          <cell r="H1101">
            <v>0.3</v>
          </cell>
        </row>
        <row r="1103">
          <cell r="B1103" t="str">
            <v>CANTIDAD DE MATERIAL</v>
          </cell>
        </row>
        <row r="1104">
          <cell r="B1104" t="str">
            <v>Descripción Material</v>
          </cell>
          <cell r="C1104" t="str">
            <v>Unidad</v>
          </cell>
          <cell r="D1104" t="str">
            <v>VL Unitario Mat</v>
          </cell>
          <cell r="E1104" t="str">
            <v>Cantidad de Mat</v>
          </cell>
          <cell r="F1104" t="str">
            <v>VL Total Mat</v>
          </cell>
        </row>
        <row r="1105">
          <cell r="B1105" t="str">
            <v>Sistema de Descarga al exterior de aire caliente de la planta de emergencia, autosoportado. Sistema tipo Damper en materiales sinteticos tipo acordeon. Incluye accesorios de soporte y fijacion.</v>
          </cell>
          <cell r="C1105" t="str">
            <v>Und</v>
          </cell>
          <cell r="D1105">
            <v>8050000</v>
          </cell>
          <cell r="E1105">
            <v>1</v>
          </cell>
          <cell r="F1105">
            <v>8050000</v>
          </cell>
        </row>
        <row r="1114">
          <cell r="B1114" t="str">
            <v>CANTIDAD DE MANO DE OBRA</v>
          </cell>
        </row>
        <row r="1115">
          <cell r="B1115" t="str">
            <v>Descripción Mano de obra</v>
          </cell>
          <cell r="C1115" t="str">
            <v>Unidad</v>
          </cell>
          <cell r="D1115" t="str">
            <v>VL Unitario MdO</v>
          </cell>
          <cell r="E1115" t="str">
            <v>Cantidad de MdO</v>
          </cell>
          <cell r="F1115" t="str">
            <v>VL Total MdO</v>
          </cell>
        </row>
        <row r="1116">
          <cell r="B1116" t="str">
            <v>Cuadrilla de electricistas</v>
          </cell>
          <cell r="C1116" t="str">
            <v>Jornal</v>
          </cell>
          <cell r="D1116">
            <v>750000</v>
          </cell>
          <cell r="E1116">
            <v>2.9</v>
          </cell>
          <cell r="F1116">
            <v>2175000</v>
          </cell>
        </row>
        <row r="1117">
          <cell r="B1117" t="str">
            <v>Herramientas Menores</v>
          </cell>
          <cell r="C1117" t="str">
            <v>Glb</v>
          </cell>
          <cell r="D1117">
            <v>10000</v>
          </cell>
          <cell r="E1117">
            <v>24</v>
          </cell>
          <cell r="F1117">
            <v>240000</v>
          </cell>
        </row>
        <row r="1121">
          <cell r="B1121" t="str">
            <v>ANÁLISIS DE PRECIOS UNITARIOS</v>
          </cell>
          <cell r="G1121">
            <v>100</v>
          </cell>
          <cell r="H1121">
            <v>3580</v>
          </cell>
        </row>
        <row r="1122">
          <cell r="G1122">
            <v>1416100</v>
          </cell>
          <cell r="H1122">
            <v>424830</v>
          </cell>
        </row>
        <row r="1123">
          <cell r="B1123" t="str">
            <v>15.1</v>
          </cell>
          <cell r="E1123" t="str">
            <v>VL TOTAL:</v>
          </cell>
          <cell r="F1123">
            <v>1837250</v>
          </cell>
          <cell r="G1123">
            <v>1416000</v>
          </cell>
          <cell r="H1123">
            <v>421250</v>
          </cell>
        </row>
        <row r="1124">
          <cell r="B1124" t="str">
            <v>Gabinete en acero inoxidable, doble fondo con puerta en vidrio de 60 x 60 x 50 cm</v>
          </cell>
          <cell r="E1124" t="str">
            <v>VL MATERIALES:</v>
          </cell>
          <cell r="F1124">
            <v>1416000</v>
          </cell>
          <cell r="G1124">
            <v>0.77071710436794116</v>
          </cell>
          <cell r="H1124">
            <v>0.22928289563205878</v>
          </cell>
        </row>
        <row r="1125">
          <cell r="B1125" t="str">
            <v>un</v>
          </cell>
          <cell r="E1125" t="str">
            <v>VL MANO DE OBRA:</v>
          </cell>
          <cell r="F1125">
            <v>421250</v>
          </cell>
          <cell r="H1125">
            <v>0.29749293785310732</v>
          </cell>
        </row>
        <row r="1127">
          <cell r="B1127" t="str">
            <v>CANTIDAD DE MATERIAL</v>
          </cell>
        </row>
        <row r="1128">
          <cell r="B1128" t="str">
            <v>Descripción Material</v>
          </cell>
          <cell r="C1128" t="str">
            <v>Unidad</v>
          </cell>
          <cell r="D1128" t="str">
            <v>VL Unitario Mat</v>
          </cell>
          <cell r="E1128" t="str">
            <v>Cantidad de Mat</v>
          </cell>
          <cell r="F1128" t="str">
            <v>VL Total Mat</v>
          </cell>
        </row>
        <row r="1129">
          <cell r="B1129" t="str">
            <v>Gabinete en acero inoxidable, doble fondo con puerta en vidrio de 60 x 60 x 50 cm</v>
          </cell>
          <cell r="C1129" t="str">
            <v>Und</v>
          </cell>
          <cell r="D1129">
            <v>1416000</v>
          </cell>
          <cell r="E1129">
            <v>1</v>
          </cell>
          <cell r="F1129">
            <v>1416000</v>
          </cell>
        </row>
        <row r="1138">
          <cell r="B1138" t="str">
            <v>CANTIDAD DE MANO DE OBRA</v>
          </cell>
        </row>
        <row r="1139">
          <cell r="B1139" t="str">
            <v>Descripción Mano de obra</v>
          </cell>
          <cell r="C1139" t="str">
            <v>Unidad</v>
          </cell>
          <cell r="D1139" t="str">
            <v>VL Unitario MdO</v>
          </cell>
          <cell r="E1139" t="str">
            <v>Cantidad de MdO</v>
          </cell>
          <cell r="F1139" t="str">
            <v>VL Total MdO</v>
          </cell>
        </row>
        <row r="1140">
          <cell r="B1140" t="str">
            <v>Cuadrilla de electricistas</v>
          </cell>
          <cell r="C1140" t="str">
            <v>Jornal</v>
          </cell>
          <cell r="D1140">
            <v>750000</v>
          </cell>
          <cell r="E1140">
            <v>0.53500000000000003</v>
          </cell>
          <cell r="F1140">
            <v>401250</v>
          </cell>
        </row>
        <row r="1141">
          <cell r="B1141" t="str">
            <v>Herramientas Menores</v>
          </cell>
          <cell r="C1141" t="str">
            <v>Glb</v>
          </cell>
          <cell r="D1141">
            <v>10000</v>
          </cell>
          <cell r="E1141">
            <v>2</v>
          </cell>
          <cell r="F1141">
            <v>20000</v>
          </cell>
        </row>
        <row r="1145">
          <cell r="B1145" t="str">
            <v>ANÁLISIS DE PRECIOS UNITARIOS</v>
          </cell>
          <cell r="G1145">
            <v>0</v>
          </cell>
          <cell r="H1145">
            <v>830</v>
          </cell>
        </row>
        <row r="1146">
          <cell r="G1146">
            <v>436100</v>
          </cell>
          <cell r="H1146">
            <v>130830</v>
          </cell>
        </row>
        <row r="1147">
          <cell r="B1147" t="str">
            <v>15.2</v>
          </cell>
          <cell r="E1147" t="str">
            <v>VL TOTAL:</v>
          </cell>
          <cell r="F1147">
            <v>566100</v>
          </cell>
          <cell r="G1147">
            <v>436100</v>
          </cell>
          <cell r="H1147">
            <v>130000</v>
          </cell>
        </row>
        <row r="1148">
          <cell r="B1148" t="str">
            <v>Fuente Telemecanique 24Vdc ref ABL7RE2403</v>
          </cell>
          <cell r="E1148" t="str">
            <v>VL MATERIALES:</v>
          </cell>
          <cell r="F1148">
            <v>436100</v>
          </cell>
          <cell r="G1148">
            <v>0.77035859388800565</v>
          </cell>
          <cell r="H1148">
            <v>0.22964140611199435</v>
          </cell>
        </row>
        <row r="1149">
          <cell r="B1149" t="str">
            <v>un</v>
          </cell>
          <cell r="E1149" t="str">
            <v>VL MANO DE OBRA:</v>
          </cell>
          <cell r="F1149">
            <v>130000</v>
          </cell>
          <cell r="H1149">
            <v>0.29809676679660629</v>
          </cell>
        </row>
        <row r="1151">
          <cell r="B1151" t="str">
            <v>CANTIDAD DE MATERIAL</v>
          </cell>
        </row>
        <row r="1152">
          <cell r="B1152" t="str">
            <v>Descripción Material</v>
          </cell>
          <cell r="C1152" t="str">
            <v>Unidad</v>
          </cell>
          <cell r="D1152" t="str">
            <v>VL Unitario Mat</v>
          </cell>
          <cell r="E1152" t="str">
            <v>Cantidad de Mat</v>
          </cell>
          <cell r="F1152" t="str">
            <v>VL Total Mat</v>
          </cell>
        </row>
        <row r="1153">
          <cell r="B1153" t="str">
            <v>Fuente Telemecanique 24Vdc ref ABL7RE2403</v>
          </cell>
          <cell r="C1153" t="str">
            <v>Und</v>
          </cell>
          <cell r="D1153">
            <v>436100</v>
          </cell>
          <cell r="E1153">
            <v>1</v>
          </cell>
          <cell r="F1153">
            <v>436100</v>
          </cell>
        </row>
        <row r="1162">
          <cell r="B1162" t="str">
            <v>CANTIDAD DE MANO DE OBRA</v>
          </cell>
        </row>
        <row r="1163">
          <cell r="B1163" t="str">
            <v>Descripción Mano de obra</v>
          </cell>
          <cell r="C1163" t="str">
            <v>Unidad</v>
          </cell>
          <cell r="D1163" t="str">
            <v>VL Unitario MdO</v>
          </cell>
          <cell r="E1163" t="str">
            <v>Cantidad de MdO</v>
          </cell>
          <cell r="F1163" t="str">
            <v>VL Total MdO</v>
          </cell>
        </row>
        <row r="1164">
          <cell r="B1164" t="str">
            <v>Cuadrilla de electricistas</v>
          </cell>
          <cell r="C1164" t="str">
            <v>Jornal</v>
          </cell>
          <cell r="D1164">
            <v>750000</v>
          </cell>
          <cell r="E1164">
            <v>0.16</v>
          </cell>
          <cell r="F1164">
            <v>120000</v>
          </cell>
        </row>
        <row r="1165">
          <cell r="B1165" t="str">
            <v>Herramientas Menores</v>
          </cell>
          <cell r="C1165" t="str">
            <v>Glb</v>
          </cell>
          <cell r="D1165">
            <v>10000</v>
          </cell>
          <cell r="E1165">
            <v>1</v>
          </cell>
          <cell r="F1165">
            <v>10000</v>
          </cell>
        </row>
        <row r="1169">
          <cell r="B1169" t="str">
            <v>ANÁLISIS DE PRECIOS UNITARIOS</v>
          </cell>
          <cell r="G1169">
            <v>0</v>
          </cell>
          <cell r="H1169">
            <v>4682.2999999999884</v>
          </cell>
        </row>
        <row r="1170">
          <cell r="G1170">
            <v>1298941</v>
          </cell>
          <cell r="H1170">
            <v>389682.3</v>
          </cell>
        </row>
        <row r="1171">
          <cell r="B1171" t="str">
            <v>15.3</v>
          </cell>
          <cell r="E1171" t="str">
            <v>VL TOTAL:</v>
          </cell>
          <cell r="F1171">
            <v>1683941</v>
          </cell>
          <cell r="G1171">
            <v>1298941</v>
          </cell>
          <cell r="H1171">
            <v>385000</v>
          </cell>
        </row>
        <row r="1172">
          <cell r="B1172" t="str">
            <v>PLC SIMATIC S7 Modular referencia 1200 incluye prgramacion en ladder de acuerdo a requerimientos de la AAA</v>
          </cell>
          <cell r="E1172" t="str">
            <v>VL MATERIALES:</v>
          </cell>
          <cell r="F1172">
            <v>1298941</v>
          </cell>
          <cell r="G1172">
            <v>0.77136966200122214</v>
          </cell>
          <cell r="H1172">
            <v>0.22863033799877786</v>
          </cell>
        </row>
        <row r="1173">
          <cell r="B1173" t="str">
            <v>un</v>
          </cell>
          <cell r="E1173" t="str">
            <v>VL MANO DE OBRA:</v>
          </cell>
          <cell r="F1173">
            <v>385000</v>
          </cell>
          <cell r="H1173">
            <v>0.29639529432052725</v>
          </cell>
        </row>
        <row r="1175">
          <cell r="B1175" t="str">
            <v>CANTIDAD DE MATERIAL</v>
          </cell>
        </row>
        <row r="1176">
          <cell r="B1176" t="str">
            <v>Descripción Material</v>
          </cell>
          <cell r="C1176" t="str">
            <v>Unidad</v>
          </cell>
          <cell r="D1176" t="str">
            <v>VL Unitario Mat</v>
          </cell>
          <cell r="E1176" t="str">
            <v>Cantidad de Mat</v>
          </cell>
          <cell r="F1176" t="str">
            <v>VL Total Mat</v>
          </cell>
        </row>
        <row r="1177">
          <cell r="B1177" t="str">
            <v xml:space="preserve">PLC SIMATIC S7 Modular referencia 1200 </v>
          </cell>
          <cell r="C1177" t="str">
            <v>Und</v>
          </cell>
          <cell r="D1177">
            <v>1298941</v>
          </cell>
          <cell r="E1177">
            <v>1</v>
          </cell>
          <cell r="F1177">
            <v>1298941</v>
          </cell>
        </row>
        <row r="1186">
          <cell r="B1186" t="str">
            <v>CANTIDAD DE MANO DE OBRA</v>
          </cell>
        </row>
        <row r="1187">
          <cell r="B1187" t="str">
            <v>Descripción Mano de obra</v>
          </cell>
          <cell r="C1187" t="str">
            <v>Unidad</v>
          </cell>
          <cell r="D1187" t="str">
            <v>VL Unitario MdO</v>
          </cell>
          <cell r="E1187" t="str">
            <v>Cantidad de MdO</v>
          </cell>
          <cell r="F1187" t="str">
            <v>VL Total MdO</v>
          </cell>
        </row>
        <row r="1188">
          <cell r="B1188" t="str">
            <v>Cuadrilla de electricistas</v>
          </cell>
          <cell r="C1188" t="str">
            <v>Jornal</v>
          </cell>
          <cell r="D1188">
            <v>750000</v>
          </cell>
          <cell r="E1188">
            <v>0.5</v>
          </cell>
          <cell r="F1188">
            <v>375000</v>
          </cell>
        </row>
        <row r="1189">
          <cell r="B1189" t="str">
            <v>Herramientas Menores</v>
          </cell>
          <cell r="C1189" t="str">
            <v>Glb</v>
          </cell>
          <cell r="D1189">
            <v>10000</v>
          </cell>
          <cell r="E1189">
            <v>1</v>
          </cell>
          <cell r="F1189">
            <v>10000</v>
          </cell>
        </row>
        <row r="1193">
          <cell r="B1193" t="str">
            <v>ANÁLISIS DE PRECIOS UNITARIOS</v>
          </cell>
          <cell r="G1193">
            <v>0</v>
          </cell>
          <cell r="H1193">
            <v>3600</v>
          </cell>
        </row>
        <row r="1194">
          <cell r="G1194">
            <v>4802000</v>
          </cell>
          <cell r="H1194">
            <v>1440600</v>
          </cell>
        </row>
        <row r="1195">
          <cell r="B1195" t="str">
            <v>15.4</v>
          </cell>
          <cell r="E1195" t="str">
            <v>VL TOTAL:</v>
          </cell>
          <cell r="F1195">
            <v>6239000</v>
          </cell>
          <cell r="G1195">
            <v>4802000</v>
          </cell>
          <cell r="H1195">
            <v>1437000</v>
          </cell>
        </row>
        <row r="1196">
          <cell r="B1196" t="str">
            <v>Programación PLC para operación de estación de acuerdo a indicaciones de la AAA</v>
          </cell>
          <cell r="E1196" t="str">
            <v>VL MATERIALES:</v>
          </cell>
          <cell r="F1196">
            <v>4802000</v>
          </cell>
          <cell r="G1196">
            <v>0.76967462734412562</v>
          </cell>
          <cell r="H1196">
            <v>0.23032537265587433</v>
          </cell>
        </row>
        <row r="1197">
          <cell r="B1197" t="str">
            <v>un</v>
          </cell>
          <cell r="E1197" t="str">
            <v>VL MANO DE OBRA:</v>
          </cell>
          <cell r="F1197">
            <v>1437000</v>
          </cell>
          <cell r="H1197">
            <v>0.29925031236984589</v>
          </cell>
        </row>
        <row r="1199">
          <cell r="B1199" t="str">
            <v>CANTIDAD DE MATERIAL</v>
          </cell>
        </row>
        <row r="1200">
          <cell r="B1200" t="str">
            <v>Descripción Material</v>
          </cell>
          <cell r="C1200" t="str">
            <v>Unidad</v>
          </cell>
          <cell r="D1200" t="str">
            <v>VL Unitario Mat</v>
          </cell>
          <cell r="E1200" t="str">
            <v>Cantidad de Mat</v>
          </cell>
          <cell r="F1200" t="str">
            <v>VL Total Mat</v>
          </cell>
        </row>
        <row r="1201">
          <cell r="B1201" t="str">
            <v xml:space="preserve">Programación PLC </v>
          </cell>
          <cell r="C1201" t="str">
            <v>Und</v>
          </cell>
          <cell r="D1201">
            <v>4802000</v>
          </cell>
          <cell r="E1201">
            <v>1</v>
          </cell>
          <cell r="F1201">
            <v>4802000</v>
          </cell>
        </row>
        <row r="1210">
          <cell r="B1210" t="str">
            <v>CANTIDAD DE MANO DE OBRA</v>
          </cell>
        </row>
        <row r="1211">
          <cell r="B1211" t="str">
            <v>Descripción Mano de obra</v>
          </cell>
          <cell r="C1211" t="str">
            <v>Unidad</v>
          </cell>
          <cell r="D1211" t="str">
            <v>VL Unitario MdO</v>
          </cell>
          <cell r="E1211" t="str">
            <v>Cantidad de MdO</v>
          </cell>
          <cell r="F1211" t="str">
            <v>VL Total MdO</v>
          </cell>
        </row>
        <row r="1212">
          <cell r="B1212" t="str">
            <v>Cuadrilla de electricistas</v>
          </cell>
          <cell r="C1212" t="str">
            <v>Jornal</v>
          </cell>
          <cell r="D1212">
            <v>750000</v>
          </cell>
          <cell r="E1212">
            <v>1.9</v>
          </cell>
          <cell r="F1212">
            <v>1425000</v>
          </cell>
        </row>
        <row r="1213">
          <cell r="B1213" t="str">
            <v>Herramientas Menores</v>
          </cell>
          <cell r="C1213" t="str">
            <v>Glb</v>
          </cell>
          <cell r="D1213">
            <v>10000</v>
          </cell>
          <cell r="E1213">
            <v>1.2</v>
          </cell>
          <cell r="F1213">
            <v>12000</v>
          </cell>
        </row>
        <row r="1217">
          <cell r="B1217" t="str">
            <v>ANÁLISIS DE PRECIOS UNITARIOS</v>
          </cell>
          <cell r="G1217">
            <v>0</v>
          </cell>
          <cell r="H1217">
            <v>89</v>
          </cell>
        </row>
        <row r="1218">
          <cell r="G1218">
            <v>7322630</v>
          </cell>
          <cell r="H1218">
            <v>2196789</v>
          </cell>
        </row>
        <row r="1219">
          <cell r="B1219" t="str">
            <v>15.5</v>
          </cell>
          <cell r="E1219" t="str">
            <v>VL TOTAL:</v>
          </cell>
          <cell r="F1219">
            <v>9519330</v>
          </cell>
          <cell r="G1219">
            <v>7322630</v>
          </cell>
          <cell r="H1219">
            <v>2196700</v>
          </cell>
        </row>
        <row r="1220">
          <cell r="B1220" t="str">
            <v>Controlador de nivel tecnologia tipo radar para una altura de 20 mts, salida 4-20 mA. Incluye un visualizador adicional para lectura remota. Preteccion IP68 Mraca VEGA equipo modular.</v>
          </cell>
          <cell r="E1220" t="str">
            <v>VL MATERIALES:</v>
          </cell>
          <cell r="F1220">
            <v>7322630</v>
          </cell>
          <cell r="G1220">
            <v>0.76923796107499165</v>
          </cell>
          <cell r="H1220">
            <v>0.23076203892500838</v>
          </cell>
        </row>
        <row r="1221">
          <cell r="B1221" t="str">
            <v>un</v>
          </cell>
          <cell r="E1221" t="str">
            <v>VL MANO DE OBRA:</v>
          </cell>
          <cell r="F1221">
            <v>2196700</v>
          </cell>
          <cell r="H1221">
            <v>0.2999878458968977</v>
          </cell>
        </row>
        <row r="1223">
          <cell r="B1223" t="str">
            <v>CANTIDAD DE MATERIAL</v>
          </cell>
        </row>
        <row r="1224">
          <cell r="B1224" t="str">
            <v>Descripción Material</v>
          </cell>
          <cell r="C1224" t="str">
            <v>Unidad</v>
          </cell>
          <cell r="D1224" t="str">
            <v>VL Unitario Mat</v>
          </cell>
          <cell r="E1224" t="str">
            <v>Cantidad de Mat</v>
          </cell>
          <cell r="F1224" t="str">
            <v>VL Total Mat</v>
          </cell>
        </row>
        <row r="1225">
          <cell r="B1225" t="str">
            <v>Controlador de nivel tecnologia tipo radar para una altura de 20 mts, salida 4-20 mA. Incluye un visualizador adicional para lectura remota. Preteccion IP68 Mraca VEGA equipo modular.</v>
          </cell>
          <cell r="C1225" t="str">
            <v>Und</v>
          </cell>
          <cell r="D1225">
            <v>7322630</v>
          </cell>
          <cell r="E1225">
            <v>1</v>
          </cell>
          <cell r="F1225">
            <v>7322630</v>
          </cell>
        </row>
        <row r="1234">
          <cell r="B1234" t="str">
            <v>CANTIDAD DE MANO DE OBRA</v>
          </cell>
        </row>
        <row r="1235">
          <cell r="B1235" t="str">
            <v>Descripción Mano de obra</v>
          </cell>
          <cell r="C1235" t="str">
            <v>Unidad</v>
          </cell>
          <cell r="D1235" t="str">
            <v>VL Unitario MdO</v>
          </cell>
          <cell r="E1235" t="str">
            <v>Cantidad de MdO</v>
          </cell>
          <cell r="F1235" t="str">
            <v>VL Total MdO</v>
          </cell>
        </row>
        <row r="1236">
          <cell r="B1236" t="str">
            <v>Cuadrilla de electricistas</v>
          </cell>
          <cell r="C1236" t="str">
            <v>Jornal</v>
          </cell>
          <cell r="D1236">
            <v>750000</v>
          </cell>
          <cell r="E1236">
            <v>2.9</v>
          </cell>
          <cell r="F1236">
            <v>2175000</v>
          </cell>
        </row>
        <row r="1237">
          <cell r="B1237" t="str">
            <v>Herramientas Menores</v>
          </cell>
          <cell r="C1237" t="str">
            <v>Glb</v>
          </cell>
          <cell r="D1237">
            <v>10000</v>
          </cell>
          <cell r="E1237">
            <v>2.17</v>
          </cell>
          <cell r="F1237">
            <v>21700</v>
          </cell>
        </row>
        <row r="1241">
          <cell r="B1241" t="str">
            <v>ANÁLISIS DE PRECIOS UNITARIOS</v>
          </cell>
          <cell r="G1241">
            <v>8</v>
          </cell>
          <cell r="H1241">
            <v>172.10000000000036</v>
          </cell>
        </row>
        <row r="1242">
          <cell r="G1242">
            <v>36407</v>
          </cell>
          <cell r="H1242">
            <v>10922.1</v>
          </cell>
        </row>
        <row r="1243">
          <cell r="B1243" t="str">
            <v>15.6</v>
          </cell>
          <cell r="E1243" t="str">
            <v>VL TOTAL:</v>
          </cell>
          <cell r="F1243">
            <v>47149</v>
          </cell>
          <cell r="G1243">
            <v>36399</v>
          </cell>
          <cell r="H1243">
            <v>10750</v>
          </cell>
        </row>
        <row r="1244">
          <cell r="B1244" t="str">
            <v>Acometida de fuerza en Cable encauchetado 4x12 de Cu y cableado de comunicación para  controlador de nivel. Todo en tuberia conduit galvanizada de 3/4" y flexiconduit tipo coraza de 3/4</v>
          </cell>
          <cell r="E1244" t="str">
            <v>VL MATERIALES:</v>
          </cell>
          <cell r="F1244">
            <v>36399</v>
          </cell>
          <cell r="G1244">
            <v>0.77199940613798812</v>
          </cell>
          <cell r="H1244">
            <v>0.22800059386201191</v>
          </cell>
        </row>
        <row r="1245">
          <cell r="B1245" t="str">
            <v>ml</v>
          </cell>
          <cell r="E1245" t="str">
            <v>VL MANO DE OBRA:</v>
          </cell>
          <cell r="F1245">
            <v>10750</v>
          </cell>
          <cell r="H1245">
            <v>0.29533778400505506</v>
          </cell>
        </row>
        <row r="1247">
          <cell r="B1247" t="str">
            <v>CANTIDAD DE MATERIAL</v>
          </cell>
        </row>
        <row r="1248">
          <cell r="B1248" t="str">
            <v>Descripción Material</v>
          </cell>
          <cell r="C1248" t="str">
            <v>Unidad</v>
          </cell>
          <cell r="D1248" t="str">
            <v>VL Unitario Mat</v>
          </cell>
          <cell r="E1248" t="str">
            <v>Cantidad de Mat</v>
          </cell>
          <cell r="F1248" t="str">
            <v>VL Total Mat</v>
          </cell>
        </row>
        <row r="1249">
          <cell r="B1249" t="str">
            <v>CABLE ENCAUCHETADO 4X12. TC SR 60OV</v>
          </cell>
          <cell r="C1249" t="str">
            <v>Ml</v>
          </cell>
          <cell r="D1249">
            <v>13363</v>
          </cell>
          <cell r="E1249">
            <v>1</v>
          </cell>
          <cell r="F1249">
            <v>13363</v>
          </cell>
        </row>
        <row r="1250">
          <cell r="B1250" t="str">
            <v>TUBO KRALOY PVC SCH40 3/4"</v>
          </cell>
          <cell r="C1250" t="str">
            <v>Ml</v>
          </cell>
          <cell r="D1250">
            <v>6416.7006259999989</v>
          </cell>
          <cell r="E1250">
            <v>1</v>
          </cell>
          <cell r="F1250">
            <v>6417</v>
          </cell>
        </row>
        <row r="1251">
          <cell r="B1251" t="str">
            <v>CORAZA LIQUID TIGHT 3/4"</v>
          </cell>
          <cell r="C1251" t="str">
            <v>Ml</v>
          </cell>
          <cell r="D1251">
            <v>5919.2979999999989</v>
          </cell>
          <cell r="E1251">
            <v>1</v>
          </cell>
          <cell r="F1251">
            <v>5919</v>
          </cell>
        </row>
        <row r="1252">
          <cell r="B1252" t="str">
            <v xml:space="preserve">CABLE THWN/THHN 4X12 AWG </v>
          </cell>
          <cell r="C1252" t="str">
            <v>Ml</v>
          </cell>
          <cell r="D1252">
            <v>8000</v>
          </cell>
          <cell r="E1252">
            <v>1</v>
          </cell>
          <cell r="F1252">
            <v>8000</v>
          </cell>
        </row>
        <row r="1253">
          <cell r="B1253" t="str">
            <v xml:space="preserve">CONSUMIBLE </v>
          </cell>
          <cell r="C1253" t="str">
            <v>Glb</v>
          </cell>
          <cell r="D1253">
            <v>2700</v>
          </cell>
          <cell r="E1253">
            <v>1</v>
          </cell>
          <cell r="F1253">
            <v>2700</v>
          </cell>
        </row>
        <row r="1258">
          <cell r="B1258" t="str">
            <v>CANTIDAD DE MANO DE OBRA</v>
          </cell>
        </row>
        <row r="1259">
          <cell r="B1259" t="str">
            <v>Descripción Mano de obra</v>
          </cell>
          <cell r="C1259" t="str">
            <v>Unidad</v>
          </cell>
          <cell r="D1259" t="str">
            <v>VL Unitario MdO</v>
          </cell>
          <cell r="E1259" t="str">
            <v>Cantidad de MdO</v>
          </cell>
          <cell r="F1259" t="str">
            <v>VL Total MdO</v>
          </cell>
        </row>
        <row r="1260">
          <cell r="B1260" t="str">
            <v>Cuadrilla de electricistas</v>
          </cell>
          <cell r="C1260" t="str">
            <v>Jornal</v>
          </cell>
          <cell r="D1260">
            <v>750000</v>
          </cell>
          <cell r="E1260">
            <v>1.2999999999999999E-2</v>
          </cell>
          <cell r="F1260">
            <v>9750</v>
          </cell>
        </row>
        <row r="1261">
          <cell r="B1261" t="str">
            <v>Herramientas Menores</v>
          </cell>
          <cell r="C1261" t="str">
            <v>Glb</v>
          </cell>
          <cell r="D1261">
            <v>10000</v>
          </cell>
          <cell r="E1261">
            <v>0.1</v>
          </cell>
          <cell r="F1261">
            <v>1000</v>
          </cell>
        </row>
        <row r="1265">
          <cell r="B1265" t="str">
            <v>ANÁLISIS DE PRECIOS UNITARIOS</v>
          </cell>
          <cell r="G1265">
            <v>0</v>
          </cell>
          <cell r="H1265">
            <v>2850</v>
          </cell>
        </row>
        <row r="1266">
          <cell r="G1266">
            <v>847000</v>
          </cell>
          <cell r="H1266">
            <v>254100</v>
          </cell>
        </row>
        <row r="1267">
          <cell r="B1267" t="str">
            <v>15.7</v>
          </cell>
          <cell r="E1267" t="str">
            <v>VL TOTAL:</v>
          </cell>
          <cell r="F1267">
            <v>1098250</v>
          </cell>
          <cell r="G1267">
            <v>847000</v>
          </cell>
          <cell r="H1267">
            <v>251250</v>
          </cell>
        </row>
        <row r="1268">
          <cell r="B1268" t="str">
            <v>Interfase de programacion del controlador de nivel tipo radar VEGA</v>
          </cell>
          <cell r="E1268" t="str">
            <v>VL MATERIALES:</v>
          </cell>
          <cell r="F1268">
            <v>847000</v>
          </cell>
          <cell r="G1268">
            <v>0.77122695196904167</v>
          </cell>
          <cell r="H1268">
            <v>0.22877304803095835</v>
          </cell>
        </row>
        <row r="1269">
          <cell r="B1269" t="str">
            <v>un</v>
          </cell>
          <cell r="E1269" t="str">
            <v>VL MANO DE OBRA:</v>
          </cell>
          <cell r="F1269">
            <v>251250</v>
          </cell>
          <cell r="H1269">
            <v>0.29663518299881936</v>
          </cell>
        </row>
        <row r="1271">
          <cell r="B1271" t="str">
            <v>CANTIDAD DE MATERIAL</v>
          </cell>
        </row>
        <row r="1272">
          <cell r="B1272" t="str">
            <v>Descripción Material</v>
          </cell>
          <cell r="C1272" t="str">
            <v>Unidad</v>
          </cell>
          <cell r="D1272" t="str">
            <v>VL Unitario Mat</v>
          </cell>
          <cell r="E1272" t="str">
            <v>Cantidad de Mat</v>
          </cell>
          <cell r="F1272" t="str">
            <v>VL Total Mat</v>
          </cell>
        </row>
        <row r="1273">
          <cell r="B1273" t="str">
            <v>Interfase de programacion del controlador de nivel tipo radar VEGA</v>
          </cell>
          <cell r="C1273" t="str">
            <v>Und</v>
          </cell>
          <cell r="D1273">
            <v>847000</v>
          </cell>
          <cell r="E1273">
            <v>1</v>
          </cell>
          <cell r="F1273">
            <v>847000</v>
          </cell>
        </row>
        <row r="1282">
          <cell r="B1282" t="str">
            <v>CANTIDAD DE MANO DE OBRA</v>
          </cell>
        </row>
        <row r="1283">
          <cell r="B1283" t="str">
            <v>Descripción Mano de obra</v>
          </cell>
          <cell r="C1283" t="str">
            <v>Unidad</v>
          </cell>
          <cell r="D1283" t="str">
            <v>VL Unitario MdO</v>
          </cell>
          <cell r="E1283" t="str">
            <v>Cantidad de MdO</v>
          </cell>
          <cell r="F1283" t="str">
            <v>VL Total MdO</v>
          </cell>
        </row>
        <row r="1284">
          <cell r="B1284" t="str">
            <v>Cuadrilla de electricistas</v>
          </cell>
          <cell r="C1284" t="str">
            <v>Jornal</v>
          </cell>
          <cell r="D1284">
            <v>750000</v>
          </cell>
          <cell r="E1284">
            <v>0.29499999999999998</v>
          </cell>
          <cell r="F1284">
            <v>221250</v>
          </cell>
        </row>
        <row r="1285">
          <cell r="B1285" t="str">
            <v>Herramientas Menores</v>
          </cell>
          <cell r="C1285" t="str">
            <v>Glb</v>
          </cell>
          <cell r="D1285">
            <v>10000</v>
          </cell>
          <cell r="E1285">
            <v>3</v>
          </cell>
          <cell r="F1285">
            <v>30000</v>
          </cell>
        </row>
        <row r="1289">
          <cell r="B1289" t="str">
            <v>ANÁLISIS DE PRECIOS UNITARIOS</v>
          </cell>
          <cell r="G1289">
            <v>0</v>
          </cell>
          <cell r="H1289">
            <v>769</v>
          </cell>
        </row>
        <row r="1290">
          <cell r="G1290">
            <v>1519230</v>
          </cell>
          <cell r="H1290">
            <v>455769</v>
          </cell>
        </row>
        <row r="1291">
          <cell r="B1291" t="str">
            <v>15.8</v>
          </cell>
          <cell r="E1291" t="str">
            <v>VL TOTAL:</v>
          </cell>
          <cell r="F1291">
            <v>1974230</v>
          </cell>
          <cell r="G1291">
            <v>1519230</v>
          </cell>
          <cell r="H1291">
            <v>455000</v>
          </cell>
        </row>
        <row r="1292">
          <cell r="B1292" t="str">
            <v xml:space="preserve">UPS respaldo ausencia de energia libre de mantenimiento </v>
          </cell>
          <cell r="E1292" t="str">
            <v>VL MATERIALES:</v>
          </cell>
          <cell r="F1292">
            <v>1519230</v>
          </cell>
          <cell r="G1292">
            <v>0.76953039919360966</v>
          </cell>
          <cell r="H1292">
            <v>0.23046960080639034</v>
          </cell>
        </row>
        <row r="1293">
          <cell r="B1293" t="str">
            <v>un</v>
          </cell>
          <cell r="E1293" t="str">
            <v>VL MANO DE OBRA:</v>
          </cell>
          <cell r="F1293">
            <v>455000</v>
          </cell>
          <cell r="H1293">
            <v>0.29949382252851775</v>
          </cell>
        </row>
        <row r="1295">
          <cell r="B1295" t="str">
            <v>CANTIDAD DE MATERIAL</v>
          </cell>
        </row>
        <row r="1296">
          <cell r="B1296" t="str">
            <v>Descripción Material</v>
          </cell>
          <cell r="C1296" t="str">
            <v>Unidad</v>
          </cell>
          <cell r="D1296" t="str">
            <v>VL Unitario Mat</v>
          </cell>
          <cell r="E1296" t="str">
            <v>Cantidad de Mat</v>
          </cell>
          <cell r="F1296" t="str">
            <v>VL Total Mat</v>
          </cell>
        </row>
        <row r="1297">
          <cell r="B1297" t="str">
            <v xml:space="preserve">UPS </v>
          </cell>
          <cell r="C1297" t="str">
            <v>Und</v>
          </cell>
          <cell r="D1297">
            <v>1519230</v>
          </cell>
          <cell r="E1297">
            <v>1</v>
          </cell>
          <cell r="F1297">
            <v>1519230</v>
          </cell>
        </row>
        <row r="1306">
          <cell r="B1306" t="str">
            <v>CANTIDAD DE MANO DE OBRA</v>
          </cell>
        </row>
        <row r="1307">
          <cell r="B1307" t="str">
            <v>Descripción Mano de obra</v>
          </cell>
          <cell r="C1307" t="str">
            <v>Unidad</v>
          </cell>
          <cell r="D1307" t="str">
            <v>VL Unitario MdO</v>
          </cell>
          <cell r="E1307" t="str">
            <v>Cantidad de MdO</v>
          </cell>
          <cell r="F1307" t="str">
            <v>VL Total MdO</v>
          </cell>
        </row>
        <row r="1308">
          <cell r="B1308" t="str">
            <v>Cuadrilla de electricistas</v>
          </cell>
          <cell r="C1308" t="str">
            <v>Jornal</v>
          </cell>
          <cell r="D1308">
            <v>750000</v>
          </cell>
          <cell r="E1308">
            <v>0.6</v>
          </cell>
          <cell r="F1308">
            <v>450000</v>
          </cell>
        </row>
        <row r="1309">
          <cell r="B1309" t="str">
            <v>Herramientas Menores</v>
          </cell>
          <cell r="C1309" t="str">
            <v>Glb</v>
          </cell>
          <cell r="D1309">
            <v>10000</v>
          </cell>
          <cell r="E1309">
            <v>0.5</v>
          </cell>
          <cell r="F1309">
            <v>5000</v>
          </cell>
        </row>
        <row r="1313">
          <cell r="B1313" t="str">
            <v>ANÁLISIS DE PRECIOS UNITARIOS</v>
          </cell>
          <cell r="G1313">
            <v>0</v>
          </cell>
          <cell r="H1313">
            <v>1537</v>
          </cell>
        </row>
        <row r="1314">
          <cell r="G1314">
            <v>59290</v>
          </cell>
          <cell r="H1314">
            <v>17787</v>
          </cell>
        </row>
        <row r="1315">
          <cell r="B1315" t="str">
            <v>15.9</v>
          </cell>
          <cell r="E1315" t="str">
            <v>VL TOTAL:</v>
          </cell>
          <cell r="F1315">
            <v>75540</v>
          </cell>
          <cell r="G1315">
            <v>59290</v>
          </cell>
          <cell r="H1315">
            <v>16250</v>
          </cell>
        </row>
        <row r="1316">
          <cell r="B1316" t="str">
            <v>Regulador de 1000 W 12 V ac</v>
          </cell>
          <cell r="E1316" t="str">
            <v>VL MATERIALES:</v>
          </cell>
          <cell r="F1316">
            <v>59290</v>
          </cell>
          <cell r="G1316">
            <v>0.78488218162562884</v>
          </cell>
          <cell r="H1316">
            <v>0.21511781837437119</v>
          </cell>
        </row>
        <row r="1317">
          <cell r="B1317" t="str">
            <v>un</v>
          </cell>
          <cell r="E1317" t="str">
            <v>VL MANO DE OBRA:</v>
          </cell>
          <cell r="F1317">
            <v>16250</v>
          </cell>
          <cell r="H1317">
            <v>0.27407657277787145</v>
          </cell>
        </row>
        <row r="1319">
          <cell r="B1319" t="str">
            <v>CANTIDAD DE MATERIAL</v>
          </cell>
        </row>
        <row r="1320">
          <cell r="B1320" t="str">
            <v>Descripción Material</v>
          </cell>
          <cell r="C1320" t="str">
            <v>Unidad</v>
          </cell>
          <cell r="D1320" t="str">
            <v>VL Unitario Mat</v>
          </cell>
          <cell r="E1320" t="str">
            <v>Cantidad de Mat</v>
          </cell>
          <cell r="F1320" t="str">
            <v>VL Total Mat</v>
          </cell>
        </row>
        <row r="1321">
          <cell r="B1321" t="str">
            <v>Regulador de 1000 W 12 V ac</v>
          </cell>
          <cell r="C1321" t="str">
            <v>Und</v>
          </cell>
          <cell r="D1321">
            <v>59290</v>
          </cell>
          <cell r="E1321">
            <v>1</v>
          </cell>
          <cell r="F1321">
            <v>59290</v>
          </cell>
        </row>
        <row r="1330">
          <cell r="B1330" t="str">
            <v>CANTIDAD DE MANO DE OBRA</v>
          </cell>
        </row>
        <row r="1331">
          <cell r="B1331" t="str">
            <v>Descripción Mano de obra</v>
          </cell>
          <cell r="C1331" t="str">
            <v>Unidad</v>
          </cell>
          <cell r="D1331" t="str">
            <v>VL Unitario MdO</v>
          </cell>
          <cell r="E1331" t="str">
            <v>Cantidad de MdO</v>
          </cell>
          <cell r="F1331" t="str">
            <v>VL Total MdO</v>
          </cell>
        </row>
        <row r="1332">
          <cell r="B1332" t="str">
            <v>Cuadrilla de electricistas</v>
          </cell>
          <cell r="C1332" t="str">
            <v>Jornal</v>
          </cell>
          <cell r="D1332">
            <v>750000</v>
          </cell>
          <cell r="E1332">
            <v>1.4999999999999999E-2</v>
          </cell>
          <cell r="F1332">
            <v>11250</v>
          </cell>
        </row>
        <row r="1333">
          <cell r="B1333" t="str">
            <v>Herramientas Menores</v>
          </cell>
          <cell r="C1333" t="str">
            <v>Glb</v>
          </cell>
          <cell r="D1333">
            <v>10000</v>
          </cell>
          <cell r="E1333">
            <v>0.5</v>
          </cell>
          <cell r="F1333">
            <v>5000</v>
          </cell>
        </row>
        <row r="1337">
          <cell r="B1337" t="str">
            <v>ANÁLISIS DE PRECIOS UNITARIOS</v>
          </cell>
          <cell r="G1337">
            <v>0</v>
          </cell>
          <cell r="H1337">
            <v>400</v>
          </cell>
        </row>
        <row r="1338">
          <cell r="G1338">
            <v>588000</v>
          </cell>
          <cell r="H1338">
            <v>176400</v>
          </cell>
        </row>
        <row r="1339">
          <cell r="B1339" t="str">
            <v>15.10</v>
          </cell>
          <cell r="E1339" t="str">
            <v>VL TOTAL:</v>
          </cell>
          <cell r="F1339">
            <v>764000</v>
          </cell>
          <cell r="G1339">
            <v>588000</v>
          </cell>
          <cell r="H1339">
            <v>176000</v>
          </cell>
        </row>
        <row r="1340">
          <cell r="B1340" t="str">
            <v>Protección contra sobretensión 120 V ac marca Sime Timer</v>
          </cell>
          <cell r="E1340" t="str">
            <v>VL MATERIALES:</v>
          </cell>
          <cell r="F1340">
            <v>588000</v>
          </cell>
          <cell r="G1340">
            <v>0.76963350785340312</v>
          </cell>
          <cell r="H1340">
            <v>0.23036649214659685</v>
          </cell>
        </row>
        <row r="1341">
          <cell r="B1341" t="str">
            <v>un</v>
          </cell>
          <cell r="E1341" t="str">
            <v>VL MANO DE OBRA:</v>
          </cell>
          <cell r="F1341">
            <v>176000</v>
          </cell>
          <cell r="H1341">
            <v>0.29931972789115646</v>
          </cell>
        </row>
        <row r="1343">
          <cell r="B1343" t="str">
            <v>CANTIDAD DE MATERIAL</v>
          </cell>
        </row>
        <row r="1344">
          <cell r="B1344" t="str">
            <v>Descripción Material</v>
          </cell>
          <cell r="C1344" t="str">
            <v>Unidad</v>
          </cell>
          <cell r="D1344" t="str">
            <v>VL Unitario Mat</v>
          </cell>
          <cell r="E1344" t="str">
            <v>Cantidad de Mat</v>
          </cell>
          <cell r="F1344" t="str">
            <v>VL Total Mat</v>
          </cell>
        </row>
        <row r="1345">
          <cell r="B1345" t="str">
            <v>Protección contra sobretensión 120 V ac marca Sime Timer</v>
          </cell>
          <cell r="C1345" t="str">
            <v>Und</v>
          </cell>
          <cell r="D1345">
            <v>588000</v>
          </cell>
          <cell r="E1345">
            <v>1</v>
          </cell>
          <cell r="F1345">
            <v>588000</v>
          </cell>
        </row>
        <row r="1354">
          <cell r="B1354" t="str">
            <v>CANTIDAD DE MANO DE OBRA</v>
          </cell>
        </row>
        <row r="1355">
          <cell r="B1355" t="str">
            <v>Descripción Mano de obra</v>
          </cell>
          <cell r="C1355" t="str">
            <v>Unidad</v>
          </cell>
          <cell r="D1355" t="str">
            <v>VL Unitario MdO</v>
          </cell>
          <cell r="E1355" t="str">
            <v>Cantidad de MdO</v>
          </cell>
          <cell r="F1355" t="str">
            <v>VL Total MdO</v>
          </cell>
        </row>
        <row r="1356">
          <cell r="B1356" t="str">
            <v>Cuadrilla de electricistas</v>
          </cell>
          <cell r="C1356" t="str">
            <v>Jornal</v>
          </cell>
          <cell r="D1356">
            <v>750000</v>
          </cell>
          <cell r="E1356">
            <v>0.2</v>
          </cell>
          <cell r="F1356">
            <v>150000</v>
          </cell>
        </row>
        <row r="1357">
          <cell r="B1357" t="str">
            <v>Herramientas Menores</v>
          </cell>
          <cell r="C1357" t="str">
            <v>Glb</v>
          </cell>
          <cell r="D1357">
            <v>10000</v>
          </cell>
          <cell r="E1357">
            <v>2.6</v>
          </cell>
          <cell r="F1357">
            <v>26000</v>
          </cell>
        </row>
        <row r="1361">
          <cell r="B1361" t="str">
            <v>ANÁLISIS DE PRECIOS UNITARIOS</v>
          </cell>
          <cell r="G1361">
            <v>0</v>
          </cell>
          <cell r="H1361">
            <v>500</v>
          </cell>
        </row>
        <row r="1362">
          <cell r="G1362">
            <v>150000</v>
          </cell>
          <cell r="H1362">
            <v>45000</v>
          </cell>
        </row>
        <row r="1363">
          <cell r="B1363" t="str">
            <v>15.11</v>
          </cell>
          <cell r="E1363" t="str">
            <v>VL TOTAL:</v>
          </cell>
          <cell r="F1363">
            <v>194500</v>
          </cell>
          <cell r="G1363">
            <v>150000</v>
          </cell>
          <cell r="H1363">
            <v>44500</v>
          </cell>
        </row>
        <row r="1364">
          <cell r="B1364" t="str">
            <v>Boya de Mercurio Mrca Helber 220  - 110 V ac</v>
          </cell>
          <cell r="E1364" t="str">
            <v>VL MATERIALES:</v>
          </cell>
          <cell r="F1364">
            <v>150000</v>
          </cell>
          <cell r="G1364">
            <v>0.77120822622107965</v>
          </cell>
          <cell r="H1364">
            <v>0.22879177377892032</v>
          </cell>
        </row>
        <row r="1365">
          <cell r="B1365" t="str">
            <v>un</v>
          </cell>
          <cell r="E1365" t="str">
            <v>VL MANO DE OBRA:</v>
          </cell>
          <cell r="F1365">
            <v>44500</v>
          </cell>
          <cell r="H1365">
            <v>0.29666666666666669</v>
          </cell>
        </row>
        <row r="1367">
          <cell r="B1367" t="str">
            <v>CANTIDAD DE MATERIAL</v>
          </cell>
        </row>
        <row r="1368">
          <cell r="B1368" t="str">
            <v>Descripción Material</v>
          </cell>
          <cell r="C1368" t="str">
            <v>Unidad</v>
          </cell>
          <cell r="D1368" t="str">
            <v>VL Unitario Mat</v>
          </cell>
          <cell r="E1368" t="str">
            <v>Cantidad de Mat</v>
          </cell>
          <cell r="F1368" t="str">
            <v>VL Total Mat</v>
          </cell>
        </row>
        <row r="1369">
          <cell r="B1369" t="str">
            <v>Boya de Mercurio Mrca Helber 220  - 110 V ac</v>
          </cell>
          <cell r="C1369" t="str">
            <v>Und</v>
          </cell>
          <cell r="D1369">
            <v>150000</v>
          </cell>
          <cell r="E1369">
            <v>1</v>
          </cell>
          <cell r="F1369">
            <v>150000</v>
          </cell>
        </row>
        <row r="1378">
          <cell r="B1378" t="str">
            <v>CANTIDAD DE MANO DE OBRA</v>
          </cell>
        </row>
        <row r="1379">
          <cell r="B1379" t="str">
            <v>Descripción Mano de obra</v>
          </cell>
          <cell r="C1379" t="str">
            <v>Unidad</v>
          </cell>
          <cell r="D1379" t="str">
            <v>VL Unitario MdO</v>
          </cell>
          <cell r="E1379" t="str">
            <v>Cantidad de MdO</v>
          </cell>
          <cell r="F1379" t="str">
            <v>VL Total MdO</v>
          </cell>
        </row>
        <row r="1380">
          <cell r="B1380" t="str">
            <v>Cuadrilla de electricistas</v>
          </cell>
          <cell r="C1380" t="str">
            <v>Jornal</v>
          </cell>
          <cell r="D1380">
            <v>750000</v>
          </cell>
          <cell r="E1380">
            <v>4.5999999999999999E-2</v>
          </cell>
          <cell r="F1380">
            <v>34500</v>
          </cell>
        </row>
        <row r="1381">
          <cell r="B1381" t="str">
            <v>Herramientas Menores</v>
          </cell>
          <cell r="C1381" t="str">
            <v>Glb</v>
          </cell>
          <cell r="D1381">
            <v>10000</v>
          </cell>
          <cell r="E1381">
            <v>1</v>
          </cell>
          <cell r="F1381">
            <v>10000</v>
          </cell>
        </row>
        <row r="1385">
          <cell r="B1385" t="str">
            <v>ANÁLISIS DE PRECIOS UNITARIOS</v>
          </cell>
          <cell r="G1385">
            <v>0.44000000000232831</v>
          </cell>
          <cell r="H1385">
            <v>267.83200000000033</v>
          </cell>
        </row>
        <row r="1386">
          <cell r="G1386">
            <v>42559.44</v>
          </cell>
          <cell r="H1386">
            <v>12767.832</v>
          </cell>
        </row>
        <row r="1387">
          <cell r="B1387" t="str">
            <v>15.12</v>
          </cell>
          <cell r="E1387" t="str">
            <v>VL TOTAL:</v>
          </cell>
          <cell r="F1387">
            <v>55059</v>
          </cell>
          <cell r="G1387">
            <v>42559</v>
          </cell>
          <cell r="H1387">
            <v>12500</v>
          </cell>
        </row>
        <row r="1388">
          <cell r="B1388" t="str">
            <v xml:space="preserve">Mini Relevo de 24 V dc Omron o Telemecanique con su base </v>
          </cell>
          <cell r="E1388" t="str">
            <v>VL MATERIALES:</v>
          </cell>
          <cell r="F1388">
            <v>42559</v>
          </cell>
          <cell r="G1388">
            <v>0.77297081312773575</v>
          </cell>
          <cell r="H1388">
            <v>0.22702918687226431</v>
          </cell>
        </row>
        <row r="1389">
          <cell r="B1389" t="str">
            <v>un</v>
          </cell>
          <cell r="E1389" t="str">
            <v>VL MANO DE OBRA:</v>
          </cell>
          <cell r="F1389">
            <v>12500</v>
          </cell>
          <cell r="H1389">
            <v>0.29370990859747642</v>
          </cell>
        </row>
        <row r="1391">
          <cell r="B1391" t="str">
            <v>CANTIDAD DE MATERIAL</v>
          </cell>
        </row>
        <row r="1392">
          <cell r="B1392" t="str">
            <v>Descripción Material</v>
          </cell>
          <cell r="C1392" t="str">
            <v>Unidad</v>
          </cell>
          <cell r="D1392" t="str">
            <v>VL Unitario Mat</v>
          </cell>
          <cell r="E1392" t="str">
            <v>Cantidad de Mat</v>
          </cell>
          <cell r="F1392" t="str">
            <v>VL Total Mat</v>
          </cell>
        </row>
        <row r="1393">
          <cell r="B1393" t="str">
            <v xml:space="preserve">Mini Relevo de 24 V dc Omron o Telemecanique con su base </v>
          </cell>
          <cell r="C1393" t="str">
            <v>Und</v>
          </cell>
          <cell r="D1393">
            <v>42559.44</v>
          </cell>
          <cell r="E1393">
            <v>1</v>
          </cell>
          <cell r="F1393">
            <v>42559</v>
          </cell>
        </row>
        <row r="1402">
          <cell r="B1402" t="str">
            <v>CANTIDAD DE MANO DE OBRA</v>
          </cell>
        </row>
        <row r="1403">
          <cell r="B1403" t="str">
            <v>Descripción Mano de obra</v>
          </cell>
          <cell r="C1403" t="str">
            <v>Unidad</v>
          </cell>
          <cell r="D1403" t="str">
            <v>VL Unitario MdO</v>
          </cell>
          <cell r="E1403" t="str">
            <v>Cantidad de MdO</v>
          </cell>
          <cell r="F1403" t="str">
            <v>VL Total MdO</v>
          </cell>
        </row>
        <row r="1404">
          <cell r="B1404" t="str">
            <v>Cuadrilla de electricistas</v>
          </cell>
          <cell r="C1404" t="str">
            <v>Jornal</v>
          </cell>
          <cell r="D1404">
            <v>750000</v>
          </cell>
          <cell r="E1404">
            <v>0.01</v>
          </cell>
          <cell r="F1404">
            <v>7500</v>
          </cell>
        </row>
        <row r="1405">
          <cell r="B1405" t="str">
            <v>Herramientas Menores</v>
          </cell>
          <cell r="C1405" t="str">
            <v>Glb</v>
          </cell>
          <cell r="D1405">
            <v>10000</v>
          </cell>
          <cell r="E1405">
            <v>0.5</v>
          </cell>
          <cell r="F1405">
            <v>5000</v>
          </cell>
        </row>
        <row r="1409">
          <cell r="B1409" t="str">
            <v>ANÁLISIS DE PRECIOS UNITARIOS</v>
          </cell>
          <cell r="G1409">
            <v>0.10000000000002274</v>
          </cell>
          <cell r="H1409">
            <v>0</v>
          </cell>
        </row>
        <row r="1410">
          <cell r="G1410">
            <v>534.1</v>
          </cell>
          <cell r="H1410">
            <v>160.22999999999999</v>
          </cell>
        </row>
        <row r="1411">
          <cell r="B1411" t="str">
            <v>15.13</v>
          </cell>
          <cell r="E1411" t="str">
            <v>VL TOTAL:</v>
          </cell>
          <cell r="F1411">
            <v>694.23</v>
          </cell>
          <cell r="G1411">
            <v>534</v>
          </cell>
          <cell r="H1411">
            <v>160.22999999999999</v>
          </cell>
        </row>
        <row r="1412">
          <cell r="B1412" t="str">
            <v>Borna Phoenix ContactRef UK5N</v>
          </cell>
          <cell r="E1412" t="str">
            <v>VL MATERIALES:</v>
          </cell>
          <cell r="F1412">
            <v>534</v>
          </cell>
          <cell r="G1412">
            <v>0.76919752819670717</v>
          </cell>
          <cell r="H1412">
            <v>0.23080247180329283</v>
          </cell>
        </row>
        <row r="1413">
          <cell r="B1413" t="str">
            <v>un</v>
          </cell>
          <cell r="E1413" t="str">
            <v>VL MANO DE OBRA:</v>
          </cell>
          <cell r="F1413">
            <v>160.22999999999999</v>
          </cell>
          <cell r="H1413">
            <v>0.30005617977528087</v>
          </cell>
        </row>
        <row r="1415">
          <cell r="B1415" t="str">
            <v>CANTIDAD DE MATERIAL</v>
          </cell>
        </row>
        <row r="1416">
          <cell r="B1416" t="str">
            <v>Descripción Material</v>
          </cell>
          <cell r="C1416" t="str">
            <v>Unidad</v>
          </cell>
          <cell r="D1416" t="str">
            <v>VL Unitario Mat</v>
          </cell>
          <cell r="E1416" t="str">
            <v>Cantidad de Mat</v>
          </cell>
          <cell r="F1416" t="str">
            <v>VL Total Mat</v>
          </cell>
        </row>
        <row r="1417">
          <cell r="B1417" t="str">
            <v>Borna Phoenix ContactRef UK5N</v>
          </cell>
          <cell r="C1417" t="str">
            <v>Und</v>
          </cell>
          <cell r="D1417">
            <v>534.1</v>
          </cell>
          <cell r="E1417">
            <v>1</v>
          </cell>
          <cell r="F1417">
            <v>534</v>
          </cell>
        </row>
        <row r="1426">
          <cell r="B1426" t="str">
            <v>CANTIDAD DE MANO DE OBRA</v>
          </cell>
        </row>
        <row r="1427">
          <cell r="B1427" t="str">
            <v>Descripción Mano de obra</v>
          </cell>
          <cell r="C1427" t="str">
            <v>Unidad</v>
          </cell>
          <cell r="D1427" t="str">
            <v>VL Unitario MdO</v>
          </cell>
          <cell r="E1427" t="str">
            <v>Cantidad de MdO</v>
          </cell>
          <cell r="F1427" t="str">
            <v>VL Total MdO</v>
          </cell>
        </row>
        <row r="1428">
          <cell r="B1428" t="str">
            <v>Cuadrilla de electricistas</v>
          </cell>
          <cell r="C1428" t="str">
            <v>Jornal</v>
          </cell>
          <cell r="D1428">
            <v>750000</v>
          </cell>
          <cell r="F1428">
            <v>160.22999999999999</v>
          </cell>
        </row>
        <row r="1429">
          <cell r="B1429" t="str">
            <v>Herramientas Menores</v>
          </cell>
          <cell r="C1429" t="str">
            <v>Glb</v>
          </cell>
        </row>
        <row r="1433">
          <cell r="B1433" t="str">
            <v>ANÁLISIS DE PRECIOS UNITARIOS</v>
          </cell>
          <cell r="G1433">
            <v>-1121.8999999999996</v>
          </cell>
          <cell r="H1433">
            <v>14.130000000000109</v>
          </cell>
        </row>
        <row r="1434">
          <cell r="G1434">
            <v>4797.1000000000004</v>
          </cell>
          <cell r="H1434">
            <v>1439.13</v>
          </cell>
        </row>
        <row r="1435">
          <cell r="B1435" t="str">
            <v>15.14</v>
          </cell>
          <cell r="E1435" t="str">
            <v>VL TOTAL:</v>
          </cell>
          <cell r="F1435">
            <v>7344</v>
          </cell>
          <cell r="G1435">
            <v>5919</v>
          </cell>
          <cell r="H1435">
            <v>1425</v>
          </cell>
        </row>
        <row r="1436">
          <cell r="B1436" t="str">
            <v>Suministro e instalación de flexiconduit acorazado de 3/4" con conectores</v>
          </cell>
          <cell r="E1436" t="str">
            <v>VL MATERIALES:</v>
          </cell>
          <cell r="F1436">
            <v>5919</v>
          </cell>
          <cell r="G1436">
            <v>0.80596405228758172</v>
          </cell>
          <cell r="H1436">
            <v>0.19403594771241831</v>
          </cell>
        </row>
        <row r="1437">
          <cell r="B1437" t="str">
            <v>ml</v>
          </cell>
          <cell r="E1437" t="str">
            <v>VL MANO DE OBRA:</v>
          </cell>
          <cell r="F1437">
            <v>1425</v>
          </cell>
          <cell r="H1437">
            <v>0.24075012671059301</v>
          </cell>
        </row>
        <row r="1439">
          <cell r="B1439" t="str">
            <v>CANTIDAD DE MATERIAL</v>
          </cell>
        </row>
        <row r="1440">
          <cell r="B1440" t="str">
            <v>Descripción Material</v>
          </cell>
          <cell r="C1440" t="str">
            <v>Unidad</v>
          </cell>
          <cell r="D1440" t="str">
            <v>VL Unitario Mat</v>
          </cell>
          <cell r="E1440" t="str">
            <v>Cantidad de Mat</v>
          </cell>
          <cell r="F1440" t="str">
            <v>VL Total Mat</v>
          </cell>
        </row>
        <row r="1441">
          <cell r="B1441" t="str">
            <v>FLEXICONDUIT 3/4"</v>
          </cell>
          <cell r="C1441" t="str">
            <v>Ml</v>
          </cell>
          <cell r="D1441">
            <v>5919.2979999999989</v>
          </cell>
          <cell r="E1441">
            <v>1</v>
          </cell>
          <cell r="F1441">
            <v>5919</v>
          </cell>
        </row>
        <row r="1450">
          <cell r="B1450" t="str">
            <v>CANTIDAD DE MANO DE OBRA</v>
          </cell>
        </row>
        <row r="1451">
          <cell r="B1451" t="str">
            <v>Descripción Mano de obra</v>
          </cell>
          <cell r="C1451" t="str">
            <v>Unidad</v>
          </cell>
          <cell r="D1451" t="str">
            <v>VL Unitario MdO</v>
          </cell>
          <cell r="E1451" t="str">
            <v>Cantidad de MdO</v>
          </cell>
          <cell r="F1451" t="str">
            <v>VL Total MdO</v>
          </cell>
        </row>
        <row r="1452">
          <cell r="B1452" t="str">
            <v>Cuadrilla de electricistas</v>
          </cell>
          <cell r="C1452" t="str">
            <v>Jornal</v>
          </cell>
          <cell r="D1452">
            <v>750000</v>
          </cell>
          <cell r="E1452">
            <v>1.9E-3</v>
          </cell>
          <cell r="F1452">
            <v>1425</v>
          </cell>
        </row>
        <row r="1453">
          <cell r="B1453" t="str">
            <v>Herramientas Menores</v>
          </cell>
          <cell r="C1453" t="str">
            <v>Glb</v>
          </cell>
          <cell r="D1453">
            <v>10000</v>
          </cell>
          <cell r="E1453">
            <v>0</v>
          </cell>
          <cell r="F1453">
            <v>0</v>
          </cell>
        </row>
        <row r="1457">
          <cell r="B1457" t="str">
            <v>ANÁLISIS DE PRECIOS UNITARIOS</v>
          </cell>
          <cell r="G1457">
            <v>0.30000000000001137</v>
          </cell>
          <cell r="H1457">
            <v>9.0000000000003411E-2</v>
          </cell>
        </row>
        <row r="1458">
          <cell r="G1458">
            <v>475.3</v>
          </cell>
          <cell r="H1458">
            <v>142.59</v>
          </cell>
        </row>
        <row r="1459">
          <cell r="B1459" t="str">
            <v>15.15</v>
          </cell>
          <cell r="E1459" t="str">
            <v>VL TOTAL:</v>
          </cell>
          <cell r="F1459">
            <v>617.5</v>
          </cell>
          <cell r="G1459">
            <v>475</v>
          </cell>
          <cell r="H1459">
            <v>142.5</v>
          </cell>
        </row>
        <row r="1460">
          <cell r="B1460" t="str">
            <v>Cable vehicular No 16 color azul</v>
          </cell>
          <cell r="E1460" t="str">
            <v>VL MATERIALES:</v>
          </cell>
          <cell r="F1460">
            <v>475</v>
          </cell>
          <cell r="G1460">
            <v>0.76923076923076927</v>
          </cell>
          <cell r="H1460">
            <v>0.23091497975708503</v>
          </cell>
        </row>
        <row r="1461">
          <cell r="B1461" t="str">
            <v>ml</v>
          </cell>
          <cell r="E1461" t="str">
            <v>VL MANO DE OBRA:</v>
          </cell>
          <cell r="F1461">
            <v>142.5</v>
          </cell>
          <cell r="H1461">
            <v>0.30018947368421051</v>
          </cell>
        </row>
        <row r="1463">
          <cell r="B1463" t="str">
            <v>CANTIDAD DE MATERIAL</v>
          </cell>
        </row>
        <row r="1464">
          <cell r="B1464" t="str">
            <v>Descripción Material</v>
          </cell>
          <cell r="C1464" t="str">
            <v>Unidad</v>
          </cell>
          <cell r="D1464" t="str">
            <v>VL Unitario Mat</v>
          </cell>
          <cell r="E1464" t="str">
            <v>Cantidad de Mat</v>
          </cell>
          <cell r="F1464" t="str">
            <v>VL Total Mat</v>
          </cell>
        </row>
        <row r="1465">
          <cell r="B1465" t="str">
            <v>CABLE No 16</v>
          </cell>
          <cell r="C1465" t="str">
            <v>Ml</v>
          </cell>
          <cell r="D1465">
            <v>475.3</v>
          </cell>
          <cell r="E1465">
            <v>1</v>
          </cell>
          <cell r="F1465">
            <v>475</v>
          </cell>
        </row>
        <row r="1474">
          <cell r="B1474" t="str">
            <v>CANTIDAD DE MANO DE OBRA</v>
          </cell>
        </row>
        <row r="1475">
          <cell r="B1475" t="str">
            <v>Descripción Mano de obra</v>
          </cell>
          <cell r="C1475" t="str">
            <v>Unidad</v>
          </cell>
          <cell r="D1475" t="str">
            <v>VL Unitario MdO</v>
          </cell>
          <cell r="E1475" t="str">
            <v>Cantidad de MdO</v>
          </cell>
          <cell r="F1475" t="str">
            <v>VL Total MdO</v>
          </cell>
        </row>
        <row r="1476">
          <cell r="B1476" t="str">
            <v>Cuadrilla de electricistas</v>
          </cell>
          <cell r="C1476" t="str">
            <v>Jornal</v>
          </cell>
          <cell r="D1476">
            <v>750000</v>
          </cell>
          <cell r="E1476">
            <v>1.9000000000000001E-4</v>
          </cell>
          <cell r="F1476">
            <v>142.5</v>
          </cell>
        </row>
        <row r="1477">
          <cell r="B1477" t="str">
            <v>Herramientas Menores</v>
          </cell>
          <cell r="C1477" t="str">
            <v>Glb</v>
          </cell>
          <cell r="D1477">
            <v>10000</v>
          </cell>
          <cell r="E1477">
            <v>0</v>
          </cell>
          <cell r="F1477">
            <v>0</v>
          </cell>
        </row>
        <row r="1481">
          <cell r="B1481" t="str">
            <v>ANÁLISIS DE PRECIOS UNITARIOS</v>
          </cell>
          <cell r="G1481">
            <v>-43</v>
          </cell>
          <cell r="H1481">
            <v>60</v>
          </cell>
        </row>
        <row r="1482">
          <cell r="G1482">
            <v>10200</v>
          </cell>
          <cell r="H1482">
            <v>3060</v>
          </cell>
        </row>
        <row r="1483">
          <cell r="B1483" t="str">
            <v>15.16</v>
          </cell>
          <cell r="E1483" t="str">
            <v>VL TOTAL:</v>
          </cell>
          <cell r="F1483">
            <v>13243</v>
          </cell>
          <cell r="G1483">
            <v>10243</v>
          </cell>
          <cell r="H1483">
            <v>3000</v>
          </cell>
        </row>
        <row r="1484">
          <cell r="B1484" t="str">
            <v xml:space="preserve">Tendido de tuberia conduit PVC 3/4" para señales del telemando </v>
          </cell>
          <cell r="E1484" t="str">
            <v>VL MATERIALES:</v>
          </cell>
          <cell r="F1484">
            <v>10243</v>
          </cell>
          <cell r="G1484">
            <v>0.77346522691233099</v>
          </cell>
          <cell r="H1484">
            <v>0.22653477308766895</v>
          </cell>
        </row>
        <row r="1485">
          <cell r="B1485" t="str">
            <v>ml</v>
          </cell>
          <cell r="E1485" t="str">
            <v>VL MANO DE OBRA:</v>
          </cell>
          <cell r="F1485">
            <v>3000</v>
          </cell>
          <cell r="H1485">
            <v>0.29288294444986818</v>
          </cell>
        </row>
        <row r="1487">
          <cell r="B1487" t="str">
            <v>CANTIDAD DE MATERIAL</v>
          </cell>
        </row>
        <row r="1488">
          <cell r="B1488" t="str">
            <v>Descripción Material</v>
          </cell>
          <cell r="C1488" t="str">
            <v>Unidad</v>
          </cell>
          <cell r="D1488" t="str">
            <v>VL Unitario Mat</v>
          </cell>
          <cell r="E1488" t="str">
            <v>Cantidad de Mat</v>
          </cell>
          <cell r="F1488" t="str">
            <v>VL Total Mat</v>
          </cell>
        </row>
        <row r="1489">
          <cell r="B1489" t="str">
            <v>CONECTOR PVC 3/4"</v>
          </cell>
          <cell r="C1489" t="str">
            <v>Und</v>
          </cell>
          <cell r="D1489">
            <v>326.53599999999994</v>
          </cell>
          <cell r="E1489">
            <v>2</v>
          </cell>
          <cell r="F1489">
            <v>653</v>
          </cell>
        </row>
        <row r="1490">
          <cell r="B1490" t="str">
            <v>CURVA PVC 3/4"</v>
          </cell>
          <cell r="C1490" t="str">
            <v>Und</v>
          </cell>
          <cell r="D1490">
            <v>544.78199999999993</v>
          </cell>
          <cell r="E1490">
            <v>2</v>
          </cell>
          <cell r="F1490">
            <v>1090</v>
          </cell>
        </row>
        <row r="1491">
          <cell r="B1491" t="str">
            <v>TUBO PVC 3/4"</v>
          </cell>
          <cell r="C1491" t="str">
            <v>Ml</v>
          </cell>
          <cell r="D1491">
            <v>6000</v>
          </cell>
          <cell r="E1491">
            <v>1</v>
          </cell>
          <cell r="F1491">
            <v>6000</v>
          </cell>
        </row>
        <row r="1492">
          <cell r="B1492" t="str">
            <v xml:space="preserve">CONSUMIBLE </v>
          </cell>
          <cell r="C1492" t="str">
            <v>Glb</v>
          </cell>
          <cell r="D1492">
            <v>2500</v>
          </cell>
          <cell r="E1492">
            <v>1</v>
          </cell>
          <cell r="F1492">
            <v>2500</v>
          </cell>
        </row>
        <row r="1498">
          <cell r="B1498" t="str">
            <v>CANTIDAD DE MANO DE OBRA</v>
          </cell>
        </row>
        <row r="1499">
          <cell r="B1499" t="str">
            <v>Descripción Mano de obra</v>
          </cell>
          <cell r="C1499" t="str">
            <v>Unidad</v>
          </cell>
          <cell r="D1499" t="str">
            <v>VL Unitario MdO</v>
          </cell>
          <cell r="E1499" t="str">
            <v>Cantidad de MdO</v>
          </cell>
          <cell r="F1499" t="str">
            <v>VL Total MdO</v>
          </cell>
        </row>
        <row r="1500">
          <cell r="B1500" t="str">
            <v>Cuadrilla de electricistas</v>
          </cell>
          <cell r="C1500" t="str">
            <v>Jornal</v>
          </cell>
          <cell r="D1500">
            <v>750000</v>
          </cell>
          <cell r="E1500">
            <v>4.0000000000000001E-3</v>
          </cell>
          <cell r="F1500">
            <v>3000</v>
          </cell>
        </row>
        <row r="1501">
          <cell r="B1501" t="str">
            <v>Herramientas Menores</v>
          </cell>
          <cell r="C1501" t="str">
            <v>Glb</v>
          </cell>
          <cell r="D1501">
            <v>10000</v>
          </cell>
          <cell r="E1501">
            <v>0</v>
          </cell>
          <cell r="F1501">
            <v>0</v>
          </cell>
        </row>
      </sheetData>
      <sheetData sheetId="1">
        <row r="6">
          <cell r="A6" t="str">
            <v>11.0</v>
          </cell>
        </row>
      </sheetData>
      <sheetData sheetId="2"/>
      <sheetData sheetId="3"/>
      <sheetData sheetId="4">
        <row r="10">
          <cell r="C10" t="str">
            <v>Cuadrilla de electricistas</v>
          </cell>
        </row>
      </sheetData>
      <sheetData sheetId="5"/>
      <sheetData sheetId="6"/>
      <sheetData sheetId="7"/>
      <sheetData sheetId="8"/>
      <sheetData sheetId="9"/>
      <sheetData sheetId="1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PRECIOS UNITARIOS"/>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PPTO"/>
      <sheetName val="ANLS.  PPTL"/>
      <sheetName val="FLUJO"/>
      <sheetName val="Hoja1"/>
      <sheetName val="1.0"/>
      <sheetName val="2.0"/>
      <sheetName val="3.0"/>
      <sheetName val="4.0"/>
      <sheetName val="5.0"/>
      <sheetName val="6.0"/>
      <sheetName val="7.0"/>
      <sheetName val="8.0"/>
      <sheetName val="10.0"/>
      <sheetName val="APU"/>
    </sheetNames>
    <sheetDataSet>
      <sheetData sheetId="0">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PRESUP EDUBAR"/>
      <sheetName val=" APU CAP 1-8"/>
      <sheetName val="APU ELECTRICO CAP 9"/>
      <sheetName val="APU ELECTRICO CAP 9 (2)"/>
      <sheetName val="APU CTRA INCENDIO CAP 10"/>
      <sheetName val="APU AGUAS-LLUVIASCAP 11"/>
      <sheetName val="AGUAS-NEGRAS CAP 12"/>
      <sheetName val="RED SUMINISTRO DE AGUA CAP 13"/>
      <sheetName val="VOZ Y DATO CAP 14"/>
      <sheetName val="ZONA VERDE CAP 15"/>
    </sheetNames>
    <sheetDataSet>
      <sheetData sheetId="0">
        <row r="16">
          <cell r="B16">
            <v>27200</v>
          </cell>
        </row>
        <row r="17">
          <cell r="B17">
            <v>62118</v>
          </cell>
        </row>
        <row r="20">
          <cell r="B20">
            <v>11195</v>
          </cell>
        </row>
        <row r="127">
          <cell r="B127">
            <v>29900</v>
          </cell>
        </row>
      </sheetData>
      <sheetData sheetId="1"/>
      <sheetData sheetId="2">
        <row r="6">
          <cell r="B6" t="str">
            <v>1.1</v>
          </cell>
        </row>
      </sheetData>
      <sheetData sheetId="3"/>
      <sheetData sheetId="4"/>
      <sheetData sheetId="5"/>
      <sheetData sheetId="6"/>
      <sheetData sheetId="7"/>
      <sheetData sheetId="8"/>
      <sheetData sheetId="9"/>
      <sheetData sheetId="1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Copia de Programa 2003"/>
    </sheetNames>
    <definedNames>
      <definedName name="ERR"/>
    </definedNames>
    <sheetDataSet>
      <sheetData sheetId="0"/>
      <sheetData sheetId="1">
        <row r="76">
          <cell r="D76">
            <v>31265.360000000001</v>
          </cell>
        </row>
      </sheetData>
      <sheetData sheetId="2"/>
      <sheetData sheetId="3"/>
      <sheetData sheetId="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s>
    <sheetDataSet>
      <sheetData sheetId="0" refreshError="1"/>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 Lista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Sheet1"/>
    </sheetNames>
    <sheetDataSet>
      <sheetData sheetId="0">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Sensitivities"/>
      <sheetName val="Deprec"/>
      <sheetName val="Equip Data"/>
      <sheetName val="Calenturitas Valuation Summary"/>
      <sheetName val="Title"/>
      <sheetName val="Options"/>
      <sheetName val="Project Finance"/>
      <sheetName val="Equipment Leasing"/>
      <sheetName val="Pricing"/>
      <sheetName val="NPV Summary"/>
      <sheetName val="Cost Summ"/>
      <sheetName val="Economic  Graphs"/>
      <sheetName val="Quantity Graphs"/>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Not Used ------&gt;"/>
      <sheetName val="Update_Header_Footer"/>
    </sheetNames>
    <sheetDataSet>
      <sheetData sheetId="0">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1">
        <row r="10">
          <cell r="I10">
            <v>1</v>
          </cell>
        </row>
        <row r="12">
          <cell r="I12">
            <v>1</v>
          </cell>
        </row>
        <row r="13">
          <cell r="I13">
            <v>1</v>
          </cell>
        </row>
      </sheetData>
      <sheetData sheetId="2">
        <row r="58">
          <cell r="H58">
            <v>0</v>
          </cell>
        </row>
        <row r="132">
          <cell r="H132">
            <v>0</v>
          </cell>
        </row>
      </sheetData>
      <sheetData sheetId="3">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
      <sheetName val="EQUIPOS"/>
      <sheetName val="SUMARIO"/>
      <sheetName val="PRODUCC"/>
      <sheetName val="Grono-Pala"/>
      <sheetName val="CALIDAD"/>
      <sheetName val="BD_831"/>
      <sheetName val="BD_OREG1"/>
      <sheetName val="BD_OREG2"/>
      <sheetName val="BD100_45"/>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P1"/>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 val="Cotización"/>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D100-45-P1"/>
    </sheetNames>
    <sheetDataSet>
      <sheetData sheetId="0">
        <row r="8">
          <cell r="E8" t="str">
            <v>BIMESTRE: JULIO - AGOSTO DE 2001</v>
          </cell>
        </row>
      </sheetData>
      <sheetData sheetId="1">
        <row r="2">
          <cell r="A2" t="str">
            <v>REGIONAL CUNDINAMARCA</v>
          </cell>
        </row>
      </sheetData>
      <sheetData sheetId="2">
        <row r="2">
          <cell r="A2" t="str">
            <v>REGIONAL CUNDINAMARCA</v>
          </cell>
        </row>
        <row r="9">
          <cell r="E9" t="str">
            <v>EDGAR EDUARDO HERNANDEZ Q.</v>
          </cell>
        </row>
      </sheetData>
      <sheetData sheetId="3">
        <row r="2">
          <cell r="A2" t="str">
            <v>REGIONAL CUNDINAMARCA</v>
          </cell>
        </row>
      </sheetData>
      <sheetData sheetId="4" refreshError="1"/>
      <sheetData sheetId="5" refreshError="1"/>
      <sheetData sheetId="6">
        <row r="8">
          <cell r="E8" t="str">
            <v>BIMESTRE: JULIO - AGOSTO DE 2001</v>
          </cell>
        </row>
      </sheetData>
      <sheetData sheetId="7" refreshError="1"/>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 BOHÓRQUEZ"/>
      <sheetName val="ELECT Aguada"/>
      <sheetName val="APU_Ag"/>
      <sheetName val="APU Boh"/>
      <sheetName val="MAT"/>
      <sheetName val="Hoja4"/>
      <sheetName val="ELECT Aguada (2)"/>
      <sheetName val="APU A"/>
      <sheetName val="APU B"/>
      <sheetName val="APU's Aguada"/>
      <sheetName val="APU's BohórqueZ"/>
    </sheetNames>
    <sheetDataSet>
      <sheetData sheetId="0">
        <row r="5">
          <cell r="A5">
            <v>1</v>
          </cell>
          <cell r="B5" t="str">
            <v>PUNTO DE CONEXIÓN Y EXTENSION DE RED PRIMARIA 13200V</v>
          </cell>
        </row>
        <row r="6">
          <cell r="A6">
            <v>1.1000000000000001</v>
          </cell>
          <cell r="B6" t="str">
            <v>ADECUACION  DE ESTRUCTURA MT EXISTENTE PARA ADECUACION PUNTO DE CONEXIÓN  Y ARRANQUE DE EXTENCION DE RED</v>
          </cell>
          <cell r="C6" t="str">
            <v>un</v>
          </cell>
          <cell r="D6">
            <v>1</v>
          </cell>
          <cell r="E6">
            <v>4913431</v>
          </cell>
          <cell r="F6">
            <v>4913431</v>
          </cell>
          <cell r="I6">
            <v>5368856</v>
          </cell>
          <cell r="J6">
            <v>5368856</v>
          </cell>
        </row>
        <row r="7">
          <cell r="A7">
            <v>1.2</v>
          </cell>
          <cell r="B7" t="str">
            <v>SUMINISTRO E INSTALACION DE ESTRUCTURA TIPO HORIZONTAL TRIFASICO ALINEACION y ANGULO MENOR A 5º 13.2 - 34.5 Kv (COD 332)</v>
          </cell>
          <cell r="C7" t="str">
            <v>un</v>
          </cell>
          <cell r="D7">
            <v>1</v>
          </cell>
          <cell r="E7">
            <v>1493541</v>
          </cell>
          <cell r="F7">
            <v>1493541</v>
          </cell>
          <cell r="I7">
            <v>2524393</v>
          </cell>
          <cell r="J7">
            <v>2524393</v>
          </cell>
        </row>
        <row r="8">
          <cell r="A8">
            <v>1.3</v>
          </cell>
          <cell r="B8" t="str">
            <v>SUMINISTRO E INSTALACION DE ESTRUCTURA TIPO HORIZONTAL TRIFASICO ANGULO 20º A 30º 13.2 - 34.5 Kv (COD 334)</v>
          </cell>
          <cell r="C8" t="str">
            <v>un</v>
          </cell>
          <cell r="D8">
            <v>2</v>
          </cell>
          <cell r="E8">
            <v>2377714</v>
          </cell>
          <cell r="F8">
            <v>4755428</v>
          </cell>
          <cell r="I8">
            <v>2848114</v>
          </cell>
          <cell r="J8">
            <v>5696228</v>
          </cell>
        </row>
        <row r="9">
          <cell r="A9">
            <v>1.4</v>
          </cell>
          <cell r="B9" t="str">
            <v>SUMINISTRO E INSTALACION DE ESTRUCTURA TIPO HORIZONTAL TRIFASICO ANGULO 60º A 90º 13.2 - 34.5 Kv (COD 335)</v>
          </cell>
          <cell r="C9" t="str">
            <v>un</v>
          </cell>
          <cell r="D9">
            <v>1</v>
          </cell>
          <cell r="E9">
            <v>3212616</v>
          </cell>
          <cell r="F9">
            <v>3212616</v>
          </cell>
          <cell r="I9">
            <v>3832000</v>
          </cell>
          <cell r="J9">
            <v>3832000</v>
          </cell>
        </row>
        <row r="10">
          <cell r="A10">
            <v>1.5</v>
          </cell>
          <cell r="B10" t="str">
            <v xml:space="preserve">SUMINISTRO E INSTALACION DE ESTRUCTURA TIPO HORIZONTAL TRIFASICOFIN DE LINEA 13.2 - 34.5 Kv (COD 331) </v>
          </cell>
          <cell r="C10" t="str">
            <v>un</v>
          </cell>
          <cell r="D10">
            <v>1</v>
          </cell>
          <cell r="E10">
            <v>2211974</v>
          </cell>
          <cell r="F10">
            <v>2211974</v>
          </cell>
          <cell r="I10">
            <v>5504394</v>
          </cell>
          <cell r="J10">
            <v>5504394</v>
          </cell>
        </row>
        <row r="11">
          <cell r="A11">
            <v>1.6</v>
          </cell>
          <cell r="B11" t="str">
            <v>SUMINISTRO E INSTALACION DE POSTE POSTE DE 12 MT E 750 KG
NTC-1329 VERSION 4 INCLUYE HINCADO EXCAVACION Y CIMENTACION EN CONCRETO</v>
          </cell>
          <cell r="C11" t="str">
            <v>un</v>
          </cell>
          <cell r="D11">
            <v>2</v>
          </cell>
          <cell r="E11">
            <v>2867337</v>
          </cell>
          <cell r="F11">
            <v>5734674</v>
          </cell>
          <cell r="I11">
            <v>2558306</v>
          </cell>
          <cell r="J11">
            <v>5116612</v>
          </cell>
        </row>
        <row r="12">
          <cell r="A12">
            <v>1.7</v>
          </cell>
          <cell r="B12" t="str">
            <v>SUMINISTRO E INSTALACION DE POSTE POSTE DE 12 MT 1250 KG
NTC-1329 VERSION 4 INCLUYE HINCADO EXCAVACION Y CIMENTACION EN CONCRETO</v>
          </cell>
          <cell r="C12" t="str">
            <v>un</v>
          </cell>
          <cell r="D12">
            <v>1</v>
          </cell>
          <cell r="E12">
            <v>4139616</v>
          </cell>
          <cell r="F12">
            <v>4139616</v>
          </cell>
          <cell r="I12">
            <v>2784406</v>
          </cell>
          <cell r="J12">
            <v>2784406</v>
          </cell>
        </row>
        <row r="13">
          <cell r="A13">
            <v>1.8</v>
          </cell>
          <cell r="B13" t="str">
            <v>SUMINISTRO E INSTALACION DE POSTE POSTE DE 12 MT CARGA DE FLEXION 800 DAN UNION FENOSA INCLUYE HINCADO EXCAVACION Y CIMENTACION EN CONCRETO</v>
          </cell>
          <cell r="C13" t="str">
            <v>un</v>
          </cell>
          <cell r="D13">
            <v>2</v>
          </cell>
          <cell r="E13">
            <v>4291617</v>
          </cell>
          <cell r="F13">
            <v>8583234</v>
          </cell>
          <cell r="I13">
            <v>3354416</v>
          </cell>
          <cell r="J13">
            <v>6708832</v>
          </cell>
        </row>
        <row r="14">
          <cell r="A14">
            <v>1.9</v>
          </cell>
          <cell r="B14" t="str">
            <v>ADECUACION Y VESTIDA DEL PUNTO DE CONEXIÓN, INCLUYE CRUCETA ARMADO EN MEDIA TENSION,  DPS, CORTACIRCUITOS SEGÚN PLANO</v>
          </cell>
          <cell r="C14" t="str">
            <v>un</v>
          </cell>
          <cell r="D14">
            <v>1</v>
          </cell>
          <cell r="E14">
            <v>5992262</v>
          </cell>
          <cell r="F14">
            <v>5992262</v>
          </cell>
          <cell r="I14">
            <v>7398176</v>
          </cell>
          <cell r="J14">
            <v>7398176</v>
          </cell>
        </row>
        <row r="15">
          <cell r="A15" t="str">
            <v>1,10</v>
          </cell>
          <cell r="B15" t="str">
            <v xml:space="preserve">SUMINISTRO E INSTALACION DE TUBO IMC 3" + CAPACETE PARA CONEXIONADO DE ACOMETIDA PRINCIPAL CON REGISTRO X 3 MTS </v>
          </cell>
          <cell r="C15" t="str">
            <v>un</v>
          </cell>
          <cell r="D15">
            <v>1</v>
          </cell>
          <cell r="E15">
            <v>1112024</v>
          </cell>
          <cell r="F15">
            <v>1112024</v>
          </cell>
          <cell r="I15">
            <v>1055245</v>
          </cell>
          <cell r="J15">
            <v>1055245</v>
          </cell>
        </row>
        <row r="16">
          <cell r="A16">
            <v>1.1100000000000001</v>
          </cell>
          <cell r="B16" t="str">
            <v xml:space="preserve">SUMINISTRO E INSTALACION Y TENDIDO DE CABLE 1/0 ACSR </v>
          </cell>
          <cell r="C16" t="str">
            <v>ml</v>
          </cell>
          <cell r="D16">
            <v>195</v>
          </cell>
          <cell r="E16">
            <v>34934.080000000002</v>
          </cell>
          <cell r="F16">
            <v>6812146</v>
          </cell>
          <cell r="I16">
            <v>178299</v>
          </cell>
          <cell r="J16">
            <v>34768305</v>
          </cell>
        </row>
        <row r="17">
          <cell r="A17">
            <v>1.1200000000000001</v>
          </cell>
          <cell r="B17" t="str">
            <v>SUMINISTRO E INSTALACION DE ALIMENTADOR DESDE TRANSFORMADOR 75 KVA  A SUBESTACION EN CABLE 3F # (4/0) + 1N # (4/0) + 1T # 2 CCuD AWG + 2 TUBOS PVC CONDUIT DE 3"</v>
          </cell>
          <cell r="C17" t="str">
            <v>ml</v>
          </cell>
          <cell r="D17">
            <v>23</v>
          </cell>
          <cell r="E17">
            <v>619674</v>
          </cell>
          <cell r="F17">
            <v>14252502</v>
          </cell>
          <cell r="I17">
            <v>356420</v>
          </cell>
          <cell r="J17">
            <v>8197660</v>
          </cell>
        </row>
        <row r="18">
          <cell r="A18">
            <v>2</v>
          </cell>
          <cell r="B18" t="str">
            <v>SUBESTACION E INSTALACIONES PRINCIPALES</v>
          </cell>
        </row>
        <row r="19">
          <cell r="A19">
            <v>2.1</v>
          </cell>
          <cell r="B19" t="str">
            <v>SUMINISTRO E INSTALACION DE TRANSFORMADOR TRIFASICO DE 75 KVA TIPO CONVENCIONAL 13200/220/127V A 60 HZ, HOMOLOGADO Y CERTIFICADO</v>
          </cell>
          <cell r="C19" t="str">
            <v>un</v>
          </cell>
          <cell r="D19">
            <v>1</v>
          </cell>
          <cell r="E19">
            <v>14212483</v>
          </cell>
          <cell r="F19">
            <v>14212483</v>
          </cell>
          <cell r="I19">
            <v>14212483</v>
          </cell>
          <cell r="J19">
            <v>14212483</v>
          </cell>
        </row>
        <row r="20">
          <cell r="A20">
            <v>2.2000000000000002</v>
          </cell>
          <cell r="B20" t="str">
            <v>SUMINISTRO E INSTALACION DE TABLERO PRINCIPAL  INCLUYE TRANSFERENCIA AUTOMATICA DE 250AMP DE 220/110V SEGÚN DIAGRAMA UNIFILAR</v>
          </cell>
          <cell r="C20" t="str">
            <v>un</v>
          </cell>
          <cell r="D20">
            <v>1</v>
          </cell>
          <cell r="E20">
            <v>15382649.999999998</v>
          </cell>
          <cell r="F20">
            <v>15382650</v>
          </cell>
          <cell r="I20">
            <v>15382650</v>
          </cell>
          <cell r="J20">
            <v>15382650</v>
          </cell>
        </row>
        <row r="21">
          <cell r="A21">
            <v>2.2999999999999998</v>
          </cell>
          <cell r="B21" t="str">
            <v>SUMINISTRO E INSTALACION DE CCM 220 SEGÚN DIAGRAMA UNIFILAR</v>
          </cell>
          <cell r="C21" t="str">
            <v>un</v>
          </cell>
          <cell r="D21">
            <v>1</v>
          </cell>
          <cell r="E21">
            <v>14654943</v>
          </cell>
          <cell r="F21">
            <v>14654943</v>
          </cell>
          <cell r="I21">
            <v>14654943</v>
          </cell>
          <cell r="J21">
            <v>14654943</v>
          </cell>
        </row>
        <row r="22">
          <cell r="A22">
            <v>2.4</v>
          </cell>
          <cell r="B22" t="str">
            <v>SUMINISTRO E INSTALACION DE EQUIPO ELECTROGENO DE 75KVA CON TANQUE EXTERNO SUPLENCIA O AUTONOMIA DE 24HR</v>
          </cell>
          <cell r="C22" t="str">
            <v>un</v>
          </cell>
          <cell r="D22">
            <v>1</v>
          </cell>
          <cell r="E22">
            <v>80970972</v>
          </cell>
          <cell r="F22">
            <v>80970972</v>
          </cell>
          <cell r="I22">
            <v>80970972</v>
          </cell>
          <cell r="J22">
            <v>80970972</v>
          </cell>
        </row>
        <row r="23">
          <cell r="A23">
            <v>2.5</v>
          </cell>
          <cell r="B23" t="str">
            <v>TANQUE EXTERNO DE AUTONOMIA 24 HORA PARA PLANTA DE 75KVA</v>
          </cell>
          <cell r="C23" t="str">
            <v>un</v>
          </cell>
          <cell r="D23">
            <v>1</v>
          </cell>
          <cell r="E23">
            <v>11560780</v>
          </cell>
          <cell r="F23">
            <v>11560780</v>
          </cell>
          <cell r="I23">
            <v>11560780</v>
          </cell>
          <cell r="J23">
            <v>11560780</v>
          </cell>
        </row>
        <row r="24">
          <cell r="A24">
            <v>3</v>
          </cell>
          <cell r="B24" t="str">
            <v>SPT Y SIPRA</v>
          </cell>
          <cell r="J24">
            <v>0</v>
          </cell>
        </row>
        <row r="25">
          <cell r="A25">
            <v>3.1</v>
          </cell>
          <cell r="B25" t="str">
            <v>SUMINISTRO E INSTALACION DE CABLE DE COBRE DESNUDO 2/0 AWG</v>
          </cell>
          <cell r="C25" t="str">
            <v>ml</v>
          </cell>
          <cell r="D25">
            <v>50</v>
          </cell>
          <cell r="E25">
            <v>68220.38</v>
          </cell>
          <cell r="F25">
            <v>3411019</v>
          </cell>
          <cell r="I25">
            <v>86451</v>
          </cell>
          <cell r="J25">
            <v>4322550</v>
          </cell>
        </row>
        <row r="26">
          <cell r="A26">
            <v>3.2</v>
          </cell>
          <cell r="B26" t="str">
            <v>SUMINISTRO E INSTALACION DE CAJA DE INSPECCION DE 30X30 CM</v>
          </cell>
          <cell r="C26" t="str">
            <v>un</v>
          </cell>
          <cell r="D26">
            <v>1</v>
          </cell>
          <cell r="E26">
            <v>258413</v>
          </cell>
          <cell r="F26">
            <v>258413</v>
          </cell>
          <cell r="I26">
            <v>258413</v>
          </cell>
          <cell r="J26">
            <v>258413</v>
          </cell>
        </row>
        <row r="27">
          <cell r="A27">
            <v>3.3</v>
          </cell>
          <cell r="B27" t="str">
            <v xml:space="preserve">SUMINISTRO E INSTALACION SOLDADURA EXOTERMICA </v>
          </cell>
          <cell r="C27" t="str">
            <v>un</v>
          </cell>
          <cell r="D27">
            <v>10</v>
          </cell>
          <cell r="E27">
            <v>205568</v>
          </cell>
          <cell r="F27">
            <v>2055680</v>
          </cell>
          <cell r="I27">
            <v>205568</v>
          </cell>
          <cell r="J27">
            <v>2055680</v>
          </cell>
        </row>
        <row r="28">
          <cell r="A28">
            <v>3.4</v>
          </cell>
          <cell r="B28" t="str">
            <v>SUMINISTRO E INSTALACION SUELO ARTIFICIAL FAVIGEL BULTO POR 8 o 10 KL</v>
          </cell>
          <cell r="C28" t="str">
            <v>un</v>
          </cell>
          <cell r="D28">
            <v>4</v>
          </cell>
          <cell r="E28">
            <v>230048.99999999997</v>
          </cell>
          <cell r="F28">
            <v>920196</v>
          </cell>
          <cell r="I28">
            <v>230049</v>
          </cell>
          <cell r="J28">
            <v>920196</v>
          </cell>
        </row>
        <row r="29">
          <cell r="A29">
            <v>3.5</v>
          </cell>
          <cell r="B29" t="str">
            <v>SUMINISTRO E INSTALACION VARILLA DE COBRE-COBRE DE 5/8" X2,4 M</v>
          </cell>
          <cell r="C29" t="str">
            <v>un</v>
          </cell>
          <cell r="D29">
            <v>4</v>
          </cell>
          <cell r="E29">
            <v>326201.00000000012</v>
          </cell>
          <cell r="F29">
            <v>1304804</v>
          </cell>
          <cell r="I29">
            <v>326201</v>
          </cell>
          <cell r="J29">
            <v>1304804</v>
          </cell>
        </row>
        <row r="30">
          <cell r="A30">
            <v>3.6</v>
          </cell>
          <cell r="B30" t="str">
            <v>SUMINISTRO E INSTALACION DE BARRAJE EQUIPOTENCIAL 1000 AMP</v>
          </cell>
          <cell r="C30" t="str">
            <v>un</v>
          </cell>
          <cell r="D30">
            <v>1</v>
          </cell>
          <cell r="E30">
            <v>597365</v>
          </cell>
          <cell r="F30">
            <v>597365</v>
          </cell>
          <cell r="I30">
            <v>597365</v>
          </cell>
          <cell r="J30">
            <v>597365</v>
          </cell>
        </row>
        <row r="31">
          <cell r="A31">
            <v>4</v>
          </cell>
          <cell r="B31" t="str">
            <v>ALIMENTADORES</v>
          </cell>
          <cell r="J31">
            <v>0</v>
          </cell>
        </row>
        <row r="32">
          <cell r="A32">
            <v>4.0999999999999996</v>
          </cell>
          <cell r="B32" t="str">
            <v xml:space="preserve">SUMINISTRO E INSTALACION DE ACOMETIDA DESDE TABLERO GENERAL EBAR HASTA CCM 220V 3F(1 # 1/0 AWG) + 1T(1 # 2 AWG) Cu EN TUBO PVC CONDUIT 3" </v>
          </cell>
          <cell r="C32" t="str">
            <v>ML</v>
          </cell>
          <cell r="D32">
            <v>25</v>
          </cell>
          <cell r="E32">
            <v>597365</v>
          </cell>
          <cell r="F32">
            <v>14934125</v>
          </cell>
          <cell r="I32">
            <v>324204</v>
          </cell>
          <cell r="J32">
            <v>8105100</v>
          </cell>
        </row>
        <row r="33">
          <cell r="A33">
            <v>4.2</v>
          </cell>
          <cell r="B33" t="str">
            <v>SUMINISTRO DE ACOMETIDA SECUNDARIA DESDE TABLEROS HASTA PUESTOS DE TRABAJO + TABLERO DE DISTRIBUCION SUBESTACION EN 3F(1 # 8 AWG)+ 1N(1 # 8 AWG) + 1T(1 # 8 AWG) EN TUBERIA IMC DE 3/4"</v>
          </cell>
          <cell r="C33" t="str">
            <v>ml</v>
          </cell>
          <cell r="D33">
            <v>40</v>
          </cell>
          <cell r="F33">
            <v>0</v>
          </cell>
          <cell r="I33">
            <v>103058</v>
          </cell>
          <cell r="J33">
            <v>4122320</v>
          </cell>
        </row>
        <row r="34">
          <cell r="A34">
            <v>5</v>
          </cell>
          <cell r="B34" t="str">
            <v>SALIDAS ELECTRICAS PROTECCIONES Y BREAKERS</v>
          </cell>
        </row>
        <row r="35">
          <cell r="A35">
            <v>5.0999999999999996</v>
          </cell>
          <cell r="B35" t="str">
            <v xml:space="preserve">SUMINISTRO E INSTALACION DE SALIDA DE ILUMINACION 220V o 110V EN TUBERIA CONDUIT IMC 1/2"  CABLEADO DE LINEA, NEUTRO Y TIERRA EN CABLE # 12 THHN HF  CENTELSA O PROCABLES </v>
          </cell>
          <cell r="C35" t="str">
            <v>un</v>
          </cell>
          <cell r="D35">
            <v>21</v>
          </cell>
          <cell r="F35">
            <v>0</v>
          </cell>
          <cell r="I35">
            <v>287269</v>
          </cell>
          <cell r="J35">
            <v>6032649</v>
          </cell>
        </row>
        <row r="36">
          <cell r="A36">
            <v>5.2</v>
          </cell>
          <cell r="B36" t="str">
            <v>SUMINISTRO E INSTALACION DE SALIDA PARA INTERRUPTOR SENCILLO/DOBLE ( INCLUYE APARATO) EN TUBERIA IMC 1/2" CABLEADO EN CABLE # 12 THHN HF CENTELSA O PROCABLES</v>
          </cell>
          <cell r="C36" t="str">
            <v>un</v>
          </cell>
          <cell r="D36">
            <v>4</v>
          </cell>
          <cell r="F36">
            <v>0</v>
          </cell>
          <cell r="I36">
            <v>257981</v>
          </cell>
          <cell r="J36">
            <v>1031924</v>
          </cell>
        </row>
        <row r="37">
          <cell r="A37">
            <v>5.3</v>
          </cell>
          <cell r="B37" t="str">
            <v>SUMINISTRO E INSTALACION DE BREAKER ENCHUFABLE  DE 1X20 A</v>
          </cell>
          <cell r="C37" t="str">
            <v>un</v>
          </cell>
          <cell r="D37">
            <v>4</v>
          </cell>
          <cell r="F37">
            <v>0</v>
          </cell>
          <cell r="I37">
            <v>64688</v>
          </cell>
          <cell r="J37">
            <v>258752</v>
          </cell>
        </row>
        <row r="38">
          <cell r="A38">
            <v>5.4</v>
          </cell>
          <cell r="B38" t="str">
            <v>SUMINISTRO E INSTALACION DE TABLERO TRIFASICO DE CIRCUITOS PARA 12 CTOS - PUERTA Y CERRADURA  - (TD - SUBESTACION)</v>
          </cell>
          <cell r="C38" t="str">
            <v>un</v>
          </cell>
          <cell r="D38">
            <v>1</v>
          </cell>
          <cell r="F38">
            <v>0</v>
          </cell>
          <cell r="I38">
            <v>778866</v>
          </cell>
          <cell r="J38">
            <v>778866</v>
          </cell>
        </row>
        <row r="39">
          <cell r="A39">
            <v>5.5</v>
          </cell>
          <cell r="B39" t="str">
            <v>PUESTO DE TRABAJO CON TODO TIPO DE TOMAS 110 MONOFASICO, 220 MONOFASICO A 30 Y 50 AMP Y 220 TRIFASICO</v>
          </cell>
          <cell r="C39" t="str">
            <v>un</v>
          </cell>
          <cell r="D39">
            <v>4</v>
          </cell>
          <cell r="F39">
            <v>0</v>
          </cell>
          <cell r="I39">
            <v>1764881</v>
          </cell>
          <cell r="J39">
            <v>7059524</v>
          </cell>
        </row>
        <row r="40">
          <cell r="A40">
            <v>6</v>
          </cell>
          <cell r="B40" t="str">
            <v>INFRAESTRUCTURA</v>
          </cell>
          <cell r="F40">
            <v>0</v>
          </cell>
          <cell r="J40">
            <v>0</v>
          </cell>
        </row>
        <row r="41">
          <cell r="A41">
            <v>6.1</v>
          </cell>
          <cell r="B41" t="str">
            <v>SUMINISTRO E INSTALACION DE CAMARA DE INSPECCION DE MEDIA TENSION SEGÚN NORMA DEL O.R. (SB 300) 1.00 X 1.00 X 1,40</v>
          </cell>
          <cell r="C41" t="str">
            <v>un</v>
          </cell>
          <cell r="D41">
            <v>2</v>
          </cell>
          <cell r="F41">
            <v>0</v>
          </cell>
          <cell r="I41">
            <v>1981904</v>
          </cell>
          <cell r="J41">
            <v>3963808</v>
          </cell>
        </row>
        <row r="42">
          <cell r="A42">
            <v>6.2</v>
          </cell>
          <cell r="B42" t="str">
            <v>SUMINISTRO E INSTALACION DE CAMARA DE INSPECCION DE BAJA TENSION SEGÚN NORMA DEL O.R. (SB 300) 70 X 70 X 90</v>
          </cell>
          <cell r="C42" t="str">
            <v>un</v>
          </cell>
          <cell r="D42">
            <v>2</v>
          </cell>
          <cell r="F42">
            <v>0</v>
          </cell>
          <cell r="I42">
            <v>1521269</v>
          </cell>
          <cell r="J42">
            <v>3042538</v>
          </cell>
        </row>
        <row r="43">
          <cell r="A43">
            <v>7</v>
          </cell>
          <cell r="B43" t="str">
            <v xml:space="preserve">LUMINARIAS </v>
          </cell>
          <cell r="F43">
            <v>0</v>
          </cell>
          <cell r="J43">
            <v>0</v>
          </cell>
        </row>
        <row r="44">
          <cell r="A44">
            <v>7.1</v>
          </cell>
          <cell r="B44" t="str">
            <v xml:space="preserve"> SUMINISTRO E INSTALACION  DE LUMINARIA TIPO HERMETICA LED 2 X18 MULTIVOLTAJE 220 - 110 Vac</v>
          </cell>
          <cell r="C44" t="str">
            <v>un</v>
          </cell>
          <cell r="D44">
            <v>10</v>
          </cell>
          <cell r="F44">
            <v>0</v>
          </cell>
          <cell r="I44">
            <v>211129</v>
          </cell>
          <cell r="J44">
            <v>2111290</v>
          </cell>
        </row>
        <row r="45">
          <cell r="A45">
            <v>7.2</v>
          </cell>
          <cell r="B45" t="str">
            <v xml:space="preserve"> SUMINISTRO E INSTALACION  DE LUMINARIA EMERGENCIA LED TIPO HERMETICA -110Vac</v>
          </cell>
          <cell r="C45" t="str">
            <v>un</v>
          </cell>
          <cell r="D45">
            <v>4</v>
          </cell>
          <cell r="F45">
            <v>0</v>
          </cell>
          <cell r="I45">
            <v>197270</v>
          </cell>
          <cell r="J45">
            <v>789080</v>
          </cell>
        </row>
        <row r="46">
          <cell r="A46">
            <v>7.3</v>
          </cell>
          <cell r="B46" t="str">
            <v xml:space="preserve"> SUMINISTRO E INSTALACION  DE LUMINARIA TIPO TORTUGA INTEMPERIE 110Vac </v>
          </cell>
          <cell r="C46" t="str">
            <v>un</v>
          </cell>
          <cell r="D46">
            <v>7</v>
          </cell>
          <cell r="F46">
            <v>0</v>
          </cell>
          <cell r="I46">
            <v>238769</v>
          </cell>
          <cell r="J46">
            <v>1671383</v>
          </cell>
        </row>
        <row r="47">
          <cell r="B47" t="str">
            <v>SUBTOTAL</v>
          </cell>
          <cell r="F47">
            <v>223476878</v>
          </cell>
          <cell r="J47">
            <v>274163177</v>
          </cell>
        </row>
        <row r="48">
          <cell r="B48" t="str">
            <v>A. I. U., (30%)</v>
          </cell>
          <cell r="D48">
            <v>0.3</v>
          </cell>
          <cell r="F48">
            <v>67043063.399999999</v>
          </cell>
          <cell r="J48">
            <v>82248953.099999994</v>
          </cell>
        </row>
        <row r="49">
          <cell r="B49" t="str">
            <v>TOTAL OBRAS ELÉCTRICAS</v>
          </cell>
          <cell r="F49">
            <v>290519941.39999998</v>
          </cell>
          <cell r="J49">
            <v>356412130.10000002</v>
          </cell>
        </row>
        <row r="50">
          <cell r="A50">
            <v>8</v>
          </cell>
          <cell r="B50" t="str">
            <v>RETIE Y RETILAP</v>
          </cell>
        </row>
        <row r="51">
          <cell r="A51">
            <v>8.1</v>
          </cell>
          <cell r="B51" t="str">
            <v>CERTIFICACION RETIE DISTRIBUCION + TRANSFORMACION + USO FINAL</v>
          </cell>
          <cell r="C51" t="str">
            <v>un</v>
          </cell>
          <cell r="D51">
            <v>1</v>
          </cell>
          <cell r="E51">
            <v>7350000</v>
          </cell>
          <cell r="F51">
            <v>7350000</v>
          </cell>
          <cell r="I51">
            <v>7350000</v>
          </cell>
          <cell r="J51">
            <v>7350000</v>
          </cell>
        </row>
        <row r="52">
          <cell r="A52">
            <v>9</v>
          </cell>
          <cell r="B52" t="str">
            <v>TRAMITES Y GESTIONES</v>
          </cell>
        </row>
        <row r="53">
          <cell r="A53">
            <v>9.1</v>
          </cell>
          <cell r="B53" t="str">
            <v>GESTIONES Y TRAMITES ANTE EL OPERADOR DE RED</v>
          </cell>
          <cell r="C53" t="str">
            <v>un</v>
          </cell>
          <cell r="D53">
            <v>1</v>
          </cell>
          <cell r="E53">
            <v>2500000</v>
          </cell>
          <cell r="F53">
            <v>2500000</v>
          </cell>
          <cell r="I53">
            <v>2500000</v>
          </cell>
          <cell r="J53">
            <v>2500000</v>
          </cell>
        </row>
        <row r="54">
          <cell r="B54" t="str">
            <v>TOTAL OBRAS EÉCTRICAS + RETIE Y RETILAP</v>
          </cell>
          <cell r="F54">
            <v>300369941.39999998</v>
          </cell>
          <cell r="J54">
            <v>366262130.10000002</v>
          </cell>
        </row>
      </sheetData>
      <sheetData sheetId="1"/>
      <sheetData sheetId="2"/>
      <sheetData sheetId="3">
        <row r="4">
          <cell r="B4">
            <v>1.1000000000000001</v>
          </cell>
        </row>
      </sheetData>
      <sheetData sheetId="4">
        <row r="10">
          <cell r="C10" t="str">
            <v>Cuadrilla de electricistas</v>
          </cell>
        </row>
      </sheetData>
      <sheetData sheetId="5"/>
      <sheetData sheetId="6"/>
      <sheetData sheetId="7"/>
      <sheetData sheetId="8"/>
      <sheetData sheetId="9"/>
      <sheetData sheetId="1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CONCRETOS Y MORTEROS"/>
      <sheetName val="FACTOR PREST OBRA"/>
      <sheetName val="SALARIOS OBRA"/>
      <sheetName val="INTERVENTORIA"/>
      <sheetName val="AIU"/>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7"/>
      <sheetName val="RETIE"/>
      <sheetName val="PMA"/>
      <sheetName val="PMT"/>
      <sheetName val="CUADRO RESUMEN"/>
      <sheetName val="M. CANTIDADES CAP 1"/>
      <sheetName val="M. CANTIDADES CAP 2"/>
      <sheetName val="M. CANTIDADES CAP 3"/>
      <sheetName val="M. CANTIDADES CAP 4"/>
      <sheetName val="M. CANTIDADES CAP 5"/>
      <sheetName val="M. CANTIDADES CAP 6"/>
      <sheetName val="M. CANTIDADES CAP 7"/>
      <sheetName val="M. CANTIDADES CAP 8"/>
      <sheetName val="M. CANTIDADES CAP 9"/>
      <sheetName val="M. CANTIDADES CAP 10"/>
      <sheetName val="M. CANTIDADES CAP 11"/>
      <sheetName val="M. CANTIDADES CAP 12"/>
      <sheetName val="M. CANTIDADES CAP 14"/>
      <sheetName val="PRESUPUESTO"/>
      <sheetName val="M. CANTIDADES CAP 15"/>
      <sheetName val="M. CANTIDADES CAP 17"/>
      <sheetName val="AIRES ACONDICIONADOS (P1)"/>
      <sheetName val="ESTRUCTURA BLOQUE A"/>
      <sheetName val="ESTRUCTURA BLOQUE B"/>
      <sheetName val="ACERO "/>
      <sheetName val="CENTRAL DE FRÍO"/>
      <sheetName val="SUMINISTRO + INSTALACIÓN"/>
    </sheetNames>
    <sheetDataSet>
      <sheetData sheetId="0">
        <row r="12">
          <cell r="B12">
            <v>33320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PMA"/>
      <sheetName val="PMA"/>
      <sheetName val="PMT"/>
      <sheetName val="RETIE-RETILAP"/>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5"/>
      <sheetName val="M. CANTIDADES CAP 16"/>
      <sheetName val="AIRES ACONDICIONADOS (P1)"/>
      <sheetName val="ESTRUCTURA BLOQUE A"/>
      <sheetName val="ESTRUCTURA BLOQUE B"/>
      <sheetName val="ACERO "/>
      <sheetName val="CENTRAL DE FRÍO"/>
      <sheetName val="SUMINISTRO + INSTALACIÓN"/>
    </sheetNames>
    <sheetDataSet>
      <sheetData sheetId="0">
        <row r="7">
          <cell r="C7" t="str">
            <v>PROYECTO:</v>
          </cell>
        </row>
      </sheetData>
      <sheetData sheetId="1">
        <row r="12">
          <cell r="B12">
            <v>102102</v>
          </cell>
        </row>
        <row r="13">
          <cell r="B13">
            <v>196530.88</v>
          </cell>
        </row>
      </sheetData>
      <sheetData sheetId="2"/>
      <sheetData sheetId="3">
        <row r="1">
          <cell r="E1">
            <v>0</v>
          </cell>
        </row>
        <row r="10">
          <cell r="E10">
            <v>26350.941666666666</v>
          </cell>
        </row>
      </sheetData>
      <sheetData sheetId="4"/>
      <sheetData sheetId="5"/>
      <sheetData sheetId="6">
        <row r="66">
          <cell r="H66">
            <v>0.24220464768616662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8">
          <cell r="G28" t="str">
            <v>14.1.1</v>
          </cell>
        </row>
      </sheetData>
      <sheetData sheetId="22"/>
      <sheetData sheetId="23"/>
      <sheetData sheetId="24"/>
      <sheetData sheetId="25">
        <row r="12">
          <cell r="G12">
            <v>163449299.53799999</v>
          </cell>
        </row>
      </sheetData>
      <sheetData sheetId="26">
        <row r="66">
          <cell r="G66">
            <v>144837691.36000001</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SM05-055"/>
      <sheetName val="Summary - Port Expansion"/>
      <sheetName val="M&amp;N"/>
      <sheetName val="Phase 2 - RAPISCOL"/>
      <sheetName val="PSM05-053"/>
      <sheetName val="PSM04-049"/>
      <sheetName val="PSM05-054"/>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row r="289">
          <cell r="C289">
            <v>2340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ORIG"/>
      <sheetName val="RESUMEN"/>
      <sheetName val="Hoja2"/>
      <sheetName val="Hoja1"/>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Valuation Summary"/>
      <sheetName val="Options"/>
      <sheetName val="Rail Capex Depreciation"/>
      <sheetName val="Title"/>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row r="18">
          <cell r="R18">
            <v>0.35</v>
          </cell>
        </row>
        <row r="31">
          <cell r="I31">
            <v>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Calenturitas Valuation Summary"/>
      <sheetName val="Title"/>
      <sheetName val="Options"/>
      <sheetName val="Project Finance"/>
      <sheetName val="Equipment Leasing"/>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ow r="31">
          <cell r="I31">
            <v>5</v>
          </cell>
          <cell r="J31">
            <v>0.2</v>
          </cell>
        </row>
        <row r="33">
          <cell r="I33">
            <v>20</v>
          </cell>
          <cell r="J33">
            <v>0.05</v>
          </cell>
        </row>
        <row r="34">
          <cell r="I34">
            <v>20</v>
          </cell>
          <cell r="J34">
            <v>0.05</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NPV Summary"/>
      <sheetName val="Equip Data"/>
      <sheetName val="Royalties"/>
      <sheetName val="Title"/>
      <sheetName val="EBITDA Summary"/>
      <sheetName val="Cover"/>
      <sheetName val="Summary for IG"/>
      <sheetName val="Summary page"/>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Depr Custom duties - Prodeco"/>
      <sheetName val="Cashflow"/>
      <sheetName val="Summary"/>
      <sheetName val="PV -JV"/>
      <sheetName val="Not Used ------&gt;"/>
      <sheetName val="Nom IS&amp;BS"/>
      <sheetName val="Update_Header_Footer"/>
    </sheetNames>
    <sheetDataSet>
      <sheetData sheetId="0">
        <row r="57">
          <cell r="L57">
            <v>12</v>
          </cell>
        </row>
        <row r="66">
          <cell r="T66">
            <v>10</v>
          </cell>
          <cell r="U66">
            <v>0.1</v>
          </cell>
        </row>
      </sheetData>
      <sheetData sheetId="1"/>
      <sheetData sheetId="2"/>
      <sheetData sheetId="3"/>
      <sheetData sheetId="4">
        <row r="28">
          <cell r="L28" t="str">
            <v xml:space="preserve">PRODECO/CDJ RAIL ACCESS - OPTION 1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5094-2003"/>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s"/>
      <sheetName val="Inputs-SUMMARY"/>
      <sheetName val="Tax"/>
      <sheetName val="Chart1"/>
      <sheetName val=" Summary Page"/>
      <sheetName val="Log"/>
      <sheetName val="Drivers"/>
      <sheetName val="Inputs_28kt"/>
      <sheetName val="Inputs_28upID"/>
      <sheetName val="Inputs_32t"/>
      <sheetName val="Inputs_37kt"/>
      <sheetName val="Toggles"/>
      <sheetName val="Output"/>
      <sheetName val="DBOutput"/>
      <sheetName val="Core"/>
      <sheetName val="Core_real"/>
      <sheetName val="Royalties"/>
      <sheetName val="Financing"/>
    </sheetNames>
    <sheetDataSet>
      <sheetData sheetId="0">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SALARIO ADMINISTRACION"/>
      <sheetName val="SALARIOS OBRA"/>
      <sheetName val="FACTOR PREST OBRA"/>
      <sheetName val="A.I.U."/>
      <sheetName val="CONCRETOS Y MORTEROS"/>
      <sheetName val="APU HIDROSAN"/>
      <sheetName val="APU ELECT"/>
      <sheetName val="APU ELECTRICOS"/>
      <sheetName val="APU "/>
      <sheetName val="PRESUPUESTO"/>
      <sheetName val="FLJ.CAJ"/>
      <sheetName val="FLJ.CAJ (2)"/>
      <sheetName val="01- PRELIMINARES"/>
      <sheetName val="02-CIMENTACIÓN"/>
      <sheetName val="03-DESAGUES E INST SUBTERR"/>
      <sheetName val="04-ESTRUCTURA"/>
      <sheetName val="05-MAMPOSTERIA"/>
      <sheetName val="06-PREFABRICADOS"/>
      <sheetName val="07-INSTALACIONES  HS Y GAS"/>
      <sheetName val="08-INST ELECTRICAS"/>
      <sheetName val="09-PAÑETES"/>
      <sheetName val="10-PISOS"/>
      <sheetName val="11-CUBIERTA E IMPERMEAB"/>
      <sheetName val="12-13-CARP. METALICA-MADERA"/>
      <sheetName val="14-ENCHAPES"/>
      <sheetName val="16-APA. SANITARIOS Y ACCESORIOS"/>
      <sheetName val="17-CIELO RASO Y DIVISIONES"/>
      <sheetName val="18-PINTURA Y ESTUCO"/>
      <sheetName val="19-CERRADURAS Y VIDRIOS"/>
      <sheetName val="20-O.EXTERIORES,ASEO,VARIOS "/>
    </sheetNames>
    <sheetDataSet>
      <sheetData sheetId="0">
        <row r="14">
          <cell r="B14">
            <v>2135.8516666666665</v>
          </cell>
        </row>
        <row r="33">
          <cell r="B33">
            <v>310.59000000000003</v>
          </cell>
        </row>
        <row r="74">
          <cell r="B74">
            <v>39882.85</v>
          </cell>
        </row>
        <row r="76">
          <cell r="B76">
            <v>37167.270000000004</v>
          </cell>
        </row>
        <row r="198">
          <cell r="B198">
            <v>10836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entas"/>
      <sheetName val="Budget Assumptions"/>
      <sheetName val="Mine Hours"/>
      <sheetName val="Equity Returns"/>
      <sheetName val="Balance Sheet"/>
      <sheetName val="Dividends"/>
      <sheetName val="Equipmen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ARC Rates"/>
      <sheetName val="MineSupportCostsandContractors"/>
      <sheetName val="MineEquipmentCosts"/>
      <sheetName val="EquipDeprnReplmt~"/>
      <sheetName val="Opex~"/>
      <sheetName val="Operations CAL"/>
      <sheetName val="Maintenance CAL"/>
      <sheetName val="Dates &amp; Flags"/>
      <sheetName val="CtaGeneral-A"/>
      <sheetName val="Hoja3"/>
      <sheetName val="Hoja2"/>
      <sheetName val="Hoja1"/>
      <sheetName val="Fixed Assets~"/>
    </sheetNames>
    <sheetDataSet>
      <sheetData sheetId="0">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1">
        <row r="3">
          <cell r="J3">
            <v>0.55000000000000004</v>
          </cell>
        </row>
      </sheetData>
      <sheetData sheetId="2">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_TEMP"/>
      <sheetName val="ASSUMPTIONS"/>
      <sheetName val="W_REV"/>
      <sheetName val="W_OPEX"/>
      <sheetName val="W_CAPEX"/>
      <sheetName val="CONTROL"/>
      <sheetName val="Input EcModel"/>
      <sheetName val="New Template"/>
      <sheetName val="NOM_IS&amp;BS_PESO"/>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sheetData sheetId="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3">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deras"/>
      <sheetName val="Secciones"/>
      <sheetName val="Datos básicos"/>
      <sheetName val="valor m2"/>
      <sheetName val="Norte"/>
      <sheetName val="Banderas (2)"/>
      <sheetName val="Banderas (3)"/>
      <sheetName val="codigos"/>
    </sheetNames>
    <sheetDataSet>
      <sheetData sheetId="0">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Informe"/>
      <sheetName val="Cantidades"/>
    </sheetNames>
    <sheetDataSet>
      <sheetData sheetId="0">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1"/>
      <sheetData sheetId="2"/>
      <sheetData sheetId="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PB LL"/>
      <sheetName val="LJ PB"/>
      <sheetName val="resumen"/>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S Y MORTEROS"/>
      <sheetName val="SALARIOS OBRA"/>
      <sheetName val="FACTOR PREST OBRA"/>
    </sheetNames>
    <sheetDataSet>
      <sheetData sheetId="0" refreshError="1"/>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umo1"/>
      <sheetName val="deuda"/>
      <sheetName val="DATOS BASICOS"/>
    </sheetNames>
    <sheetDataSet>
      <sheetData sheetId="0">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 CENTROS DE COSTO Y GASTOS"/>
      <sheetName val="A - FORMULARIO DE PRESUPUESTO"/>
      <sheetName val="B - FORM_DETALLES"/>
      <sheetName val="Download Adaytum "/>
    </sheetNames>
    <sheetDataSet>
      <sheetData sheetId="0">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1" refreshError="1"/>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codes"/>
      <sheetName val="System Control"/>
      <sheetName val="New Acc Trans"/>
      <sheetName val="invoice control"/>
      <sheetName val=" mts drilled &amp; invoices"/>
      <sheetName val="details for unit price"/>
      <sheetName val="summary unit price"/>
      <sheetName val="for accounting"/>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LIM"/>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lance actual"/>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DICE"/>
      <sheetName val="Hoja2"/>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s>
    <sheetDataSet>
      <sheetData sheetId="0">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RELLENOS"/>
      <sheetName val="301"/>
      <sheetName val="302"/>
      <sheetName val="303"/>
      <sheetName val="304"/>
      <sheetName val="305"/>
    </sheetNames>
    <definedNames>
      <definedName name="ERR"/>
    </definedNames>
    <sheetDataSet>
      <sheetData sheetId="0" refreshError="1"/>
      <sheetData sheetId="1">
        <row r="47">
          <cell r="G47">
            <v>34818</v>
          </cell>
        </row>
      </sheetData>
      <sheetData sheetId="2">
        <row r="47">
          <cell r="G47">
            <v>11270</v>
          </cell>
        </row>
      </sheetData>
      <sheetData sheetId="3">
        <row r="47">
          <cell r="G47">
            <v>9016</v>
          </cell>
        </row>
      </sheetData>
      <sheetData sheetId="4"/>
      <sheetData sheetId="5"/>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s"/>
      <sheetName val="ABON Summary"/>
      <sheetName val="ABON Detail"/>
      <sheetName val="ABON Exclusions"/>
      <sheetName val="PREV.SHEET.LAST.PRINT"/>
      <sheetName val="Macro1"/>
    </sheetNames>
    <sheetDataSet>
      <sheetData sheetId="0">
        <row r="9">
          <cell r="B9">
            <v>39016.747021064817</v>
          </cell>
        </row>
        <row r="10">
          <cell r="B10">
            <v>75</v>
          </cell>
        </row>
      </sheetData>
      <sheetData sheetId="1" refreshError="1"/>
      <sheetData sheetId="2" refreshError="1"/>
      <sheetData sheetId="3" refreshError="1"/>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PANET"/>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I2" t="str">
            <v>Si</v>
          </cell>
        </row>
        <row r="3">
          <cell r="I3" t="str">
            <v>No</v>
          </cell>
        </row>
      </sheetData>
      <sheetData sheetId="13"/>
      <sheetData sheetId="1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 Listas"/>
      <sheetName val="2008 Capital Budget"/>
      <sheetName val="Sheet1"/>
    </sheetNames>
    <sheetDataSet>
      <sheetData sheetId="0">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 sheetId="1">
        <row r="2">
          <cell r="E2" t="str">
            <v>A1-001</v>
          </cell>
        </row>
      </sheetData>
      <sheetData sheetId="2"/>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RESUMEN"/>
      <sheetName val="APU"/>
      <sheetName val="MATERIALES"/>
      <sheetName val="AIU"/>
      <sheetName val="EQUIPOS"/>
      <sheetName val="TRANSPORTES"/>
      <sheetName val="personal"/>
      <sheetName val="SALARIOS"/>
      <sheetName val="DOTACIONES"/>
    </sheetNames>
    <sheetDataSet>
      <sheetData sheetId="0">
        <row r="2">
          <cell r="B2" t="str">
            <v>Localización y replanteo</v>
          </cell>
          <cell r="C2" t="str">
            <v>M2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OSTOS MANTENIMIENTO"/>
      <sheetName val="PRESUPUESTO"/>
      <sheetName val="detalle de grupos"/>
      <sheetName val="PRECIOS PRODUCTOS"/>
      <sheetName val="CONTROL 1 "/>
      <sheetName val="SALARIOS"/>
      <sheetName val="COSTOS MANTENIMIENTO 2016 "/>
      <sheetName val="COSTOS MTTO 2017"/>
      <sheetName val="SALARIOS PERSONAL"/>
      <sheetName val="COSTO"/>
      <sheetName val="RESUMEN"/>
      <sheetName val="PLAZA LA PAZ COSTOS MTTO 2018 "/>
      <sheetName val="DON BOSCO REBOLO MTTO 2018"/>
      <sheetName val="GALAPA MUNDO FELI MTTO 2018 "/>
      <sheetName val="BARANOA COSTOS MTTO 2018"/>
      <sheetName val="SABANA GRANDE COSTOS MTTO 2018"/>
      <sheetName val="CANDELARIA MTTO 2018 "/>
      <sheetName val="CAMPO DE LA CRUZ MTTO 2018 "/>
      <sheetName val="SANTA LUCIA COSTOS MTTO 2018"/>
      <sheetName val="USIACURI MTTO 2018 "/>
      <sheetName val="MANATI MTTO 2018  "/>
      <sheetName val="tabla de Funguisidas e insec"/>
      <sheetName val="tabla de fertilizacion"/>
      <sheetName val="Hoja5"/>
      <sheetName val="Hoja1"/>
      <sheetName val="40%"/>
      <sheetName val="50%"/>
      <sheetName val="6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ow r="91">
          <cell r="D91">
            <v>22306992.326676123</v>
          </cell>
        </row>
      </sheetData>
      <sheetData sheetId="12">
        <row r="91">
          <cell r="D91">
            <v>11600950.4947591</v>
          </cell>
        </row>
      </sheetData>
      <sheetData sheetId="13">
        <row r="91">
          <cell r="D91">
            <v>12683686.418213205</v>
          </cell>
        </row>
      </sheetData>
      <sheetData sheetId="14">
        <row r="91">
          <cell r="D91">
            <v>74561019.419264346</v>
          </cell>
        </row>
      </sheetData>
      <sheetData sheetId="15">
        <row r="91">
          <cell r="D91">
            <v>59762949.630983718</v>
          </cell>
        </row>
      </sheetData>
      <sheetData sheetId="16">
        <row r="91">
          <cell r="D91">
            <v>8173960.1986628128</v>
          </cell>
        </row>
      </sheetData>
      <sheetData sheetId="17">
        <row r="91">
          <cell r="D91">
            <v>16569170.906458948</v>
          </cell>
        </row>
      </sheetData>
      <sheetData sheetId="18">
        <row r="91">
          <cell r="D91">
            <v>12343221.878502924</v>
          </cell>
        </row>
      </sheetData>
      <sheetData sheetId="19">
        <row r="91">
          <cell r="D91">
            <v>9289319.7330877706</v>
          </cell>
        </row>
      </sheetData>
      <sheetData sheetId="20">
        <row r="91">
          <cell r="D91">
            <v>12848178.131521123</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uda"/>
      <sheetName val="DATOS BASICOS"/>
      <sheetName val="consumos"/>
    </sheetNames>
    <sheetDataSet>
      <sheetData sheetId="0">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1" refreshError="1"/>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J825"/>
      <sheetName val="SKJ452"/>
      <sheetName val="ITA878"/>
      <sheetName val="AEA-944"/>
      <sheetName val="DUB-823"/>
      <sheetName val="GPI 526"/>
      <sheetName val="XXJ617"/>
      <sheetName val="SNG_855"/>
      <sheetName val="VEA 374"/>
      <sheetName val="HFB0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codo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QUERIES"/>
      <sheetName val="NPV Summary All Options"/>
      <sheetName val="Capex &amp; Cost Summary"/>
      <sheetName val="Glencore Summary"/>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Codes"/>
      <sheetName val="DIESEL"/>
      <sheetName val="Budget per Chapter"/>
      <sheetName val="Unit Rates Summary"/>
      <sheetName val="Budget"/>
      <sheetName val="Budget Unit Cost (detailed)"/>
      <sheetName val="DataBase"/>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CULO CANTIDADES LLANO VARGAS"/>
    </sheetNames>
    <definedNames>
      <definedName name="ERR"/>
    </defined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_EH"/>
      <sheetName val="Ins_MO"/>
      <sheetName val="Ins_Mat"/>
      <sheetName val="Ins_TR"/>
      <sheetName val="Niples"/>
      <sheetName val="Base MO"/>
      <sheetName val="Clasif_Mat"/>
      <sheetName val="Print"/>
      <sheetName val="Lista Base"/>
      <sheetName val="0.00"/>
      <sheetName val="5.1"/>
      <sheetName val="5.2"/>
      <sheetName val="5.3"/>
      <sheetName val="5.4"/>
      <sheetName val="5.5"/>
      <sheetName val="5.6"/>
      <sheetName val="5.7"/>
      <sheetName val="5.8"/>
      <sheetName val="5.1.1"/>
      <sheetName val="5.12"/>
      <sheetName val="5.13"/>
      <sheetName val="5.2.1"/>
      <sheetName val="5.2.2"/>
      <sheetName val="5.16"/>
      <sheetName val="5.3.1"/>
      <sheetName val="5.3.2"/>
      <sheetName val="5.3.3"/>
      <sheetName val="5.3.4"/>
      <sheetName val="5.21"/>
      <sheetName val="5.3.5"/>
      <sheetName val="5.3.6"/>
      <sheetName val="5.3.7"/>
      <sheetName val="5.4.1"/>
      <sheetName val="5.4.2"/>
      <sheetName val="5.23"/>
      <sheetName val="5.24"/>
      <sheetName val="5.25"/>
      <sheetName val="5.26"/>
      <sheetName val="5.27"/>
      <sheetName val="5.4.3"/>
      <sheetName val="5.4.4"/>
      <sheetName val="5.29"/>
      <sheetName val="5.4.5"/>
      <sheetName val="5.4.6"/>
      <sheetName val="5.4.7"/>
      <sheetName val="5.4.8"/>
      <sheetName val="5.32"/>
      <sheetName val="5.33"/>
      <sheetName val="5.34"/>
      <sheetName val="5.35"/>
      <sheetName val="5.4.9"/>
      <sheetName val="5.4.10"/>
      <sheetName val="5.4.11"/>
      <sheetName val="6.3"/>
      <sheetName val="7.1"/>
      <sheetName val="8.1"/>
      <sheetName val="8.2"/>
      <sheetName val="8.3"/>
      <sheetName val="5.39"/>
      <sheetName val="5.40"/>
      <sheetName val="5.41"/>
      <sheetName val="5.42"/>
      <sheetName val="5.43"/>
      <sheetName val="5.44"/>
      <sheetName val="5.45"/>
      <sheetName val="5.46"/>
      <sheetName val="5.47"/>
      <sheetName val="5.48"/>
      <sheetName val="5.49"/>
      <sheetName val="5.50"/>
      <sheetName val="5.51"/>
      <sheetName val="5.53"/>
      <sheetName val="5.54"/>
      <sheetName val="5.55"/>
      <sheetName val="5.56"/>
      <sheetName val="5.57"/>
      <sheetName val="5.58"/>
      <sheetName val="5.59"/>
      <sheetName val="5.60"/>
      <sheetName val="5.61"/>
      <sheetName val="5.62"/>
      <sheetName val="5.63"/>
      <sheetName val="5.64"/>
      <sheetName val="5.65"/>
      <sheetName val="5.66"/>
      <sheetName val="5.68"/>
      <sheetName val="Hoja1"/>
    </sheetNames>
    <sheetDataSet>
      <sheetData sheetId="0">
        <row r="2">
          <cell r="B2" t="str">
            <v>Herramienta Menor (5% MO)</v>
          </cell>
          <cell r="C2" t="str">
            <v>Gl</v>
          </cell>
          <cell r="D2">
            <v>0.05</v>
          </cell>
        </row>
        <row r="3">
          <cell r="B3" t="str">
            <v>Retroexcavadora  Oruga</v>
          </cell>
          <cell r="C3" t="str">
            <v>Hora</v>
          </cell>
          <cell r="D3">
            <v>165494.7561456</v>
          </cell>
        </row>
        <row r="4">
          <cell r="B4" t="str">
            <v>Retroexcavadora llanta</v>
          </cell>
          <cell r="C4" t="str">
            <v>Hora</v>
          </cell>
          <cell r="D4">
            <v>83090.050679999986</v>
          </cell>
        </row>
        <row r="5">
          <cell r="B5" t="str">
            <v>Cargador Bob-Cat</v>
          </cell>
          <cell r="C5" t="str">
            <v>Hora</v>
          </cell>
          <cell r="D5">
            <v>89481.593040000007</v>
          </cell>
        </row>
        <row r="6">
          <cell r="B6" t="str">
            <v>Equipo de Soldadura 220 amp electrico</v>
          </cell>
          <cell r="C6" t="str">
            <v>dia</v>
          </cell>
          <cell r="D6">
            <v>29513.886779999997</v>
          </cell>
        </row>
        <row r="7">
          <cell r="B7" t="str">
            <v>Pulidora Elétrica</v>
          </cell>
          <cell r="C7" t="str">
            <v>dia</v>
          </cell>
          <cell r="D7">
            <v>23746.459732799998</v>
          </cell>
        </row>
        <row r="8">
          <cell r="B8" t="str">
            <v>Cortadora Electrica con disco</v>
          </cell>
          <cell r="C8" t="str">
            <v>dia</v>
          </cell>
          <cell r="D8">
            <v>38671.516799999998</v>
          </cell>
        </row>
        <row r="9">
          <cell r="B9" t="str">
            <v>Compresor con pistola (pintura)</v>
          </cell>
          <cell r="C9" t="str">
            <v>dia</v>
          </cell>
          <cell r="D9">
            <v>483393.96</v>
          </cell>
        </row>
        <row r="10">
          <cell r="B10" t="str">
            <v>Equipo para inyecciones profundas, con bomba de baja presión y carro de perforación, para taladros de hasta 200 mm de diámetro.</v>
          </cell>
          <cell r="C10" t="str">
            <v>Hora</v>
          </cell>
          <cell r="D10">
            <v>73583.30279999999</v>
          </cell>
        </row>
        <row r="11">
          <cell r="B11" t="str">
            <v>Pluma grua</v>
          </cell>
          <cell r="C11" t="str">
            <v>Hora</v>
          </cell>
          <cell r="D11">
            <v>57830.030747999997</v>
          </cell>
        </row>
        <row r="12">
          <cell r="B12" t="str">
            <v>Remachadora</v>
          </cell>
          <cell r="C12" t="str">
            <v>Hora</v>
          </cell>
          <cell r="D12">
            <v>6015.5692799999997</v>
          </cell>
        </row>
        <row r="13">
          <cell r="B13" t="str">
            <v xml:space="preserve">Taladro percutor </v>
          </cell>
          <cell r="C13" t="str">
            <v>Hora</v>
          </cell>
          <cell r="D13">
            <v>13535.030879999998</v>
          </cell>
        </row>
        <row r="14">
          <cell r="B14" t="str">
            <v>Montagargas 5 toneladas</v>
          </cell>
          <cell r="C14" t="str">
            <v>Hora</v>
          </cell>
          <cell r="D14">
            <v>139647.144</v>
          </cell>
        </row>
        <row r="15">
          <cell r="B15" t="str">
            <v>Multimetro digital</v>
          </cell>
          <cell r="C15" t="str">
            <v>dia</v>
          </cell>
          <cell r="D15">
            <v>37597.308000000005</v>
          </cell>
        </row>
        <row r="16">
          <cell r="B16" t="str">
            <v>Grua Telescópica 5 toneladas</v>
          </cell>
          <cell r="C16" t="str">
            <v>hora</v>
          </cell>
          <cell r="D16">
            <v>1643539.4640000002</v>
          </cell>
        </row>
        <row r="17">
          <cell r="B17" t="str">
            <v>Vibrocompactadora Tipo Rana</v>
          </cell>
          <cell r="C17" t="str">
            <v>dia</v>
          </cell>
          <cell r="D17">
            <v>55728</v>
          </cell>
        </row>
      </sheetData>
      <sheetData sheetId="1">
        <row r="2">
          <cell r="B2" t="str">
            <v>Cuadrilla Albañileria (1 of + 1 Ay)  Hora</v>
          </cell>
        </row>
        <row r="3">
          <cell r="B3" t="str">
            <v>Cuadrilla Albañileria (1 of + 2 Ay) Hora</v>
          </cell>
        </row>
        <row r="4">
          <cell r="B4" t="str">
            <v>Cuadrilla Albañileria (1 of + 3 Ay) Hora</v>
          </cell>
        </row>
        <row r="5">
          <cell r="B5" t="str">
            <v>Cuadrilla Albañileria (1 of + 4 Ay) Hora</v>
          </cell>
        </row>
        <row r="6">
          <cell r="B6" t="str">
            <v>Cuadrilla elect, sanit, carpint (1 Of + 1Ay) Hora</v>
          </cell>
        </row>
        <row r="7">
          <cell r="B7" t="str">
            <v>Cuadrilla elect, sanit, carpint (1 Of + 2 Ay) Hora</v>
          </cell>
        </row>
        <row r="8">
          <cell r="B8" t="str">
            <v>Cuadrilla elect, sanit, carpint (1 Of + 3 Ay) Hora</v>
          </cell>
        </row>
        <row r="9">
          <cell r="B9" t="str">
            <v>Cuadrilla elect, sanit, carpint (1 Of + 4 Ay) Hora</v>
          </cell>
        </row>
        <row r="10">
          <cell r="B10" t="str">
            <v>Cuadrilla Acabados (1 Of + 1 Ay) Hora</v>
          </cell>
        </row>
        <row r="11">
          <cell r="B11" t="str">
            <v>Cuadrilla Acabados (1 Of + 2 Ay) Hora</v>
          </cell>
        </row>
        <row r="12">
          <cell r="B12" t="str">
            <v>Cuadrilla Acabados (1 Of + 3 Ay) Hora</v>
          </cell>
        </row>
        <row r="13">
          <cell r="B13" t="str">
            <v>Cuadrilla Acabados (1 Of + 4 Ay) Hora</v>
          </cell>
        </row>
        <row r="14">
          <cell r="B14" t="str">
            <v>Comisión de topografia Hora</v>
          </cell>
        </row>
        <row r="15">
          <cell r="B15" t="str">
            <v>Cuadrilla Metalmecanica(Soldador+ 1 Ay) Hora</v>
          </cell>
        </row>
        <row r="16">
          <cell r="B16" t="str">
            <v>Cuadrilla Metalmecanica(Soldador+ 2 Ay) Hora</v>
          </cell>
        </row>
        <row r="17">
          <cell r="B17" t="str">
            <v>Cuadrilla Albañileria (1 of + 1 Ay) día</v>
          </cell>
        </row>
        <row r="18">
          <cell r="B18" t="str">
            <v>Cuadrilla Albañileria (1 of + 2 Ay) día</v>
          </cell>
        </row>
        <row r="19">
          <cell r="B19" t="str">
            <v>Cuadrilla Albañileria (1 of + 3 Ay) día</v>
          </cell>
        </row>
        <row r="20">
          <cell r="B20" t="str">
            <v>Cuadrilla Albañileria (1 of + 4 Ay) día</v>
          </cell>
        </row>
        <row r="21">
          <cell r="B21" t="str">
            <v>Cuadrilla elect, sanit, carpint (1 Of + 1Ay) día</v>
          </cell>
        </row>
        <row r="22">
          <cell r="B22" t="str">
            <v>Cuadrilla elect, sanit, carpint (1 Of + 2 Ay) día</v>
          </cell>
        </row>
        <row r="23">
          <cell r="B23" t="str">
            <v>Cuadrilla elect, sanit, carpint (1 Of + 3 Ay) día</v>
          </cell>
        </row>
        <row r="24">
          <cell r="B24" t="str">
            <v>Cuadrilla elect, sanit, carpint (1 Of + 4 Ay) día</v>
          </cell>
        </row>
        <row r="25">
          <cell r="B25" t="str">
            <v>Cuadrilla Acabados (1 Of + 1 Ay) día</v>
          </cell>
        </row>
        <row r="26">
          <cell r="B26" t="str">
            <v>Cuadrilla Acabados (1 Of + 2 Ay) día</v>
          </cell>
        </row>
        <row r="27">
          <cell r="B27" t="str">
            <v>Cuadrilla Acabados (1 Of + 3 Ay) día</v>
          </cell>
        </row>
        <row r="28">
          <cell r="B28" t="str">
            <v>Cuadrilla Acabados (1 Of + 4 Ay) día</v>
          </cell>
        </row>
        <row r="29">
          <cell r="B29" t="str">
            <v>Comisión de topografia día</v>
          </cell>
        </row>
        <row r="30">
          <cell r="B30" t="str">
            <v>Cuadrilla Metalmecanica(Soldador+ 1 Ay) día</v>
          </cell>
        </row>
        <row r="31">
          <cell r="B31" t="str">
            <v>Cuadrilla Metalmecanica(Soldador+ 2 Ay) día</v>
          </cell>
        </row>
        <row r="32">
          <cell r="B32" t="str">
            <v>Ingeniero o Arquitecto Residente</v>
          </cell>
        </row>
        <row r="33">
          <cell r="B33" t="str">
            <v>Maestro de Obra</v>
          </cell>
        </row>
        <row r="34">
          <cell r="B34" t="str">
            <v>Tecnico en control</v>
          </cell>
        </row>
      </sheetData>
      <sheetData sheetId="2">
        <row r="2">
          <cell r="B2" t="str">
            <v>Suministro e instalación de manto TERRATRAC TRM 15</v>
          </cell>
        </row>
        <row r="3">
          <cell r="B3" t="str">
            <v>Varilla de 3/8" en forma de "j" (10x10x40 cm)</v>
          </cell>
        </row>
        <row r="4">
          <cell r="B4" t="str">
            <v>Suministro e instalación de mezcla fértil + semilla</v>
          </cell>
        </row>
        <row r="5">
          <cell r="B5" t="str">
            <v>Cinta flexible para sellar juntas de construcción de  PVC O-22 o similar</v>
          </cell>
        </row>
        <row r="6">
          <cell r="B6" t="str">
            <v>Mortero Impermeabilizado 1:4</v>
          </cell>
        </row>
        <row r="7">
          <cell r="B7" t="str">
            <v>Tablón rojo antideslizante 0.30x 0.30m</v>
          </cell>
        </row>
        <row r="8">
          <cell r="B8" t="str">
            <v>Tubería Acero negro  Ø2"</v>
          </cell>
        </row>
        <row r="9">
          <cell r="B9" t="str">
            <v xml:space="preserve">Platina en acero de 0,15m x 0,20m </v>
          </cell>
        </row>
        <row r="10">
          <cell r="B10" t="str">
            <v>Pernos en acero inoxidable tipo ancla de cuña de  2 1/14" x 1/4"</v>
          </cell>
        </row>
        <row r="11">
          <cell r="B11" t="str">
            <v>Soldadura</v>
          </cell>
        </row>
        <row r="12">
          <cell r="B12" t="str">
            <v xml:space="preserve">Pintura tipo esmalte anticorrosiva </v>
          </cell>
        </row>
        <row r="13">
          <cell r="B13" t="str">
            <v xml:space="preserve">Pintura tipo esmalte </v>
          </cell>
        </row>
        <row r="14">
          <cell r="B14" t="str">
            <v>Lamina de acero inoxidable 304 calibre 26</v>
          </cell>
        </row>
        <row r="15">
          <cell r="B15" t="str">
            <v xml:space="preserve">Tubería HG 4" </v>
          </cell>
        </row>
        <row r="16">
          <cell r="B16" t="str">
            <v>Codo 90° en HG 4"</v>
          </cell>
        </row>
        <row r="17">
          <cell r="B17" t="str">
            <v>Unión roscada en HG 4"</v>
          </cell>
        </row>
        <row r="18">
          <cell r="B18" t="str">
            <v>Recubrimiento epóxico  tipo Sikaguard 62 CO o equivalente</v>
          </cell>
        </row>
        <row r="19">
          <cell r="B19" t="str">
            <v>Concreto impermeabilizado  bombeable de 3500 PSI</v>
          </cell>
        </row>
        <row r="20">
          <cell r="B20" t="str">
            <v>Tuberia de acero d= 6" Shedulle 40</v>
          </cell>
        </row>
        <row r="21">
          <cell r="B21" t="str">
            <v>Barra corrugada de acero 1"</v>
          </cell>
        </row>
        <row r="22">
          <cell r="B22" t="str">
            <v>Cubierta Autoportante Perfil Arco Aceró 610, curvo fabricado en acero galvanizado Azul y color Gris Fondo al interior, Calibre 22, Grado Estructural G40, Grado de Recubrimiento G60.</v>
          </cell>
        </row>
        <row r="23">
          <cell r="B23" t="str">
            <v xml:space="preserve">Platinas para colganteo de lamparas y ductos a base de lamina de acero en cubierta </v>
          </cell>
        </row>
        <row r="24">
          <cell r="B24" t="str">
            <v>Pintura vinilo a Base de agua Tipo 1</v>
          </cell>
        </row>
        <row r="25">
          <cell r="B25" t="str">
            <v>Perfiles de Aluminio Blanco</v>
          </cell>
        </row>
        <row r="26">
          <cell r="B26" t="str">
            <v>Vidrio tranparente 4 mm</v>
          </cell>
        </row>
        <row r="27">
          <cell r="B27" t="str">
            <v>Remaches</v>
          </cell>
        </row>
        <row r="28">
          <cell r="B28" t="str">
            <v>Anclaje vertical fijo para trabajo en alturas</v>
          </cell>
        </row>
        <row r="29">
          <cell r="B29" t="str">
            <v>Escalera en PRFV  b= 0.70 h= 3 m</v>
          </cell>
        </row>
        <row r="30">
          <cell r="B30" t="str">
            <v>Linea de vida vertical con cables en acero inoxidable con dos mosquedones de doble seguro</v>
          </cell>
        </row>
        <row r="31">
          <cell r="B31" t="str">
            <v>Baldosa cerámica para piso  0,30x0,30m Trafico 2</v>
          </cell>
        </row>
        <row r="32">
          <cell r="B32" t="str">
            <v>Cemento blanco</v>
          </cell>
        </row>
        <row r="33">
          <cell r="B33" t="str">
            <v>Pegacor para interiores</v>
          </cell>
        </row>
        <row r="34">
          <cell r="B34" t="str">
            <v>Carnaza o estopa</v>
          </cell>
        </row>
        <row r="35">
          <cell r="B35" t="str">
            <v xml:space="preserve">Baldosa cerámica para piso de baños </v>
          </cell>
        </row>
        <row r="36">
          <cell r="B36" t="str">
            <v xml:space="preserve">Baldosa cerámica para paredes de baños </v>
          </cell>
        </row>
        <row r="37">
          <cell r="B37" t="str">
            <v>Kit Ducha multifuncional</v>
          </cell>
        </row>
        <row r="38">
          <cell r="B38" t="str">
            <v>Rejilla de Piso plastica</v>
          </cell>
        </row>
        <row r="39">
          <cell r="B39" t="str">
            <v>Soldadura líquida para PVC (1/128 gal)</v>
          </cell>
        </row>
        <row r="40">
          <cell r="B40" t="str">
            <v>Limpiador para PVC y CPVC (1/4 GL)</v>
          </cell>
        </row>
        <row r="41">
          <cell r="B41" t="str">
            <v>Cinta teflon 1/2"</v>
          </cell>
        </row>
        <row r="42">
          <cell r="B42" t="str">
            <v>Lavamos con pedestal (incluye accesorios)</v>
          </cell>
        </row>
        <row r="43">
          <cell r="B43" t="str">
            <v>Inodoro  (incluye accesorios)</v>
          </cell>
        </row>
        <row r="44">
          <cell r="B44" t="str">
            <v>Tubería PVC P  1/2"</v>
          </cell>
        </row>
        <row r="45">
          <cell r="B45" t="str">
            <v xml:space="preserve">Accesorios varios PVC- P 1/2 " </v>
          </cell>
        </row>
        <row r="46">
          <cell r="B46" t="str">
            <v xml:space="preserve">Tubería PVC Sanitaria 2" </v>
          </cell>
        </row>
        <row r="47">
          <cell r="B47" t="str">
            <v xml:space="preserve">Tubería PVC Sanitaria 4" </v>
          </cell>
        </row>
        <row r="48">
          <cell r="B48" t="str">
            <v xml:space="preserve">Tubería PVC Sanitaria 6" </v>
          </cell>
        </row>
        <row r="49">
          <cell r="B49" t="str">
            <v>Tubo PVC Ventilación 4"</v>
          </cell>
        </row>
        <row r="50">
          <cell r="B50" t="str">
            <v>Accesorios varios PVC- S 4"</v>
          </cell>
        </row>
        <row r="51">
          <cell r="B51" t="str">
            <v>Accesorios varios PVC- S 6"</v>
          </cell>
        </row>
        <row r="52">
          <cell r="B52" t="str">
            <v xml:space="preserve">Puerta para baño en madera pintada con marco ancho 0.15 m 0.80m de ancho x 2.10m de alto. </v>
          </cell>
        </row>
        <row r="53">
          <cell r="B53" t="str">
            <v>Cerradura para  puerta Madera</v>
          </cell>
        </row>
        <row r="54">
          <cell r="B54" t="str">
            <v xml:space="preserve">Bisagra </v>
          </cell>
        </row>
        <row r="55">
          <cell r="B55" t="str">
            <v>Cerradura para  puerta Metálica</v>
          </cell>
        </row>
        <row r="56">
          <cell r="B56" t="str">
            <v>Puerta metálica pintada Cal 22 de  0,70x2.10m con marco ancho 0,15m</v>
          </cell>
        </row>
        <row r="57">
          <cell r="B57" t="str">
            <v>Puerta metálica pintada Cal 22 de  0,80x2.10m con marco ancho 0,15m</v>
          </cell>
        </row>
        <row r="58">
          <cell r="B58" t="str">
            <v>Platina 3/8"x 1 1/2"</v>
          </cell>
        </row>
        <row r="59">
          <cell r="B59" t="str">
            <v>Tubo acero galvanizado  1/2"</v>
          </cell>
        </row>
        <row r="60">
          <cell r="B60" t="str">
            <v xml:space="preserve">Concertina en acero inoxidable C18 33 espirales  longitud cuchilla: 65mm / Ancho cinta: 23mm </v>
          </cell>
        </row>
        <row r="61">
          <cell r="B61" t="str">
            <v xml:space="preserve">Bloque abuzardado vibrado </v>
          </cell>
        </row>
        <row r="62">
          <cell r="B62" t="str">
            <v>Malla Eslabonada Galv.  Cal 12 escuadra   2 1/4" x 21/4"</v>
          </cell>
        </row>
        <row r="63">
          <cell r="B63" t="str">
            <v>Tubo estructural redondo Galvanizado  2" Esp 4mm</v>
          </cell>
        </row>
        <row r="64">
          <cell r="B64" t="str">
            <v>Alambre de puas  Calibre 16</v>
          </cell>
        </row>
        <row r="65">
          <cell r="B65" t="str">
            <v>Concreto  de 3000 PSI</v>
          </cell>
        </row>
        <row r="66">
          <cell r="B66" t="str">
            <v>Platina 1/2" x1/8" x6m</v>
          </cell>
        </row>
        <row r="67">
          <cell r="B67" t="str">
            <v>Acero de Refuerzo 60000 PSI</v>
          </cell>
        </row>
        <row r="68">
          <cell r="B68" t="str">
            <v>Grapas metálicas</v>
          </cell>
        </row>
        <row r="69">
          <cell r="B69" t="str">
            <v>Poste de madera para cercas H= 1,80</v>
          </cell>
        </row>
        <row r="70">
          <cell r="B70" t="str">
            <v>Tubo Cerramiento de acero galvanizado  2 1/2"</v>
          </cell>
        </row>
        <row r="71">
          <cell r="B71" t="str">
            <v>Lámina de acero galvanizado de 1/4" (calibre 24)</v>
          </cell>
        </row>
        <row r="72">
          <cell r="B72" t="str">
            <v xml:space="preserve">Rodamiento doble de 4" </v>
          </cell>
        </row>
        <row r="73">
          <cell r="B73" t="str">
            <v xml:space="preserve">Riel guia de acero </v>
          </cell>
        </row>
        <row r="74">
          <cell r="B74" t="str">
            <v>Tubo Cerramiento de acero galvanizado  1 1/2"</v>
          </cell>
        </row>
        <row r="75">
          <cell r="B75" t="str">
            <v>Lamina de aluminio anodizado Calibre 20</v>
          </cell>
        </row>
        <row r="76">
          <cell r="B76" t="str">
            <v>Perfil de aluminio anodizado de 1 ½”x1 ½”x 1 ¼”</v>
          </cell>
        </row>
        <row r="77">
          <cell r="B77" t="str">
            <v>Tornillería en acero inoxidable para aluminio</v>
          </cell>
        </row>
        <row r="78">
          <cell r="B78" t="str">
            <v xml:space="preserve">Remaches de Aluminio </v>
          </cell>
        </row>
        <row r="79">
          <cell r="B79" t="str">
            <v>Sistema prefabricado  tratamiento  de aguas residuales domesticas con capacidad de almacenamiento de 1000 lts, incluye trampa de grasa, tanque septico con sistema de Filtro anaerobio de flujo asecendente FAFA integrado  y caja de distribución.</v>
          </cell>
        </row>
        <row r="80">
          <cell r="B80" t="str">
            <v>Concreto de limpieza (solado) f´c = 14,0 Mpa (2000 psi), e=0,05m</v>
          </cell>
        </row>
        <row r="81">
          <cell r="B81" t="str">
            <v>Piedra de canto rodado</v>
          </cell>
        </row>
        <row r="82">
          <cell r="B82" t="str">
            <v>Arena Gruesa</v>
          </cell>
        </row>
        <row r="83">
          <cell r="B83" t="str">
            <v>Arbol nativo (tronco 0-1,5m) especies: Azahar de la India, Jazmin, Ilam</v>
          </cell>
        </row>
        <row r="84">
          <cell r="B84" t="str">
            <v>Agua</v>
          </cell>
        </row>
        <row r="85">
          <cell r="B85" t="str">
            <v>Tierra negra abonada</v>
          </cell>
        </row>
        <row r="86">
          <cell r="B86" t="str">
            <v xml:space="preserve">Arbol nativo (tronco 1,0-2,5m) </v>
          </cell>
        </row>
        <row r="87">
          <cell r="B87" t="str">
            <v>Especies: Trinitarias, Coral, San Joaquin</v>
          </cell>
        </row>
        <row r="88">
          <cell r="B88" t="str">
            <v>Grama natural tipo tapete</v>
          </cell>
        </row>
        <row r="89">
          <cell r="B89" t="str">
            <v>Lavaplatos en acero inoxidable 100x50cm</v>
          </cell>
        </row>
        <row r="90">
          <cell r="B90" t="str">
            <v>Kit de instalación de lavaplatos incluye  canastilla de 4", un sifon en P Plástico y dos acoples Plásticos para agua caliente y fria.</v>
          </cell>
        </row>
        <row r="91">
          <cell r="B91" t="str">
            <v xml:space="preserve">Grifería para lavaplatos 8" color plata </v>
          </cell>
        </row>
        <row r="92">
          <cell r="B92" t="str">
            <v>Sikadur anchorfix -4 o similar para anclaje de pernos</v>
          </cell>
        </row>
        <row r="93">
          <cell r="B93" t="str">
            <v>Porcelanato sellado de 60x60cm colores mate</v>
          </cell>
        </row>
        <row r="94">
          <cell r="B94" t="str">
            <v>Bloque No5 tradicional</v>
          </cell>
        </row>
        <row r="95">
          <cell r="B95" t="str">
            <v>Puertas en PVC h= 0,80m</v>
          </cell>
        </row>
        <row r="96">
          <cell r="B96" t="str">
            <v>Tapa cuadrada  en PRFV  e= 10 mm (1mx1m) con marco</v>
          </cell>
        </row>
        <row r="97">
          <cell r="B97" t="str">
            <v>Tapa  en PRFV  e= 10 mm (1,0mx0,7m) con marco</v>
          </cell>
        </row>
        <row r="98">
          <cell r="B98" t="str">
            <v xml:space="preserve">Motobomba autocebante de 4" </v>
          </cell>
        </row>
        <row r="99">
          <cell r="B99" t="str">
            <v>Maguera flexible para bomba de achique d= 4"</v>
          </cell>
        </row>
        <row r="100">
          <cell r="B100" t="str">
            <v>Tapa circular  en PRFV  e= 10 mm diametro 0,90 m con marco</v>
          </cell>
        </row>
        <row r="101">
          <cell r="B101" t="str">
            <v>Diferencial de 5 Toneladas con soporte</v>
          </cell>
        </row>
        <row r="102">
          <cell r="B102" t="str">
            <v xml:space="preserve">Puerta Cortafuego Ancho: 3,0m Alto: 2,70 m </v>
          </cell>
        </row>
        <row r="103">
          <cell r="B103" t="str">
            <v>Rejillas o persianas de ventilación tipo Damper de cierre automático, construidas en lámina de acero galvanizada  con  resistencia al fuego no menor a 1,5 horas con certificacion RETIE</v>
          </cell>
        </row>
        <row r="104">
          <cell r="B104" t="str">
            <v>Geotextil NT 3000</v>
          </cell>
        </row>
        <row r="105">
          <cell r="B105" t="str">
            <v xml:space="preserve">Platina de nivelación en Acero calibre 16 </v>
          </cell>
        </row>
        <row r="106">
          <cell r="B106" t="str">
            <v xml:space="preserve">Grouting de nivelación </v>
          </cell>
        </row>
        <row r="107">
          <cell r="B107" t="str">
            <v>Tuberia H.G  1/2"</v>
          </cell>
        </row>
        <row r="108">
          <cell r="B108" t="str">
            <v>Abradera metalica para tuberia de 1/2"</v>
          </cell>
        </row>
        <row r="109">
          <cell r="B109" t="str">
            <v>Codo 45° H.G 1/2"</v>
          </cell>
        </row>
        <row r="110">
          <cell r="B110" t="str">
            <v>Codo 90° H.G 1/2"</v>
          </cell>
        </row>
        <row r="111">
          <cell r="B111" t="str">
            <v>Union Galvanizada de 1/2"</v>
          </cell>
        </row>
        <row r="112">
          <cell r="B112" t="str">
            <v>Valvula de cierre rápido 1/2" Hg</v>
          </cell>
        </row>
        <row r="113">
          <cell r="B113" t="str">
            <v>Pintura esmalte sintetico</v>
          </cell>
        </row>
        <row r="114">
          <cell r="B114" t="str">
            <v>Rodamientos, tapones plasticos, cierre embutido negro, tornillos zincados, empaques epdm para vidrios</v>
          </cell>
        </row>
        <row r="115">
          <cell r="B115" t="str">
            <v>Geotextil Tejido Tipo T1400 o similar</v>
          </cell>
        </row>
        <row r="116">
          <cell r="B116" t="str">
            <v xml:space="preserve">Piedra para gavión
</v>
          </cell>
        </row>
        <row r="117">
          <cell r="B117" t="str">
            <v>Alambre galvanizado No. 12</v>
          </cell>
        </row>
        <row r="118">
          <cell r="B118" t="str">
            <v>Formaleta para Gavion</v>
          </cell>
        </row>
        <row r="119">
          <cell r="B119" t="str">
            <v>Malla para gavion en alambre galvanizado triple torsión calibre 11 normalizado INVIAS, con malla de hueco hexagonal de 8x10 cm (1mx1mx1m)</v>
          </cell>
        </row>
        <row r="120">
          <cell r="B120" t="str">
            <v>Lamina de Alfajor en Aluminio</v>
          </cell>
        </row>
        <row r="121">
          <cell r="B121" t="str">
            <v>Varilla Corrugada 3/8"</v>
          </cell>
        </row>
        <row r="122">
          <cell r="B122" t="str">
            <v>Mortero 1:4</v>
          </cell>
        </row>
        <row r="123">
          <cell r="B123" t="str">
            <v xml:space="preserve">Piedra Media zonga seleccionada y limbpia tamaño 4- 12 cm </v>
          </cell>
        </row>
        <row r="124">
          <cell r="B124" t="str">
            <v>Abrazadera metálica para tubería de Ø4", con elementos de fijación</v>
          </cell>
        </row>
      </sheetData>
      <sheetData sheetId="3">
        <row r="2">
          <cell r="B2" t="str">
            <v>Transporte y acarreo Interno de Materiales</v>
          </cell>
        </row>
        <row r="3">
          <cell r="B3" t="str">
            <v>Transporte y acarreo Interno de Materiales</v>
          </cell>
        </row>
        <row r="4">
          <cell r="B4" t="str">
            <v>Trasporte de Personal</v>
          </cell>
        </row>
        <row r="5">
          <cell r="B5" t="str">
            <v>Volqueta de 8 m3</v>
          </cell>
        </row>
        <row r="6">
          <cell r="B6">
            <v>0</v>
          </cell>
        </row>
        <row r="7">
          <cell r="B7">
            <v>0</v>
          </cell>
        </row>
        <row r="8">
          <cell r="B8">
            <v>0</v>
          </cell>
        </row>
        <row r="9">
          <cell r="B9">
            <v>0</v>
          </cell>
        </row>
        <row r="10">
          <cell r="B10">
            <v>0</v>
          </cell>
        </row>
        <row r="11">
          <cell r="B11">
            <v>0</v>
          </cell>
        </row>
        <row r="12">
          <cell r="B12">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Jul-Ago"/>
      <sheetName val="Mar-Abr"/>
      <sheetName val="May-Jun"/>
      <sheetName val="Nov-Dic"/>
      <sheetName val="Sep-Oct"/>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2">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3">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4">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5">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5094-2003"/>
    </sheetNames>
    <sheetDataSet>
      <sheetData sheetId="0" refreshError="1"/>
      <sheetData sheetId="1" refreshError="1">
        <row r="1">
          <cell r="A1" t="str">
            <v>CONTRUCCION REDES DE ACUEDUCTO Y ALCANTARILLADO  SANITARIO DE LA URBANIZACION CAMPO ALEGRE DEL MUNICIPIO DE TRINIDAD - CASANARE</v>
          </cell>
        </row>
        <row r="7">
          <cell r="A7" t="str">
            <v>1.00</v>
          </cell>
          <cell r="B7" t="str">
            <v>REDES MATRICES DE ALCANTARILLADO SANITARIO</v>
          </cell>
        </row>
        <row r="8">
          <cell r="A8" t="str">
            <v>101</v>
          </cell>
          <cell r="B8" t="str">
            <v>LOCALIZACION-REPLANTEO ALCANTARILLADO</v>
          </cell>
          <cell r="C8" t="str">
            <v xml:space="preserve">ML </v>
          </cell>
          <cell r="D8">
            <v>1</v>
          </cell>
        </row>
        <row r="9">
          <cell r="A9" t="str">
            <v>102</v>
          </cell>
          <cell r="B9" t="str">
            <v>EXCAVACION MANUAL EN CONGLOMERADO DE 1 M. DE PROFUNDIDAD (ZANJAS ANGOSTAS)</v>
          </cell>
          <cell r="C9" t="str">
            <v>M3</v>
          </cell>
          <cell r="D9">
            <v>1</v>
          </cell>
        </row>
        <row r="10">
          <cell r="A10" t="str">
            <v>103</v>
          </cell>
          <cell r="B10" t="str">
            <v>EXCAVACION MECANICA EN CONGLOMERADO 0 - 2 MTS (AREA RESTRINGIDA)</v>
          </cell>
          <cell r="C10" t="str">
            <v>M3</v>
          </cell>
          <cell r="D10">
            <v>1</v>
          </cell>
        </row>
        <row r="11">
          <cell r="A11" t="str">
            <v>104</v>
          </cell>
          <cell r="B11" t="str">
            <v>EXCAVACION MECANICA EN CONGLOMERADO 2 - 4 MTS (AREA RESTRINGIDA)</v>
          </cell>
          <cell r="C11" t="str">
            <v>M3</v>
          </cell>
          <cell r="D11">
            <v>1</v>
          </cell>
        </row>
        <row r="12">
          <cell r="A12" t="str">
            <v>105</v>
          </cell>
          <cell r="B12" t="str">
            <v>ARENA APISONADA</v>
          </cell>
          <cell r="C12" t="str">
            <v>M3</v>
          </cell>
          <cell r="D12">
            <v>1</v>
          </cell>
        </row>
        <row r="13">
          <cell r="A13" t="str">
            <v>106</v>
          </cell>
          <cell r="B13" t="str">
            <v>RELLENO SELECCIONADO DE LA EXCAVACION COMPACTADO</v>
          </cell>
          <cell r="C13" t="str">
            <v>M3</v>
          </cell>
          <cell r="D13">
            <v>1</v>
          </cell>
        </row>
        <row r="14">
          <cell r="A14" t="str">
            <v>107</v>
          </cell>
          <cell r="B14" t="str">
            <v>SUMINISTRO E INSTALACION TUBERIA PLASTICA ALCANTARILLADO DN=6”</v>
          </cell>
          <cell r="C14" t="str">
            <v>ML</v>
          </cell>
          <cell r="D14">
            <v>1</v>
          </cell>
        </row>
        <row r="15">
          <cell r="A15" t="str">
            <v>108</v>
          </cell>
          <cell r="B15" t="str">
            <v>SUMINISTRO E INSTALACION TUBERIA PLASTICA ALCANTARILLADO DN=8”</v>
          </cell>
          <cell r="C15" t="str">
            <v>ML</v>
          </cell>
          <cell r="D15">
            <v>1</v>
          </cell>
        </row>
        <row r="16">
          <cell r="A16" t="str">
            <v>109</v>
          </cell>
          <cell r="B16" t="str">
            <v>SUMINISTRO E INSTALACION KIT SILLA YEE PVC ALCANTA. 8 x 6 PULG.</v>
          </cell>
          <cell r="C16" t="str">
            <v>UN</v>
          </cell>
          <cell r="D16">
            <v>1</v>
          </cell>
        </row>
        <row r="17">
          <cell r="A17" t="str">
            <v>110</v>
          </cell>
          <cell r="B17" t="str">
            <v>POZO DE INSPECCION RECTO (SIN CONO TRUNCADO)-H=1.5-2 M-D=1.20 M</v>
          </cell>
          <cell r="C17" t="str">
            <v>UND</v>
          </cell>
          <cell r="D17">
            <v>1</v>
          </cell>
        </row>
        <row r="18">
          <cell r="A18" t="str">
            <v>111</v>
          </cell>
          <cell r="B18" t="str">
            <v>POZO DE INSPECCION RECTO (SIN CONO TRUNCADO)-H=3-4 M-D=1.20 M</v>
          </cell>
          <cell r="C18" t="str">
            <v>UND</v>
          </cell>
          <cell r="D18">
            <v>1</v>
          </cell>
        </row>
        <row r="19">
          <cell r="A19" t="str">
            <v>112</v>
          </cell>
          <cell r="B19" t="str">
            <v>CAJA INSPECCION 60x 60 CM [CONCRETO] INCLUYE TAPA</v>
          </cell>
          <cell r="C19" t="str">
            <v>UND</v>
          </cell>
          <cell r="D19">
            <v>1</v>
          </cell>
        </row>
        <row r="20">
          <cell r="A20" t="str">
            <v>201</v>
          </cell>
          <cell r="B20" t="str">
            <v>LOCALIZACION-REPLANTEO ACUEDUCTO</v>
          </cell>
          <cell r="C20" t="str">
            <v xml:space="preserve">ML </v>
          </cell>
          <cell r="D20">
            <v>1</v>
          </cell>
        </row>
        <row r="21">
          <cell r="A21" t="str">
            <v>202</v>
          </cell>
          <cell r="B21" t="str">
            <v>EXCAVACION MANUAL EN CONGLOMERADO DE 1 M. DE PROFUNDIDAD (ZANJAS ANGOSTAS)</v>
          </cell>
          <cell r="C21" t="str">
            <v>M3</v>
          </cell>
          <cell r="D21">
            <v>1</v>
          </cell>
        </row>
        <row r="22">
          <cell r="A22" t="str">
            <v>203</v>
          </cell>
          <cell r="B22" t="str">
            <v>ARENA APISONADA</v>
          </cell>
          <cell r="C22" t="str">
            <v>M3</v>
          </cell>
          <cell r="D22">
            <v>1</v>
          </cell>
        </row>
        <row r="23">
          <cell r="A23" t="str">
            <v>204</v>
          </cell>
          <cell r="B23" t="str">
            <v>SUMINISTRO E INSTALACION TUBERIA PVC UP DN=3"(80mm)</v>
          </cell>
          <cell r="C23" t="str">
            <v>ML</v>
          </cell>
          <cell r="D23">
            <v>1</v>
          </cell>
        </row>
        <row r="24">
          <cell r="A24" t="str">
            <v>205</v>
          </cell>
          <cell r="B24" t="str">
            <v>SUMINISTRO E INSTALACIÓN  DE TEE  REDUCIDA HD JUNTA HIDRAULICA DE 3X3</v>
          </cell>
          <cell r="C24" t="str">
            <v>UND</v>
          </cell>
          <cell r="D24">
            <v>1</v>
          </cell>
        </row>
        <row r="25">
          <cell r="A25" t="str">
            <v>206</v>
          </cell>
          <cell r="B25" t="str">
            <v xml:space="preserve">SUMINISTRO E INSTALACION  TAPON PVC 3" JUNTA HIDRAULICA  </v>
          </cell>
          <cell r="C25" t="str">
            <v>UND</v>
          </cell>
          <cell r="D25">
            <v>1</v>
          </cell>
        </row>
        <row r="26">
          <cell r="A26" t="str">
            <v>207</v>
          </cell>
          <cell r="B26" t="str">
            <v>SUMINISTRO E INSTALACION ACOMETIDA DOMICLIARIA PF + UAF,  DN=1/2",  INCLUYE CAJA</v>
          </cell>
          <cell r="C26" t="str">
            <v>ML</v>
          </cell>
          <cell r="D26">
            <v>1</v>
          </cell>
        </row>
        <row r="27">
          <cell r="A27" t="str">
            <v>208</v>
          </cell>
          <cell r="B27" t="str">
            <v>RELLENO SELECCIONADO DE LA EXCAVACION COMPACTADO</v>
          </cell>
          <cell r="C27" t="str">
            <v>M3</v>
          </cell>
          <cell r="D27">
            <v>1</v>
          </cell>
        </row>
        <row r="28">
          <cell r="A28" t="str">
            <v>209</v>
          </cell>
          <cell r="B28" t="str">
            <v>RELLENO DE MATERIAL DE PRESTAMO COMPACTADO INCLUYE MATERIAL, TANSPORTE Y CONFORMACION</v>
          </cell>
          <cell r="C28" t="str">
            <v>M3</v>
          </cell>
          <cell r="D28">
            <v>1</v>
          </cell>
        </row>
        <row r="32">
          <cell r="A32" t="str">
            <v>2.00</v>
          </cell>
          <cell r="B32" t="str">
            <v>RELLENOS</v>
          </cell>
        </row>
        <row r="33">
          <cell r="A33" t="str">
            <v>2.01</v>
          </cell>
          <cell r="B33" t="str">
            <v>Rellenos de excavacion (con material local), compactados con vibrocompactador, tipo "rana".</v>
          </cell>
          <cell r="C33" t="str">
            <v>M3</v>
          </cell>
          <cell r="D33">
            <v>1</v>
          </cell>
        </row>
        <row r="34">
          <cell r="A34" t="str">
            <v>2.01</v>
          </cell>
          <cell r="B34" t="str">
            <v>Rellenos de excavacion (con material local), compactados con vibrocompactador, tipo "rana".</v>
          </cell>
          <cell r="C34" t="str">
            <v>M3</v>
          </cell>
          <cell r="D34">
            <v>1</v>
          </cell>
        </row>
        <row r="35">
          <cell r="A35" t="str">
            <v>2.01</v>
          </cell>
          <cell r="B35" t="str">
            <v>Rellenos de excavacion (con material local), compactados con vibrocompactador, tipo "rana".</v>
          </cell>
          <cell r="C35" t="str">
            <v>M3</v>
          </cell>
          <cell r="D35">
            <v>1</v>
          </cell>
        </row>
        <row r="36">
          <cell r="A36" t="str">
            <v>2.01</v>
          </cell>
          <cell r="B36" t="str">
            <v>Rellenos de excavacion (con material local), compactados con vibrocompactador, tipo "rana".</v>
          </cell>
          <cell r="C36" t="str">
            <v>M3</v>
          </cell>
          <cell r="D36">
            <v>1</v>
          </cell>
        </row>
        <row r="37">
          <cell r="A37" t="str">
            <v>2.01</v>
          </cell>
          <cell r="B37" t="str">
            <v>Rellenos de excavacion (con material local), compactados con vibrocompactador, tipo "rana".</v>
          </cell>
          <cell r="C37" t="str">
            <v>M3</v>
          </cell>
          <cell r="D37">
            <v>1</v>
          </cell>
        </row>
        <row r="38">
          <cell r="A38" t="str">
            <v>2.01</v>
          </cell>
          <cell r="B38" t="str">
            <v>Rellenos de excavacion (con material local), compactados con vibrocompactador, tipo "rana".</v>
          </cell>
          <cell r="C38" t="str">
            <v>M3</v>
          </cell>
          <cell r="D38">
            <v>1</v>
          </cell>
        </row>
        <row r="39">
          <cell r="A39" t="str">
            <v>2.01</v>
          </cell>
          <cell r="B39" t="str">
            <v>Rellenos de excavacion (con material local), compactados con vibrocompactador, tipo "rana".</v>
          </cell>
          <cell r="C39" t="str">
            <v>M3</v>
          </cell>
          <cell r="D39">
            <v>1</v>
          </cell>
        </row>
        <row r="40">
          <cell r="A40" t="str">
            <v>2.01</v>
          </cell>
          <cell r="B40" t="str">
            <v>Rellenos de excavacion (con material local), compactados con vibrocompactador, tipo "rana".</v>
          </cell>
          <cell r="C40" t="str">
            <v>M3</v>
          </cell>
          <cell r="D40">
            <v>1</v>
          </cell>
        </row>
        <row r="41">
          <cell r="A41" t="str">
            <v>2.01</v>
          </cell>
          <cell r="B41" t="str">
            <v>Rellenos de excavacion (con material local), compactados con vibrocompactador, tipo "rana".</v>
          </cell>
          <cell r="C41" t="str">
            <v>M3</v>
          </cell>
          <cell r="D41">
            <v>1</v>
          </cell>
        </row>
        <row r="42">
          <cell r="A42" t="str">
            <v>2.01</v>
          </cell>
          <cell r="B42" t="str">
            <v>Rellenos de excavacion (con material local), compactados con vibrocompactador, tipo "rana".</v>
          </cell>
          <cell r="C42" t="str">
            <v>M3</v>
          </cell>
          <cell r="D42">
            <v>1</v>
          </cell>
        </row>
        <row r="43">
          <cell r="A43" t="str">
            <v>2.01</v>
          </cell>
          <cell r="B43" t="str">
            <v>Rellenos de excavacion (con material local), compactados con vibrocompactador, tipo "rana".</v>
          </cell>
          <cell r="C43" t="str">
            <v>M3</v>
          </cell>
          <cell r="D43">
            <v>1</v>
          </cell>
        </row>
        <row r="44">
          <cell r="A44" t="str">
            <v>2.01</v>
          </cell>
          <cell r="B44" t="str">
            <v>Rellenos de excavacion (con material local), compactados con vibrocompactador, tipo "rana".</v>
          </cell>
          <cell r="C44" t="str">
            <v>M3</v>
          </cell>
          <cell r="D44">
            <v>1</v>
          </cell>
        </row>
        <row r="45">
          <cell r="A45" t="str">
            <v>3.00</v>
          </cell>
          <cell r="B45" t="str">
            <v>POZOS DE INSPECCION</v>
          </cell>
        </row>
        <row r="46">
          <cell r="A46" t="str">
            <v>3.01</v>
          </cell>
          <cell r="B46" t="str">
            <v>Pozo de Inspeccion recto (sin cono truncado) H= 1.0 - 1.5 Mts. Ø 1.20.</v>
          </cell>
          <cell r="C46" t="str">
            <v>UN</v>
          </cell>
          <cell r="D46">
            <v>0</v>
          </cell>
        </row>
        <row r="47">
          <cell r="A47" t="str">
            <v>3.02</v>
          </cell>
          <cell r="B47" t="str">
            <v>Pozo de Inspeccion recto (sin cono truncado) H= 1.5 - 2.0 Mts. Ø 1.20.</v>
          </cell>
          <cell r="C47" t="str">
            <v>UN</v>
          </cell>
          <cell r="D47">
            <v>25</v>
          </cell>
        </row>
        <row r="48">
          <cell r="A48" t="str">
            <v>3.03</v>
          </cell>
          <cell r="B48" t="str">
            <v>Pozo de Inspeccion recto (sin cono truncado) H= 2.0 - 2.5 Mts. Ø 1.20.</v>
          </cell>
          <cell r="C48" t="str">
            <v>UN</v>
          </cell>
          <cell r="D48">
            <v>42</v>
          </cell>
        </row>
        <row r="49">
          <cell r="A49" t="str">
            <v>3.04</v>
          </cell>
          <cell r="B49" t="str">
            <v>Pozo de Inspeccion recto (sin cono truncado) H= 2.5 - 3.0 Mts. Ø 1.20.</v>
          </cell>
          <cell r="C49" t="str">
            <v>UN</v>
          </cell>
          <cell r="D49">
            <v>9</v>
          </cell>
        </row>
        <row r="50">
          <cell r="A50" t="str">
            <v>3.05</v>
          </cell>
          <cell r="B50" t="str">
            <v>Pozo de Inspeccion recto (sin cono truncado) H= 3.0 - 3.5 Mts. Ø 1.20.</v>
          </cell>
          <cell r="C50" t="str">
            <v>UN</v>
          </cell>
          <cell r="D50">
            <v>0</v>
          </cell>
        </row>
        <row r="51">
          <cell r="A51" t="str">
            <v>3.06</v>
          </cell>
          <cell r="B51" t="str">
            <v>Pozo de Inspeccion recto (sin cono truncado) H= 3.5 - 4.0 Mts. Ø 1.20.</v>
          </cell>
          <cell r="C51" t="str">
            <v>UN</v>
          </cell>
          <cell r="D51">
            <v>0</v>
          </cell>
        </row>
        <row r="52">
          <cell r="A52" t="str">
            <v>3.07</v>
          </cell>
          <cell r="B52" t="str">
            <v>Pozo de Inspeccion recto (sin cono truncado) H= 4.0 - 4.5 Mts. Ø 1.20.</v>
          </cell>
          <cell r="C52" t="str">
            <v>UN</v>
          </cell>
          <cell r="D52">
            <v>0</v>
          </cell>
        </row>
        <row r="53">
          <cell r="A53" t="str">
            <v>3.08</v>
          </cell>
          <cell r="B53" t="str">
            <v>Pozo de Inspeccion recto (sin cono truncado) H= 4.5 - 5.0 Mts. Ø 1.20.</v>
          </cell>
          <cell r="C53" t="str">
            <v>UN</v>
          </cell>
          <cell r="D53">
            <v>0</v>
          </cell>
        </row>
        <row r="54">
          <cell r="A54" t="str">
            <v>4.00</v>
          </cell>
          <cell r="B54" t="str">
            <v xml:space="preserve">ESTRUCTURAS EN CONCRETO Y CAMARAS  DE INSPECCIÓN </v>
          </cell>
        </row>
        <row r="55">
          <cell r="A55" t="str">
            <v>4.01</v>
          </cell>
          <cell r="B55" t="str">
            <v>Camara o Pozo de inspeccion para colector de 1.80 m (sin cono truncado)  D=1.20 (Valido pozos 103)</v>
          </cell>
          <cell r="C55" t="str">
            <v>UN</v>
          </cell>
          <cell r="D55">
            <v>1</v>
          </cell>
        </row>
        <row r="56">
          <cell r="A56" t="str">
            <v>4.02</v>
          </cell>
          <cell r="B56" t="str">
            <v>Camara o Pozo de inspeccion para colector de 1.80 m (sin cono truncado)  D=1.20 (Valido pozos 102)</v>
          </cell>
          <cell r="C56" t="str">
            <v>UN</v>
          </cell>
          <cell r="D56">
            <v>1</v>
          </cell>
        </row>
        <row r="57">
          <cell r="A57" t="str">
            <v>4.03</v>
          </cell>
          <cell r="B57" t="str">
            <v>Camara o Pozo de inspeccion para colector de1.80 m (sin cono truncado)  D=1.20 (Valido pozos 101)</v>
          </cell>
          <cell r="C57" t="str">
            <v>UN</v>
          </cell>
          <cell r="D57">
            <v>1</v>
          </cell>
        </row>
        <row r="58">
          <cell r="A58" t="str">
            <v>4.04</v>
          </cell>
          <cell r="B58" t="str">
            <v>Camara o Pozo de inspeccion para colector de 1.80 m (sin cono truncado)  D=1.20 (Valido pozos 100)</v>
          </cell>
          <cell r="C58" t="str">
            <v>UN</v>
          </cell>
          <cell r="D58">
            <v>1</v>
          </cell>
        </row>
        <row r="59">
          <cell r="A59" t="str">
            <v>4.05</v>
          </cell>
          <cell r="B59" t="str">
            <v>Camara o Pozo de inspeccion para colector de 1.80 m (sin cono truncado)  D=1.20 (Valido pozos 99)</v>
          </cell>
          <cell r="C59" t="str">
            <v>UN</v>
          </cell>
          <cell r="D59">
            <v>1</v>
          </cell>
        </row>
        <row r="60">
          <cell r="A60" t="str">
            <v>4.06</v>
          </cell>
          <cell r="B60" t="str">
            <v>Camara o Pozo de inspeccion para colector de 1.51 m (sin cono truncado)  D=1.20 (Valido pozos 98)</v>
          </cell>
          <cell r="C60" t="str">
            <v>UN</v>
          </cell>
          <cell r="D60">
            <v>1</v>
          </cell>
        </row>
        <row r="61">
          <cell r="A61" t="str">
            <v>4.07</v>
          </cell>
          <cell r="B61" t="str">
            <v>Camara o Pozo de inspeccion para colector de 1.51 m (sin cono truncado)  D=1.20 (Valido pozos 97)</v>
          </cell>
          <cell r="C61" t="str">
            <v>UN</v>
          </cell>
          <cell r="D61">
            <v>1</v>
          </cell>
        </row>
        <row r="62">
          <cell r="A62" t="str">
            <v>4.08</v>
          </cell>
          <cell r="B62" t="str">
            <v>Camara o Pozo de inspeccion para colector de 1.80 m (sin cono truncado)  D=1.20 (Valido pozos 96)</v>
          </cell>
          <cell r="C62" t="str">
            <v>UN</v>
          </cell>
          <cell r="D62">
            <v>1</v>
          </cell>
        </row>
        <row r="63">
          <cell r="A63" t="str">
            <v>4.09</v>
          </cell>
          <cell r="B63" t="str">
            <v>Camara o Pozo de inspeccion para colector de 1.20 m (sin cono truncado)  D=1.20 (Valido pozos 95)</v>
          </cell>
          <cell r="C63" t="str">
            <v>UN</v>
          </cell>
          <cell r="D63">
            <v>1</v>
          </cell>
        </row>
        <row r="64">
          <cell r="A64" t="str">
            <v>4.10</v>
          </cell>
          <cell r="B64" t="str">
            <v>Camara o Pozo de inspeccion para colector de 1.20 m (sin cono truncado)  D=1.20 (Valido pozos 94)</v>
          </cell>
          <cell r="C64" t="str">
            <v>UN</v>
          </cell>
          <cell r="D64">
            <v>1</v>
          </cell>
        </row>
        <row r="65">
          <cell r="A65" t="str">
            <v>4.11</v>
          </cell>
          <cell r="B65" t="str">
            <v>Camara o Pozo de inspeccion para colector de 1.20 m (sin cono truncado)  D=1.20 (Valido pozos 93)</v>
          </cell>
          <cell r="C65" t="str">
            <v>UN</v>
          </cell>
          <cell r="D65">
            <v>1</v>
          </cell>
        </row>
        <row r="66">
          <cell r="A66" t="str">
            <v>4.12</v>
          </cell>
          <cell r="B66" t="str">
            <v>Camara o Pozo de inspeccion para colector de 1.60 m (sin cono truncado)  D=1.20 (Valido pozos  87 )</v>
          </cell>
          <cell r="C66" t="str">
            <v>UN</v>
          </cell>
          <cell r="D66">
            <v>1</v>
          </cell>
        </row>
        <row r="67">
          <cell r="A67" t="str">
            <v>4.13</v>
          </cell>
          <cell r="B67" t="str">
            <v>Camara o Pozo de inspeccion para colector de 1.60 m (sin cono truncado)  D=1.20 (Valido pozos  86 )</v>
          </cell>
          <cell r="C67" t="str">
            <v>UN</v>
          </cell>
          <cell r="D67">
            <v>1</v>
          </cell>
        </row>
        <row r="68">
          <cell r="A68" t="str">
            <v>4.14</v>
          </cell>
          <cell r="B68" t="str">
            <v>Camara o Pozo de inspeccion para colector de 1.60 m (sin cono truncado)  D=1.20 (Valido pozos  85 )</v>
          </cell>
          <cell r="C68" t="str">
            <v>UN</v>
          </cell>
          <cell r="D68">
            <v>1</v>
          </cell>
        </row>
        <row r="69">
          <cell r="A69" t="str">
            <v>4.15</v>
          </cell>
          <cell r="B69" t="str">
            <v>Camara o Pozo de inspeccion para colector de 1.51 m (sin cono truncado)  D=1.20 (Valido pozos  81 )</v>
          </cell>
          <cell r="C69" t="str">
            <v>UN</v>
          </cell>
          <cell r="D69">
            <v>1</v>
          </cell>
        </row>
        <row r="70">
          <cell r="A70" t="str">
            <v>4.16</v>
          </cell>
          <cell r="B70" t="str">
            <v>Camara o Pozo de inspeccion para colector de 1.51 m (sin cono truncado)  D=1.20 (Valido pozos  79 )</v>
          </cell>
          <cell r="C70" t="str">
            <v>UN</v>
          </cell>
          <cell r="D70">
            <v>1</v>
          </cell>
        </row>
        <row r="71">
          <cell r="A71" t="str">
            <v>4.17</v>
          </cell>
          <cell r="B71" t="str">
            <v>Camara o Pozo de inspeccion para colector de 1.51 m (sin cono truncado)  D=1.20 (Valido pozos  75 )</v>
          </cell>
          <cell r="C71" t="str">
            <v>UN</v>
          </cell>
          <cell r="D71">
            <v>1</v>
          </cell>
        </row>
        <row r="72">
          <cell r="A72" t="str">
            <v>4.18</v>
          </cell>
          <cell r="B72" t="str">
            <v>Camara o Pozo de inspeccion para colector de 1.51 m (sin cono truncado)  D=1.20 (Valido pozos  72 )</v>
          </cell>
          <cell r="C72" t="str">
            <v>UN</v>
          </cell>
          <cell r="D72">
            <v>1</v>
          </cell>
        </row>
        <row r="73">
          <cell r="A73" t="str">
            <v>4.19</v>
          </cell>
          <cell r="B73" t="str">
            <v>Camara o Pozo de inspeccion para colector de 1.36 m (sin cono truncado)  D=1.20 (Valido pozos 67)</v>
          </cell>
          <cell r="C73" t="str">
            <v>UN</v>
          </cell>
          <cell r="D73">
            <v>1</v>
          </cell>
        </row>
        <row r="74">
          <cell r="A74" t="str">
            <v>4.20</v>
          </cell>
          <cell r="B74" t="str">
            <v>Camara o Pozo de inspeccion para colector de 1.36 m (sin cono truncado)  D=1.20 (Valido pozo 61 )</v>
          </cell>
          <cell r="C74" t="str">
            <v>UN</v>
          </cell>
          <cell r="D74">
            <v>1</v>
          </cell>
        </row>
        <row r="75">
          <cell r="A75" t="str">
            <v>4.21</v>
          </cell>
          <cell r="B75" t="str">
            <v>Camara o Pozo de inspeccion para colector de 1.30 m (sin cono truncado)  D=1.20 (Valido pozos  58 )</v>
          </cell>
          <cell r="C75" t="str">
            <v>UN</v>
          </cell>
          <cell r="D75">
            <v>1</v>
          </cell>
        </row>
        <row r="76">
          <cell r="A76" t="str">
            <v>4.22</v>
          </cell>
          <cell r="B76" t="str">
            <v>Camara o Pozo de inspeccion para colector de 1.30 m (sin cono truncado)  D=1.20 (Valido pozos  54 )</v>
          </cell>
          <cell r="C76" t="str">
            <v>UN</v>
          </cell>
          <cell r="D76">
            <v>1</v>
          </cell>
        </row>
        <row r="77">
          <cell r="A77" t="str">
            <v>4.23</v>
          </cell>
          <cell r="B77" t="str">
            <v>Camara o Pozo de inspeccion para colector de 1.20 m (sin cono truncado)  D=1.20 (Valido pozos  49 )</v>
          </cell>
          <cell r="C77" t="str">
            <v>UN</v>
          </cell>
          <cell r="D77">
            <v>1</v>
          </cell>
        </row>
        <row r="78">
          <cell r="A78" t="str">
            <v>4.24</v>
          </cell>
          <cell r="B78" t="str">
            <v>Camara o Pozo de inspeccion para colector de 1.20 m (sin cono truncado)  D=1.20 (Valido pozos  44 )</v>
          </cell>
          <cell r="C78" t="str">
            <v>UN</v>
          </cell>
          <cell r="D78">
            <v>1</v>
          </cell>
        </row>
        <row r="79">
          <cell r="A79" t="str">
            <v>4.25</v>
          </cell>
          <cell r="B79" t="str">
            <v>Camara o Pozo de inspeccion para colector de 1.20 m (sin cono truncado)  D=1.20 (Valido pozos 39)</v>
          </cell>
          <cell r="C79" t="str">
            <v>UN</v>
          </cell>
          <cell r="D79">
            <v>1</v>
          </cell>
        </row>
        <row r="80">
          <cell r="A80" t="str">
            <v>4.26</v>
          </cell>
          <cell r="B80" t="str">
            <v>Camara o Pozo de inspeccion para colector de 1.20 m (sin cono truncado)  D=1.20 (Valido pozo 35 )</v>
          </cell>
          <cell r="C80" t="str">
            <v>UN</v>
          </cell>
          <cell r="D80">
            <v>1</v>
          </cell>
        </row>
        <row r="81">
          <cell r="A81" t="str">
            <v>4.27</v>
          </cell>
          <cell r="B81" t="str">
            <v>Camara o Pozo de inspeccion para colector de1.36 m (sin cono truncado)  D=1.20 (Valido pozos 15 )</v>
          </cell>
          <cell r="C81" t="str">
            <v>UN</v>
          </cell>
          <cell r="D81">
            <v>1</v>
          </cell>
        </row>
        <row r="82">
          <cell r="A82" t="str">
            <v>4.28</v>
          </cell>
          <cell r="B82" t="str">
            <v>Estructura de concreto para cabezal de entrega T2 (segun planos) Valido para el caño Las Guamas, brazo la Toma.</v>
          </cell>
          <cell r="C82" t="str">
            <v>UN</v>
          </cell>
          <cell r="D82">
            <v>1</v>
          </cell>
        </row>
      </sheetData>
      <sheetData sheetId="2" refreshError="1"/>
      <sheetData sheetId="3" refreshError="1"/>
      <sheetData sheetId="4" refreshError="1">
        <row r="2">
          <cell r="A2" t="str">
            <v>Acero A-37 Figurado</v>
          </cell>
          <cell r="B2" t="str">
            <v>KG</v>
          </cell>
          <cell r="C2">
            <v>2300</v>
          </cell>
        </row>
        <row r="3">
          <cell r="A3" t="str">
            <v>Acero de refuerzo 6000 PSI figurado</v>
          </cell>
          <cell r="B3" t="str">
            <v>KG</v>
          </cell>
          <cell r="C3">
            <v>3500</v>
          </cell>
        </row>
        <row r="4">
          <cell r="A4" t="str">
            <v xml:space="preserve">Estaca </v>
          </cell>
          <cell r="B4" t="str">
            <v>UN</v>
          </cell>
          <cell r="C4">
            <v>500</v>
          </cell>
        </row>
        <row r="5">
          <cell r="A5" t="str">
            <v>Arena de rio</v>
          </cell>
          <cell r="B5" t="str">
            <v>M3</v>
          </cell>
          <cell r="C5">
            <v>55000</v>
          </cell>
        </row>
        <row r="6">
          <cell r="A6" t="str">
            <v>Tubería PVCS D=6"</v>
          </cell>
          <cell r="B6" t="str">
            <v>ML</v>
          </cell>
          <cell r="C6">
            <v>22000</v>
          </cell>
        </row>
        <row r="7">
          <cell r="A7" t="str">
            <v>Tubería PVCS D=8"</v>
          </cell>
          <cell r="B7" t="str">
            <v>ML</v>
          </cell>
          <cell r="C7">
            <v>30500</v>
          </cell>
        </row>
        <row r="8">
          <cell r="A8" t="str">
            <v>KIT SILLA YEE PVC ALCANTA. 8 x 6 PULG.</v>
          </cell>
          <cell r="B8" t="str">
            <v>Un</v>
          </cell>
          <cell r="C8">
            <v>45000</v>
          </cell>
        </row>
        <row r="9">
          <cell r="A9" t="str">
            <v>TUBERIA PVC UP DN=3"(80mm)</v>
          </cell>
          <cell r="B9" t="str">
            <v>ML</v>
          </cell>
          <cell r="C9">
            <v>26850</v>
          </cell>
        </row>
        <row r="10">
          <cell r="A10" t="str">
            <v>TEE  REDUCIDA HD JUNTA HIDRAULICA DE 3X3</v>
          </cell>
          <cell r="B10" t="str">
            <v>UN</v>
          </cell>
          <cell r="C10">
            <v>175000</v>
          </cell>
        </row>
        <row r="11">
          <cell r="A11" t="str">
            <v xml:space="preserve"> TAPON PVC 3" JUNTA HIDRAULICA  </v>
          </cell>
          <cell r="B11" t="str">
            <v>UN</v>
          </cell>
          <cell r="C11">
            <v>79679</v>
          </cell>
        </row>
        <row r="12">
          <cell r="A12" t="str">
            <v>Caja acometida</v>
          </cell>
          <cell r="B12" t="str">
            <v>UN</v>
          </cell>
          <cell r="C12">
            <v>45000</v>
          </cell>
        </row>
        <row r="13">
          <cell r="A13" t="str">
            <v>MANGUERA PF + UAF,  DN=1/2"</v>
          </cell>
          <cell r="B13" t="str">
            <v>ml</v>
          </cell>
          <cell r="C13">
            <v>9500</v>
          </cell>
        </row>
        <row r="14">
          <cell r="A14" t="str">
            <v>Agua</v>
          </cell>
          <cell r="B14" t="str">
            <v>LT</v>
          </cell>
          <cell r="C14">
            <v>28</v>
          </cell>
        </row>
        <row r="15">
          <cell r="A15" t="str">
            <v>Alambre negro</v>
          </cell>
          <cell r="B15" t="str">
            <v>KG</v>
          </cell>
          <cell r="C15">
            <v>2500</v>
          </cell>
        </row>
        <row r="16">
          <cell r="A16" t="str">
            <v>Arena de rio</v>
          </cell>
          <cell r="B16" t="str">
            <v>M3</v>
          </cell>
          <cell r="C16">
            <v>22000</v>
          </cell>
        </row>
        <row r="17">
          <cell r="A17" t="str">
            <v>Aro tapa en H.F.</v>
          </cell>
          <cell r="B17" t="str">
            <v>UN</v>
          </cell>
          <cell r="C17">
            <v>56000</v>
          </cell>
        </row>
        <row r="18">
          <cell r="A18" t="str">
            <v>Balastro de rio</v>
          </cell>
          <cell r="B18" t="str">
            <v>M3</v>
          </cell>
          <cell r="C18">
            <v>60000</v>
          </cell>
        </row>
        <row r="19">
          <cell r="A19" t="str">
            <v>Cemento gris</v>
          </cell>
          <cell r="B19" t="str">
            <v>KG</v>
          </cell>
          <cell r="C19">
            <v>320</v>
          </cell>
        </row>
        <row r="20">
          <cell r="A20" t="str">
            <v>Cerco</v>
          </cell>
          <cell r="B20" t="str">
            <v>ML</v>
          </cell>
          <cell r="C20">
            <v>2660</v>
          </cell>
        </row>
        <row r="21">
          <cell r="A21" t="str">
            <v>Cinta de seguridad</v>
          </cell>
          <cell r="B21" t="str">
            <v>ML</v>
          </cell>
          <cell r="C21">
            <v>450</v>
          </cell>
        </row>
        <row r="22">
          <cell r="A22" t="str">
            <v>Concreto de 2000 PSI</v>
          </cell>
          <cell r="B22" t="str">
            <v>M3</v>
          </cell>
          <cell r="C22">
            <v>280000</v>
          </cell>
        </row>
        <row r="23">
          <cell r="A23" t="str">
            <v>Concreto de 2500 PSI</v>
          </cell>
          <cell r="B23" t="str">
            <v>M3</v>
          </cell>
          <cell r="C23">
            <v>325000</v>
          </cell>
        </row>
        <row r="24">
          <cell r="A24" t="str">
            <v>Concreto de 3000 PSI</v>
          </cell>
          <cell r="B24" t="str">
            <v>M3</v>
          </cell>
          <cell r="C24">
            <v>456000</v>
          </cell>
        </row>
        <row r="25">
          <cell r="A25" t="str">
            <v>Concreto de 4000 PSI</v>
          </cell>
          <cell r="B25" t="str">
            <v>M3</v>
          </cell>
          <cell r="C25">
            <v>535000</v>
          </cell>
        </row>
        <row r="26">
          <cell r="A26" t="str">
            <v>Concreto ciclópeo</v>
          </cell>
          <cell r="B26" t="str">
            <v>M3</v>
          </cell>
          <cell r="C26">
            <v>150000</v>
          </cell>
        </row>
        <row r="27">
          <cell r="A27" t="str">
            <v>Mortero 1:4</v>
          </cell>
          <cell r="B27" t="str">
            <v>M3</v>
          </cell>
          <cell r="C27">
            <v>195360</v>
          </cell>
        </row>
        <row r="28">
          <cell r="A28" t="str">
            <v>Mortero 1:6</v>
          </cell>
          <cell r="B28" t="str">
            <v>M3</v>
          </cell>
          <cell r="C28">
            <v>172830</v>
          </cell>
        </row>
        <row r="29">
          <cell r="A29" t="str">
            <v>Durmiente</v>
          </cell>
          <cell r="B29" t="str">
            <v>ML</v>
          </cell>
          <cell r="C29">
            <v>750</v>
          </cell>
        </row>
        <row r="30">
          <cell r="A30" t="str">
            <v>Grava 3/4"</v>
          </cell>
          <cell r="B30" t="str">
            <v>M3</v>
          </cell>
          <cell r="C30">
            <v>60000</v>
          </cell>
        </row>
        <row r="31">
          <cell r="A31" t="str">
            <v>Hoja de segueta</v>
          </cell>
          <cell r="B31" t="str">
            <v>UN</v>
          </cell>
          <cell r="C31">
            <v>2250</v>
          </cell>
        </row>
        <row r="32">
          <cell r="A32" t="str">
            <v>Toxement Polvo</v>
          </cell>
          <cell r="B32" t="str">
            <v>KG</v>
          </cell>
          <cell r="C32">
            <v>3400</v>
          </cell>
        </row>
        <row r="33">
          <cell r="A33" t="str">
            <v>Eucon IM-100</v>
          </cell>
          <cell r="B33" t="str">
            <v>KG</v>
          </cell>
          <cell r="C33">
            <v>4750</v>
          </cell>
        </row>
        <row r="34">
          <cell r="A34" t="str">
            <v>Geotextil NT 1600</v>
          </cell>
          <cell r="B34" t="str">
            <v>M2</v>
          </cell>
          <cell r="C34">
            <v>2200</v>
          </cell>
        </row>
        <row r="35">
          <cell r="A35" t="str">
            <v>Ladrillo tolete común</v>
          </cell>
          <cell r="B35" t="str">
            <v>UN</v>
          </cell>
          <cell r="C35">
            <v>310</v>
          </cell>
        </row>
        <row r="36">
          <cell r="A36" t="str">
            <v xml:space="preserve">Aro + tapa </v>
          </cell>
          <cell r="B36" t="str">
            <v>UN</v>
          </cell>
          <cell r="C36">
            <v>185000</v>
          </cell>
        </row>
        <row r="37">
          <cell r="A37" t="str">
            <v>Piedra Media zonga</v>
          </cell>
          <cell r="B37" t="str">
            <v>M3</v>
          </cell>
          <cell r="C37">
            <v>40000</v>
          </cell>
        </row>
        <row r="38">
          <cell r="A38" t="str">
            <v>Planchón .30</v>
          </cell>
          <cell r="B38" t="str">
            <v>ML</v>
          </cell>
          <cell r="C38">
            <v>1987.5</v>
          </cell>
        </row>
        <row r="39">
          <cell r="A39" t="str">
            <v>Puntilla</v>
          </cell>
          <cell r="B39" t="str">
            <v>LB</v>
          </cell>
          <cell r="C39">
            <v>1350</v>
          </cell>
        </row>
        <row r="40">
          <cell r="A40" t="str">
            <v>Puntilla c.cabeza</v>
          </cell>
          <cell r="B40" t="str">
            <v>LB</v>
          </cell>
          <cell r="C40">
            <v>2000</v>
          </cell>
        </row>
        <row r="41">
          <cell r="A41" t="str">
            <v>Rajón</v>
          </cell>
          <cell r="B41" t="str">
            <v>M3</v>
          </cell>
          <cell r="C41">
            <v>18000</v>
          </cell>
        </row>
        <row r="42">
          <cell r="A42" t="str">
            <v>Recebo</v>
          </cell>
          <cell r="B42" t="str">
            <v>M3</v>
          </cell>
          <cell r="C42">
            <v>18000</v>
          </cell>
        </row>
        <row r="43">
          <cell r="A43" t="str">
            <v>Repisa</v>
          </cell>
          <cell r="B43" t="str">
            <v>ML</v>
          </cell>
          <cell r="C43">
            <v>975</v>
          </cell>
        </row>
        <row r="44">
          <cell r="A44" t="str">
            <v>Soldadura 6013</v>
          </cell>
          <cell r="B44" t="str">
            <v>KG</v>
          </cell>
          <cell r="C44">
            <v>5250</v>
          </cell>
        </row>
        <row r="45">
          <cell r="A45" t="str">
            <v>Soldadura PVC liquida ¼ Gal.</v>
          </cell>
          <cell r="B45" t="str">
            <v>UN</v>
          </cell>
          <cell r="C45">
            <v>58000</v>
          </cell>
        </row>
        <row r="46">
          <cell r="A46" t="str">
            <v>Tabla burra .30</v>
          </cell>
          <cell r="B46" t="str">
            <v>ML</v>
          </cell>
          <cell r="C46">
            <v>2250</v>
          </cell>
        </row>
        <row r="47">
          <cell r="A47" t="str">
            <v>Tabla chapa .30</v>
          </cell>
          <cell r="B47" t="str">
            <v>ML</v>
          </cell>
          <cell r="C47">
            <v>1800</v>
          </cell>
        </row>
        <row r="48">
          <cell r="A48" t="str">
            <v>Tubería gress 10"</v>
          </cell>
          <cell r="B48" t="str">
            <v>ML</v>
          </cell>
          <cell r="C48">
            <v>13750</v>
          </cell>
        </row>
        <row r="49">
          <cell r="A49" t="str">
            <v>Tubería PVC 4"</v>
          </cell>
          <cell r="B49" t="str">
            <v>ML</v>
          </cell>
          <cell r="C49">
            <v>9950</v>
          </cell>
        </row>
        <row r="50">
          <cell r="A50" t="str">
            <v>Tubería PVC A.LL. 3"</v>
          </cell>
          <cell r="B50" t="str">
            <v>ML</v>
          </cell>
          <cell r="C50">
            <v>5175</v>
          </cell>
        </row>
        <row r="51">
          <cell r="A51" t="str">
            <v>Tubería PVC A.LL. 4"</v>
          </cell>
          <cell r="B51" t="str">
            <v>ML</v>
          </cell>
          <cell r="C51">
            <v>7800</v>
          </cell>
        </row>
        <row r="52">
          <cell r="A52" t="str">
            <v>Tubería PVC A.N. 2"</v>
          </cell>
          <cell r="B52" t="str">
            <v>ML</v>
          </cell>
          <cell r="C52">
            <v>4800</v>
          </cell>
        </row>
        <row r="53">
          <cell r="A53" t="str">
            <v>Tubería PVC A.N. 3"</v>
          </cell>
          <cell r="B53" t="str">
            <v>ML</v>
          </cell>
          <cell r="C53">
            <v>6712.5</v>
          </cell>
        </row>
        <row r="54">
          <cell r="A54" t="str">
            <v>Cinta PVC A-15</v>
          </cell>
          <cell r="B54" t="str">
            <v>ML</v>
          </cell>
          <cell r="C54">
            <v>15500</v>
          </cell>
        </row>
      </sheetData>
      <sheetData sheetId="5" refreshError="1">
        <row r="2">
          <cell r="A2" t="str">
            <v>Volqueta</v>
          </cell>
          <cell r="B2" t="str">
            <v>KODIAC</v>
          </cell>
          <cell r="C2">
            <v>35000</v>
          </cell>
        </row>
        <row r="3">
          <cell r="A3" t="str">
            <v>Retroexcavadora</v>
          </cell>
          <cell r="B3" t="str">
            <v>llantas</v>
          </cell>
          <cell r="C3">
            <v>85000</v>
          </cell>
        </row>
        <row r="4">
          <cell r="A4" t="str">
            <v>Compresor</v>
          </cell>
          <cell r="B4" t="str">
            <v>INGERSON RAND</v>
          </cell>
          <cell r="C4">
            <v>15000</v>
          </cell>
        </row>
        <row r="5">
          <cell r="A5" t="str">
            <v>Equipo de topografía</v>
          </cell>
          <cell r="B5" t="str">
            <v>TOPCON</v>
          </cell>
          <cell r="C5">
            <v>50000</v>
          </cell>
        </row>
        <row r="6">
          <cell r="A6" t="str">
            <v>Vibrocompactador manual</v>
          </cell>
          <cell r="B6" t="str">
            <v>Rana</v>
          </cell>
          <cell r="C6">
            <v>8000</v>
          </cell>
        </row>
        <row r="7">
          <cell r="A7" t="str">
            <v>Pluma 300 Kgs</v>
          </cell>
          <cell r="B7" t="str">
            <v>GASOLINA</v>
          </cell>
          <cell r="C7">
            <v>45000</v>
          </cell>
        </row>
        <row r="8">
          <cell r="A8" t="str">
            <v>Vibrador a Gasolina</v>
          </cell>
          <cell r="B8" t="str">
            <v>GASOLINA</v>
          </cell>
          <cell r="C8">
            <v>4000</v>
          </cell>
        </row>
        <row r="9">
          <cell r="A9" t="str">
            <v>Formaleta Anden</v>
          </cell>
          <cell r="B9" t="str">
            <v>ML</v>
          </cell>
          <cell r="C9">
            <v>50</v>
          </cell>
        </row>
        <row r="10">
          <cell r="A10" t="str">
            <v>Formaleta vigas</v>
          </cell>
          <cell r="B10" t="str">
            <v>ML</v>
          </cell>
          <cell r="C10">
            <v>750</v>
          </cell>
        </row>
        <row r="11">
          <cell r="A11" t="str">
            <v>Formaleta columnas</v>
          </cell>
          <cell r="B11" t="str">
            <v>ML</v>
          </cell>
          <cell r="C11">
            <v>3500</v>
          </cell>
        </row>
        <row r="12">
          <cell r="A12" t="str">
            <v xml:space="preserve">Andamio </v>
          </cell>
          <cell r="B12" t="str">
            <v>SECCION</v>
          </cell>
          <cell r="C12">
            <v>1200</v>
          </cell>
        </row>
        <row r="13">
          <cell r="A13" t="str">
            <v>Equipo de soldadura</v>
          </cell>
          <cell r="B13" t="str">
            <v>LINCON</v>
          </cell>
          <cell r="C13">
            <v>4500</v>
          </cell>
        </row>
        <row r="14">
          <cell r="A14" t="str">
            <v>Paral metálico</v>
          </cell>
          <cell r="B14" t="str">
            <v>UN</v>
          </cell>
          <cell r="C14">
            <v>2500</v>
          </cell>
        </row>
        <row r="15">
          <cell r="A15" t="str">
            <v>Formaleta zapatas</v>
          </cell>
          <cell r="B15" t="str">
            <v>GL</v>
          </cell>
          <cell r="C15">
            <v>6000</v>
          </cell>
        </row>
        <row r="16">
          <cell r="A16" t="str">
            <v>Formaleta de entrepiso</v>
          </cell>
          <cell r="B16" t="str">
            <v>M2</v>
          </cell>
          <cell r="C16">
            <v>5000</v>
          </cell>
        </row>
        <row r="17">
          <cell r="A17" t="str">
            <v>Formaleta muros</v>
          </cell>
          <cell r="B17" t="str">
            <v>M2</v>
          </cell>
          <cell r="C17">
            <v>5000</v>
          </cell>
        </row>
        <row r="18">
          <cell r="A18" t="str">
            <v>Mezcladora</v>
          </cell>
          <cell r="B18" t="str">
            <v>GASOLINA</v>
          </cell>
          <cell r="C18">
            <v>8000</v>
          </cell>
        </row>
        <row r="19">
          <cell r="A19" t="str">
            <v>Herramienta menor</v>
          </cell>
          <cell r="B19" t="str">
            <v>GL</v>
          </cell>
          <cell r="C19">
            <v>200000</v>
          </cell>
        </row>
        <row r="20">
          <cell r="A20" t="str">
            <v>Formaleta Pozos</v>
          </cell>
          <cell r="B20" t="str">
            <v>UN</v>
          </cell>
          <cell r="C20">
            <v>10000</v>
          </cell>
        </row>
        <row r="21">
          <cell r="A21" t="str">
            <v>Formaleta para Cámaras</v>
          </cell>
          <cell r="B21" t="str">
            <v>M2</v>
          </cell>
          <cell r="C21">
            <v>23800</v>
          </cell>
        </row>
        <row r="22">
          <cell r="A22" t="str">
            <v>Accesorios</v>
          </cell>
          <cell r="C22">
            <v>500</v>
          </cell>
        </row>
        <row r="23">
          <cell r="A23" t="str">
            <v>Transporte Bogotá - Hato Corozal</v>
          </cell>
          <cell r="B23" t="str">
            <v>Camión sencillo</v>
          </cell>
          <cell r="C23">
            <v>600000</v>
          </cell>
        </row>
        <row r="24">
          <cell r="A24" t="str">
            <v>Vigas tipo I</v>
          </cell>
          <cell r="B24" t="str">
            <v>ton</v>
          </cell>
          <cell r="C24">
            <v>500</v>
          </cell>
        </row>
        <row r="25">
          <cell r="A25" t="str">
            <v>Ladrillo</v>
          </cell>
          <cell r="B25" t="str">
            <v>ton</v>
          </cell>
          <cell r="C25">
            <v>500</v>
          </cell>
        </row>
        <row r="26">
          <cell r="A26" t="str">
            <v>Acero de refuerzo</v>
          </cell>
          <cell r="C26">
            <v>500</v>
          </cell>
        </row>
        <row r="27">
          <cell r="A27" t="str">
            <v>Baranda</v>
          </cell>
          <cell r="C27">
            <v>500</v>
          </cell>
        </row>
        <row r="28">
          <cell r="A28" t="str">
            <v>Tubería</v>
          </cell>
          <cell r="C28">
            <v>500</v>
          </cell>
        </row>
        <row r="29">
          <cell r="A29" t="str">
            <v>Cortadora de concreto</v>
          </cell>
          <cell r="B29" t="str">
            <v>BOMAG</v>
          </cell>
          <cell r="C29">
            <v>7500</v>
          </cell>
        </row>
      </sheetData>
      <sheetData sheetId="6" refreshError="1">
        <row r="1">
          <cell r="E1">
            <v>56</v>
          </cell>
        </row>
        <row r="2">
          <cell r="A2" t="str">
            <v>Maestro</v>
          </cell>
          <cell r="B2">
            <v>50000</v>
          </cell>
          <cell r="C2">
            <v>28000.000000000004</v>
          </cell>
          <cell r="D2">
            <v>78000</v>
          </cell>
        </row>
        <row r="3">
          <cell r="A3" t="str">
            <v>Oficial soldador</v>
          </cell>
          <cell r="B3">
            <v>50000</v>
          </cell>
          <cell r="C3">
            <v>28000.000000000004</v>
          </cell>
          <cell r="D3">
            <v>78000</v>
          </cell>
        </row>
        <row r="4">
          <cell r="A4" t="str">
            <v>Ayudante soldador</v>
          </cell>
          <cell r="B4">
            <v>18000</v>
          </cell>
          <cell r="C4">
            <v>10080.000000000002</v>
          </cell>
          <cell r="D4">
            <v>28080</v>
          </cell>
        </row>
        <row r="5">
          <cell r="A5" t="str">
            <v>Oficial eléctrico</v>
          </cell>
          <cell r="B5">
            <v>25000</v>
          </cell>
          <cell r="C5">
            <v>14000.000000000002</v>
          </cell>
          <cell r="D5">
            <v>39000</v>
          </cell>
        </row>
        <row r="6">
          <cell r="A6" t="str">
            <v>Ayudante eléctrico</v>
          </cell>
          <cell r="B6">
            <v>18000</v>
          </cell>
          <cell r="C6">
            <v>10080.000000000002</v>
          </cell>
          <cell r="D6">
            <v>28080</v>
          </cell>
        </row>
        <row r="7">
          <cell r="A7" t="str">
            <v>Oficial</v>
          </cell>
          <cell r="B7">
            <v>38000</v>
          </cell>
          <cell r="C7">
            <v>21280.000000000004</v>
          </cell>
          <cell r="D7">
            <v>59280</v>
          </cell>
        </row>
        <row r="8">
          <cell r="A8" t="str">
            <v>2 Oficiales</v>
          </cell>
          <cell r="B8">
            <v>76000</v>
          </cell>
          <cell r="C8">
            <v>42560.000000000007</v>
          </cell>
          <cell r="D8">
            <v>118560</v>
          </cell>
        </row>
        <row r="9">
          <cell r="A9" t="str">
            <v>Ayudante</v>
          </cell>
          <cell r="B9">
            <v>24000</v>
          </cell>
          <cell r="C9">
            <v>13440.000000000002</v>
          </cell>
          <cell r="D9">
            <v>37440</v>
          </cell>
        </row>
        <row r="10">
          <cell r="A10" t="str">
            <v>2 Ayudantes</v>
          </cell>
          <cell r="B10">
            <v>48000</v>
          </cell>
          <cell r="C10">
            <v>26880.000000000004</v>
          </cell>
          <cell r="D10">
            <v>74880</v>
          </cell>
        </row>
        <row r="11">
          <cell r="A11" t="str">
            <v>3 Ayudantes</v>
          </cell>
          <cell r="B11">
            <v>72000</v>
          </cell>
          <cell r="C11">
            <v>40320.000000000007</v>
          </cell>
          <cell r="D11">
            <v>112320</v>
          </cell>
        </row>
        <row r="12">
          <cell r="A12" t="str">
            <v>Ingeniero Eléctrico</v>
          </cell>
          <cell r="B12">
            <v>100000</v>
          </cell>
          <cell r="C12">
            <v>56000.000000000007</v>
          </cell>
          <cell r="D12">
            <v>156000</v>
          </cell>
        </row>
        <row r="13">
          <cell r="A13" t="str">
            <v>Comisión Topografía</v>
          </cell>
          <cell r="B13">
            <v>400000</v>
          </cell>
          <cell r="C13">
            <v>224000.00000000003</v>
          </cell>
          <cell r="D13">
            <v>624000</v>
          </cell>
        </row>
        <row r="14">
          <cell r="C14">
            <v>0</v>
          </cell>
          <cell r="D14">
            <v>0</v>
          </cell>
        </row>
      </sheetData>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INDICE"/>
      <sheetName val="Materiales"/>
      <sheetName val="Hoja2"/>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s>
    <sheetDataSet>
      <sheetData sheetId="0">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1"/>
      <sheetData sheetId="2">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Otros"/>
      <sheetName val="Hoja2"/>
      <sheetName val="INDICE"/>
      <sheetName val="Materiale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glose"/>
      <sheetName val="Resumen precios"/>
      <sheetName val="Detalle de fajas"/>
      <sheetName val="detalle x banda"/>
      <sheetName val="resumen"/>
      <sheetName val="VAR"/>
      <sheetName val="Datos de entrada fajas"/>
      <sheetName val="Indices y medidas"/>
      <sheetName val="base precios"/>
      <sheetName val="indice-fabric"/>
      <sheetName val="EQUIPMARZ"/>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tantes Generales"/>
      <sheetName val="Prestaciones Sociales"/>
      <sheetName val="INSUMOS"/>
    </sheetNames>
    <sheetDataSet>
      <sheetData sheetId="0" refreshError="1"/>
      <sheetData sheetId="1" refreshError="1"/>
      <sheetData sheetId="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LLUVIAS"/>
      <sheetName val="DIMENSIONADO"/>
      <sheetName val="CIMENTACIÓN"/>
      <sheetName val="NUEVO"/>
      <sheetName val="INSERTAR"/>
      <sheetName val="ELIMINAR"/>
      <sheetName val="Sombrear"/>
      <sheetName val="No sombra"/>
    </sheetNames>
    <sheetDataSet>
      <sheetData sheetId="0">
        <row r="63">
          <cell r="B63" t="str">
            <v>AEROPUERTO OLAYA HERRERA</v>
          </cell>
          <cell r="E63">
            <v>-0.88958000000000004</v>
          </cell>
        </row>
        <row r="64">
          <cell r="B64" t="str">
            <v>CALDAS</v>
          </cell>
          <cell r="E64">
            <v>-1.4129100000000001</v>
          </cell>
        </row>
        <row r="65">
          <cell r="B65" t="str">
            <v>CHORRILLOS</v>
          </cell>
          <cell r="E65">
            <v>-1.23658</v>
          </cell>
        </row>
        <row r="66">
          <cell r="B66" t="str">
            <v>EL CHUSCAL</v>
          </cell>
          <cell r="E66">
            <v>-1.2185600000000001</v>
          </cell>
        </row>
        <row r="67">
          <cell r="B67" t="str">
            <v>FABRICATO</v>
          </cell>
          <cell r="E67">
            <v>-0.97202999999999995</v>
          </cell>
        </row>
        <row r="68">
          <cell r="B68" t="str">
            <v>LA FE</v>
          </cell>
          <cell r="E68">
            <v>-1.1150199999999999</v>
          </cell>
        </row>
        <row r="69">
          <cell r="B69" t="str">
            <v>LAS PALMAS</v>
          </cell>
          <cell r="E69">
            <v>-1.27885</v>
          </cell>
        </row>
        <row r="70">
          <cell r="B70" t="str">
            <v>MAZO</v>
          </cell>
          <cell r="E70">
            <v>-1.4463900000000001</v>
          </cell>
        </row>
        <row r="71">
          <cell r="B71" t="str">
            <v>MIGUEL DE AGUINAGA</v>
          </cell>
          <cell r="E71">
            <v>-1.6540999999999999</v>
          </cell>
        </row>
        <row r="72">
          <cell r="B72" t="str">
            <v>PLANTA DE FILTROS DE VILLA HERMOSA</v>
          </cell>
          <cell r="E72">
            <v>-1.1675800000000001</v>
          </cell>
        </row>
        <row r="73">
          <cell r="B73" t="str">
            <v>PLANTA DE TRATAMIENTO LA AYURA</v>
          </cell>
          <cell r="E73">
            <v>-1.1547099999999999</v>
          </cell>
        </row>
        <row r="74">
          <cell r="B74" t="str">
            <v>RIONEGRO-LA MACARENA</v>
          </cell>
          <cell r="E74">
            <v>-1.03952</v>
          </cell>
        </row>
        <row r="75">
          <cell r="B75" t="str">
            <v>SAN ANDRES</v>
          </cell>
          <cell r="E75">
            <v>-0.90659999999999996</v>
          </cell>
        </row>
        <row r="76">
          <cell r="B76" t="str">
            <v>SAN ANTONIO DE PRADO</v>
          </cell>
          <cell r="E76">
            <v>-1.3447100000000001</v>
          </cell>
        </row>
        <row r="77">
          <cell r="B77" t="str">
            <v>SAN CRISTOBAL</v>
          </cell>
          <cell r="E77">
            <v>-1.0817699999999999</v>
          </cell>
        </row>
        <row r="78">
          <cell r="B78" t="str">
            <v>VASCONIA</v>
          </cell>
          <cell r="E78">
            <v>-0.99514000000000002</v>
          </cell>
        </row>
        <row r="252">
          <cell r="D252">
            <v>0.19239999999999999</v>
          </cell>
        </row>
        <row r="253">
          <cell r="D253">
            <v>0.16500000000000001</v>
          </cell>
        </row>
        <row r="254">
          <cell r="D254">
            <v>0.15</v>
          </cell>
        </row>
        <row r="255">
          <cell r="D255">
            <v>0.13</v>
          </cell>
        </row>
        <row r="256">
          <cell r="D256">
            <v>0.11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Risk Analysis"/>
      <sheetName val="Structure"/>
      <sheetName val="Summary"/>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 3"/>
      <sheetName val="A.P.U"/>
      <sheetName val="ORGANIGRAMA"/>
      <sheetName val="FLUJO DE FONDOS"/>
      <sheetName val="CRONOGRAMA"/>
      <sheetName val="INSUMOS"/>
      <sheetName val="A.E.B"/>
      <sheetName val="PRESUPUESTO"/>
      <sheetName val="A.P.U (3)"/>
      <sheetName val="A.P.U (2)"/>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o.1 "/>
      <sheetName val="450.2P  Vía 9003"/>
      <sheetName val="632.1P "/>
      <sheetName val="630.4 Vía 9003"/>
      <sheetName val="630.6 Vía 780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PRESUPUESTO LICITACIÓN SRN 001"/>
      <sheetName val="SRN_005"/>
      <sheetName val="Base de Diseño"/>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V%C3%ADnculoExternoRecuperado1"/>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8_bombas"/>
      <sheetName val="Form8_h2"/>
      <sheetName val="Form8_lubricacion"/>
      <sheetName val="Form8_regeneracion"/>
      <sheetName val="tub"/>
      <sheetName val="val"/>
      <sheetName val="tub_lub"/>
      <sheetName val="pintura"/>
      <sheetName val="partidas_cant_tub_final_04"/>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LCULO"/>
      <sheetName val="CUADRILLA"/>
      <sheetName val="Vía 9004"/>
      <sheetName val="450.9 "/>
      <sheetName val="450.9P  "/>
      <sheetName val="330.1P"/>
      <sheetName val="900.4P"/>
      <sheetName val="FIBRA ÓPTICA"/>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 INTERVENTORÍA (8 MESES) "/>
      <sheetName val="PTO ETAPA I"/>
      <sheetName val="PTO ETAPA II"/>
      <sheetName val="PTO ETAPA III"/>
      <sheetName val="PTO ETAPA IV"/>
      <sheetName val=" INTERVENTORÍA  ETAPAS (2 M)"/>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ETAPA 50 SMMLV"/>
      <sheetName val="PYG aptos"/>
      <sheetName val="67,15% APT Y 32,85% CASAS ACIDO"/>
      <sheetName val="PYG COMBINADO ACIDO"/>
      <sheetName val="67,15% APT Y 32,85% CASAS"/>
      <sheetName val="PYG COMBINADO"/>
      <sheetName val="FLUJO DE CAJA"/>
      <sheetName val="SUPUESTO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SUMOS (2)"/>
      <sheetName val="ITEM"/>
      <sheetName val="MO"/>
      <sheetName val="VR-PROP MOD 1"/>
      <sheetName val="FORMULA"/>
      <sheetName val="PRECIO"/>
      <sheetName val="I M"/>
      <sheetName val="SOÑANDO"/>
      <sheetName val="EV 424 CON 5 (2)"/>
      <sheetName val="Precios no oficial"/>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ACC Contratacion"/>
      <sheetName val="Contratacion PME v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row r="52">
          <cell r="H52">
            <v>177657</v>
          </cell>
        </row>
      </sheetData>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3">
          <cell r="C33">
            <v>0.77967625899280601</v>
          </cell>
        </row>
      </sheetData>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ow r="33">
          <cell r="C33">
            <v>0.77967625899280601</v>
          </cell>
        </row>
      </sheetData>
      <sheetData sheetId="572">
        <row r="168">
          <cell r="D168">
            <v>10046</v>
          </cell>
        </row>
      </sheetData>
      <sheetData sheetId="573">
        <row r="168">
          <cell r="D168">
            <v>10046</v>
          </cell>
        </row>
      </sheetData>
      <sheetData sheetId="574"/>
      <sheetData sheetId="575">
        <row r="1">
          <cell r="A1" t="str">
            <v>ABRAZADERA DE SALIDA TIPO 1</v>
          </cell>
        </row>
      </sheetData>
      <sheetData sheetId="576"/>
      <sheetData sheetId="577">
        <row r="51">
          <cell r="D51">
            <v>698</v>
          </cell>
        </row>
      </sheetData>
      <sheetData sheetId="578"/>
      <sheetData sheetId="579"/>
      <sheetData sheetId="580"/>
      <sheetData sheetId="581"/>
      <sheetData sheetId="582" refreshError="1"/>
      <sheetData sheetId="583" refreshError="1"/>
      <sheetData sheetId="584"/>
      <sheetData sheetId="585" refreshError="1"/>
      <sheetData sheetId="586" refreshError="1"/>
      <sheetData sheetId="587" refreshError="1"/>
      <sheetData sheetId="588" refreshError="1"/>
      <sheetData sheetId="589"/>
      <sheetData sheetId="590" refreshError="1"/>
      <sheetData sheetId="591" refreshError="1"/>
      <sheetData sheetId="592"/>
      <sheetData sheetId="593"/>
      <sheetData sheetId="594" refreshError="1"/>
      <sheetData sheetId="595"/>
      <sheetData sheetId="596"/>
      <sheetData sheetId="597"/>
      <sheetData sheetId="598">
        <row r="5">
          <cell r="E5" t="str">
            <v>CANTIDAD</v>
          </cell>
        </row>
      </sheetData>
      <sheetData sheetId="599">
        <row r="5">
          <cell r="E5" t="str">
            <v>CANTIDAD</v>
          </cell>
        </row>
      </sheetData>
      <sheetData sheetId="600"/>
      <sheetData sheetId="601"/>
      <sheetData sheetId="602"/>
      <sheetData sheetId="603"/>
      <sheetData sheetId="604"/>
      <sheetData sheetId="605">
        <row r="33">
          <cell r="C33">
            <v>0.77967625899280601</v>
          </cell>
        </row>
      </sheetData>
      <sheetData sheetId="606"/>
      <sheetData sheetId="607"/>
      <sheetData sheetId="608"/>
      <sheetData sheetId="609"/>
      <sheetData sheetId="610"/>
      <sheetData sheetId="611"/>
      <sheetData sheetId="612"/>
      <sheetData sheetId="613">
        <row r="1">
          <cell r="B1" t="str">
            <v>CTO-102-2002</v>
          </cell>
        </row>
      </sheetData>
      <sheetData sheetId="614"/>
      <sheetData sheetId="615">
        <row r="33">
          <cell r="C33">
            <v>0.77967625899280601</v>
          </cell>
        </row>
      </sheetData>
      <sheetData sheetId="616"/>
      <sheetData sheetId="617">
        <row r="1">
          <cell r="A1" t="str">
            <v>1P</v>
          </cell>
        </row>
      </sheetData>
      <sheetData sheetId="618">
        <row r="50">
          <cell r="H50">
            <v>1192</v>
          </cell>
        </row>
      </sheetData>
      <sheetData sheetId="619"/>
      <sheetData sheetId="620">
        <row r="168">
          <cell r="D168">
            <v>10046</v>
          </cell>
        </row>
      </sheetData>
      <sheetData sheetId="621">
        <row r="51">
          <cell r="D51">
            <v>698</v>
          </cell>
        </row>
      </sheetData>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ow r="1">
          <cell r="A1" t="str">
            <v>INSTITUTO NACIONAL DE VIAS</v>
          </cell>
        </row>
      </sheetData>
      <sheetData sheetId="638"/>
      <sheetData sheetId="639"/>
      <sheetData sheetId="640"/>
      <sheetData sheetId="641">
        <row r="33">
          <cell r="C33">
            <v>0.77967625899280601</v>
          </cell>
        </row>
      </sheetData>
      <sheetData sheetId="642"/>
      <sheetData sheetId="643">
        <row r="52">
          <cell r="H52">
            <v>117768</v>
          </cell>
        </row>
      </sheetData>
      <sheetData sheetId="644"/>
      <sheetData sheetId="645"/>
      <sheetData sheetId="646"/>
      <sheetData sheetId="647"/>
      <sheetData sheetId="648">
        <row r="1">
          <cell r="A1" t="str">
            <v>ABRAZADERA DE SALIDA TIPO 1</v>
          </cell>
        </row>
      </sheetData>
      <sheetData sheetId="649"/>
      <sheetData sheetId="650">
        <row r="33">
          <cell r="C33">
            <v>0.77967625899280601</v>
          </cell>
        </row>
      </sheetData>
      <sheetData sheetId="651"/>
      <sheetData sheetId="652">
        <row r="33">
          <cell r="C33">
            <v>0.77967625899280601</v>
          </cell>
        </row>
      </sheetData>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ow r="1">
          <cell r="B1" t="str">
            <v>CTO-102-2002</v>
          </cell>
        </row>
      </sheetData>
      <sheetData sheetId="698"/>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ow r="4">
          <cell r="B4" t="str">
            <v xml:space="preserve"> Bisagra Pivotante </v>
          </cell>
        </row>
      </sheetData>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ow r="5">
          <cell r="E5" t="str">
            <v>CANTIDAD</v>
          </cell>
        </row>
      </sheetData>
      <sheetData sheetId="869">
        <row r="5">
          <cell r="E5" t="str">
            <v>CANTIDAD</v>
          </cell>
        </row>
      </sheetData>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ow r="5">
          <cell r="E5" t="str">
            <v>CANTIDAD</v>
          </cell>
        </row>
      </sheetData>
      <sheetData sheetId="981"/>
      <sheetData sheetId="982"/>
      <sheetData sheetId="983"/>
      <sheetData sheetId="984"/>
      <sheetData sheetId="985" refreshError="1"/>
      <sheetData sheetId="986"/>
      <sheetData sheetId="987"/>
      <sheetData sheetId="988" refreshError="1"/>
      <sheetData sheetId="989" refreshError="1"/>
      <sheetData sheetId="990"/>
      <sheetData sheetId="991" refreshError="1"/>
      <sheetData sheetId="992" refreshError="1"/>
      <sheetData sheetId="993" refreshError="1"/>
      <sheetData sheetId="994" refreshError="1"/>
      <sheetData sheetId="995"/>
      <sheetData sheetId="996" refreshError="1"/>
      <sheetData sheetId="997" refreshError="1"/>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2">
          <cell r="A2" t="str">
            <v>ACTA No</v>
          </cell>
        </row>
      </sheetData>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row r="1">
          <cell r="A1" t="str">
            <v>INSTITUTO NACIONAL DE VIAS</v>
          </cell>
        </row>
      </sheetData>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sheetData sheetId="1848"/>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row r="168">
          <cell r="D168">
            <v>0.16</v>
          </cell>
        </row>
      </sheetData>
      <sheetData sheetId="2009">
        <row r="2">
          <cell r="A2" t="str">
            <v>CODIGO</v>
          </cell>
        </row>
      </sheetData>
      <sheetData sheetId="2010">
        <row r="7">
          <cell r="B7">
            <v>1</v>
          </cell>
        </row>
      </sheetData>
      <sheetData sheetId="2011">
        <row r="33">
          <cell r="G33">
            <v>0.59504299999999999</v>
          </cell>
        </row>
      </sheetData>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sheetData sheetId="2099"/>
      <sheetData sheetId="2100"/>
      <sheetData sheetId="2101"/>
      <sheetData sheetId="2102"/>
      <sheetData sheetId="2103"/>
      <sheetData sheetId="2104"/>
      <sheetData sheetId="2105"/>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row r="8">
          <cell r="A8">
            <v>2.1</v>
          </cell>
        </row>
      </sheetData>
      <sheetData sheetId="2755">
        <row r="8">
          <cell r="A8">
            <v>3.1</v>
          </cell>
        </row>
      </sheetData>
      <sheetData sheetId="2756"/>
      <sheetData sheetId="2757"/>
      <sheetData sheetId="2758"/>
      <sheetData sheetId="2759"/>
      <sheetData sheetId="2760"/>
      <sheetData sheetId="2761">
        <row r="3">
          <cell r="A3">
            <v>1</v>
          </cell>
        </row>
      </sheetData>
      <sheetData sheetId="2762"/>
      <sheetData sheetId="2763"/>
      <sheetData sheetId="2764"/>
      <sheetData sheetId="2765"/>
      <sheetData sheetId="2766"/>
      <sheetData sheetId="2767"/>
      <sheetData sheetId="2768">
        <row r="1">
          <cell r="A1" t="str">
            <v>LISTADO DE INSUMOS GENERAL</v>
          </cell>
        </row>
      </sheetData>
      <sheetData sheetId="2769"/>
      <sheetData sheetId="2770"/>
      <sheetData sheetId="2771"/>
      <sheetData sheetId="2772"/>
      <sheetData sheetId="2773"/>
      <sheetData sheetId="2774"/>
      <sheetData sheetId="2775">
        <row r="8">
          <cell r="A8">
            <v>2.1</v>
          </cell>
        </row>
      </sheetData>
      <sheetData sheetId="2776">
        <row r="8">
          <cell r="A8">
            <v>3.1</v>
          </cell>
        </row>
      </sheetData>
      <sheetData sheetId="2777"/>
      <sheetData sheetId="2778"/>
      <sheetData sheetId="2779"/>
      <sheetData sheetId="2780"/>
      <sheetData sheetId="2781"/>
      <sheetData sheetId="2782">
        <row r="3">
          <cell r="A3">
            <v>1</v>
          </cell>
        </row>
      </sheetData>
      <sheetData sheetId="2783"/>
      <sheetData sheetId="2784">
        <row r="8">
          <cell r="A8">
            <v>2.1</v>
          </cell>
        </row>
      </sheetData>
      <sheetData sheetId="2785">
        <row r="8">
          <cell r="A8">
            <v>3.1</v>
          </cell>
        </row>
      </sheetData>
      <sheetData sheetId="2786"/>
      <sheetData sheetId="2787"/>
      <sheetData sheetId="2788"/>
      <sheetData sheetId="2789">
        <row r="1">
          <cell r="A1" t="str">
            <v>LISTADO DE INSUMOS GENERAL</v>
          </cell>
        </row>
      </sheetData>
      <sheetData sheetId="2790"/>
      <sheetData sheetId="2791">
        <row r="3">
          <cell r="A3">
            <v>1</v>
          </cell>
        </row>
      </sheetData>
      <sheetData sheetId="2792"/>
      <sheetData sheetId="2793"/>
      <sheetData sheetId="2794"/>
      <sheetData sheetId="2795"/>
      <sheetData sheetId="2796"/>
      <sheetData sheetId="2797" refreshError="1"/>
      <sheetData sheetId="2798">
        <row r="1">
          <cell r="A1" t="str">
            <v>LISTADO DE INSUMOS GENERAL</v>
          </cell>
        </row>
      </sheetData>
      <sheetData sheetId="2799" refreshError="1"/>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refreshError="1"/>
      <sheetData sheetId="3010"/>
      <sheetData sheetId="3011"/>
      <sheetData sheetId="3012" refreshError="1"/>
      <sheetData sheetId="3013" refreshError="1"/>
      <sheetData sheetId="3014" refreshError="1"/>
      <sheetData sheetId="3015" refreshError="1"/>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sheetData sheetId="3064"/>
      <sheetData sheetId="3065"/>
      <sheetData sheetId="3066"/>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sheetData sheetId="3079"/>
      <sheetData sheetId="3080"/>
      <sheetData sheetId="3081"/>
      <sheetData sheetId="3082"/>
      <sheetData sheetId="3083"/>
      <sheetData sheetId="3084"/>
      <sheetData sheetId="3085"/>
      <sheetData sheetId="3086"/>
      <sheetData sheetId="3087"/>
      <sheetData sheetId="3088"/>
      <sheetData sheetId="3089">
        <row r="1">
          <cell r="A1" t="str">
            <v>Name</v>
          </cell>
        </row>
      </sheetData>
      <sheetData sheetId="3090"/>
      <sheetData sheetId="3091"/>
      <sheetData sheetId="3092"/>
      <sheetData sheetId="3093"/>
      <sheetData sheetId="3094"/>
      <sheetData sheetId="3095"/>
      <sheetData sheetId="3096"/>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ow r="1">
          <cell r="A1" t="str">
            <v>EQUIPO</v>
          </cell>
        </row>
      </sheetData>
      <sheetData sheetId="3125"/>
      <sheetData sheetId="3126"/>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ow r="5">
          <cell r="E5" t="str">
            <v>CANTIDAD</v>
          </cell>
        </row>
      </sheetData>
      <sheetData sheetId="3510">
        <row r="5">
          <cell r="E5" t="str">
            <v>CANTIDAD</v>
          </cell>
        </row>
      </sheetData>
      <sheetData sheetId="3511">
        <row r="5">
          <cell r="E5" t="str">
            <v>CANTIDAD</v>
          </cell>
        </row>
      </sheetData>
      <sheetData sheetId="3512">
        <row r="5">
          <cell r="E5" t="str">
            <v>CANTIDAD</v>
          </cell>
        </row>
      </sheetData>
      <sheetData sheetId="3513">
        <row r="5">
          <cell r="E5" t="str">
            <v>CANTIDAD</v>
          </cell>
        </row>
      </sheetData>
      <sheetData sheetId="3514">
        <row r="5">
          <cell r="E5" t="str">
            <v>CANTIDAD</v>
          </cell>
        </row>
      </sheetData>
      <sheetData sheetId="3515">
        <row r="5">
          <cell r="E5" t="str">
            <v>CANTIDAD</v>
          </cell>
        </row>
      </sheetData>
      <sheetData sheetId="3516">
        <row r="5">
          <cell r="E5" t="str">
            <v>CANTIDAD</v>
          </cell>
        </row>
      </sheetData>
      <sheetData sheetId="3517">
        <row r="5">
          <cell r="E5" t="str">
            <v>CANTIDAD</v>
          </cell>
        </row>
      </sheetData>
      <sheetData sheetId="3518">
        <row r="5">
          <cell r="E5" t="str">
            <v>CANTIDAD</v>
          </cell>
        </row>
      </sheetData>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row r="16">
          <cell r="A16" t="str">
            <v>ABONO 10-30-10</v>
          </cell>
        </row>
      </sheetData>
      <sheetData sheetId="3750"/>
      <sheetData sheetId="3751"/>
      <sheetData sheetId="3752" refreshError="1"/>
      <sheetData sheetId="3753" refreshError="1"/>
      <sheetData sheetId="3754" refreshError="1"/>
      <sheetData sheetId="3755" refreshError="1"/>
      <sheetData sheetId="3756" refreshError="1"/>
      <sheetData sheetId="3757" refreshError="1"/>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row r="1">
          <cell r="A1" t="str">
            <v>ITEM</v>
          </cell>
        </row>
      </sheetData>
      <sheetData sheetId="4076">
        <row r="1">
          <cell r="A1" t="str">
            <v>EQUIPO</v>
          </cell>
        </row>
      </sheetData>
      <sheetData sheetId="4077">
        <row r="1">
          <cell r="A1" t="str">
            <v>ADMINISTRACION</v>
          </cell>
        </row>
      </sheetData>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row r="1">
          <cell r="A1" t="str">
            <v>ITEM</v>
          </cell>
        </row>
      </sheetData>
      <sheetData sheetId="4105">
        <row r="1">
          <cell r="A1" t="str">
            <v>ADMINISTRACION</v>
          </cell>
        </row>
      </sheetData>
      <sheetData sheetId="4106"/>
      <sheetData sheetId="4107"/>
      <sheetData sheetId="4108"/>
      <sheetData sheetId="4109"/>
      <sheetData sheetId="4110"/>
      <sheetData sheetId="4111"/>
      <sheetData sheetId="4112"/>
      <sheetData sheetId="4113"/>
      <sheetData sheetId="4114">
        <row r="1">
          <cell r="A1" t="str">
            <v>ITEM</v>
          </cell>
        </row>
      </sheetData>
      <sheetData sheetId="4115">
        <row r="1">
          <cell r="A1" t="str">
            <v>EQUIPO</v>
          </cell>
        </row>
      </sheetData>
      <sheetData sheetId="4116">
        <row r="1">
          <cell r="A1" t="str">
            <v>ADMINISTRACION</v>
          </cell>
        </row>
      </sheetData>
      <sheetData sheetId="4117"/>
      <sheetData sheetId="4118"/>
      <sheetData sheetId="4119"/>
      <sheetData sheetId="4120"/>
      <sheetData sheetId="4121"/>
      <sheetData sheetId="4122"/>
      <sheetData sheetId="4123"/>
      <sheetData sheetId="4124"/>
      <sheetData sheetId="4125"/>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sheetData sheetId="4206" refreshError="1"/>
      <sheetData sheetId="4207" refreshError="1"/>
      <sheetData sheetId="4208"/>
      <sheetData sheetId="4209" refreshError="1"/>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sheetData sheetId="4310" refreshError="1"/>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refreshError="1"/>
      <sheetData sheetId="4324" refreshError="1"/>
      <sheetData sheetId="4325" refreshError="1"/>
      <sheetData sheetId="4326" refreshError="1"/>
      <sheetData sheetId="4327" refreshError="1"/>
      <sheetData sheetId="4328"/>
      <sheetData sheetId="4329"/>
      <sheetData sheetId="4330"/>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sheetData sheetId="4355" refreshError="1"/>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ow r="1">
          <cell r="C1">
            <v>0.2</v>
          </cell>
        </row>
      </sheetData>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refreshError="1"/>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refreshError="1"/>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refreshError="1"/>
      <sheetData sheetId="4532" refreshError="1"/>
      <sheetData sheetId="4533" refreshError="1"/>
      <sheetData sheetId="4534" refreshError="1"/>
      <sheetData sheetId="4535"/>
      <sheetData sheetId="4536" refreshError="1"/>
      <sheetData sheetId="4537" refreshError="1"/>
      <sheetData sheetId="4538" refreshError="1"/>
      <sheetData sheetId="4539" refreshError="1"/>
      <sheetData sheetId="4540" refreshError="1"/>
      <sheetData sheetId="4541" refreshError="1"/>
      <sheetData sheetId="4542"/>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sheetData sheetId="4552"/>
      <sheetData sheetId="4553"/>
      <sheetData sheetId="4554"/>
      <sheetData sheetId="4555"/>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sheetData sheetId="5370"/>
      <sheetData sheetId="5371" refreshError="1"/>
      <sheetData sheetId="5372" refreshError="1"/>
      <sheetData sheetId="5373" refreshError="1"/>
      <sheetData sheetId="5374" refreshError="1"/>
      <sheetData sheetId="5375" refreshError="1"/>
      <sheetData sheetId="5376" refreshError="1"/>
      <sheetData sheetId="5377"/>
      <sheetData sheetId="5378"/>
      <sheetData sheetId="5379"/>
      <sheetData sheetId="5380"/>
      <sheetData sheetId="5381"/>
      <sheetData sheetId="5382"/>
      <sheetData sheetId="5383"/>
      <sheetData sheetId="5384"/>
      <sheetData sheetId="5385" refreshError="1"/>
      <sheetData sheetId="5386" refreshError="1"/>
      <sheetData sheetId="5387" refreshError="1"/>
      <sheetData sheetId="5388" refreshError="1"/>
      <sheetData sheetId="5389" refreshError="1"/>
      <sheetData sheetId="5390"/>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ow r="1">
          <cell r="C1">
            <v>0.2</v>
          </cell>
        </row>
      </sheetData>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refreshError="1"/>
      <sheetData sheetId="5518"/>
      <sheetData sheetId="5519" refreshError="1"/>
      <sheetData sheetId="5520"/>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sheetData sheetId="5579"/>
      <sheetData sheetId="5580"/>
      <sheetData sheetId="5581"/>
      <sheetData sheetId="5582"/>
      <sheetData sheetId="5583"/>
      <sheetData sheetId="5584"/>
      <sheetData sheetId="5585"/>
      <sheetData sheetId="5586"/>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sheetData sheetId="5623">
        <row r="1">
          <cell r="A1" t="str">
            <v>ITEM</v>
          </cell>
        </row>
      </sheetData>
      <sheetData sheetId="5624">
        <row r="1">
          <cell r="A1" t="str">
            <v>EQUIPO</v>
          </cell>
        </row>
      </sheetData>
      <sheetData sheetId="5625">
        <row r="1">
          <cell r="A1" t="str">
            <v>ADMINISTRACION</v>
          </cell>
        </row>
      </sheetData>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refreshError="1"/>
      <sheetData sheetId="5695" refreshError="1"/>
      <sheetData sheetId="5696"/>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sheetData sheetId="5732"/>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sheetData sheetId="5799"/>
      <sheetData sheetId="5800" refreshError="1"/>
      <sheetData sheetId="5801" refreshError="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sheetData sheetId="5842"/>
      <sheetData sheetId="5843"/>
      <sheetData sheetId="5844"/>
      <sheetData sheetId="5845"/>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ow r="1">
          <cell r="A1" t="str">
            <v>INSTITUTO NACIONAL DE VIAS</v>
          </cell>
        </row>
      </sheetData>
      <sheetData sheetId="5884" refreshError="1"/>
      <sheetData sheetId="5885" refreshError="1"/>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row r="1">
          <cell r="A1" t="str">
            <v>INSTITUTO NACIONAL DE VIAS</v>
          </cell>
        </row>
      </sheetData>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refreshError="1"/>
      <sheetData sheetId="5949"/>
      <sheetData sheetId="5950" refreshError="1"/>
      <sheetData sheetId="5951" refreshError="1"/>
      <sheetData sheetId="5952" refreshError="1"/>
      <sheetData sheetId="5953" refreshError="1"/>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Hoja2"/>
    </sheetNames>
    <sheetDataSet>
      <sheetData sheetId="0" refreshError="1"/>
      <sheetData sheetId="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MODIFICACIÓN CIVIL"/>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xed Plant"/>
      <sheetName val="Inputs"/>
      <sheetName val="Fixed Plant Maintenance"/>
      <sheetName val="Prod Stats"/>
      <sheetName val="Notes"/>
      <sheetName val="Rosters MA UA"/>
      <sheetName val="Bige"/>
      <sheetName val="Mine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1">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2">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et"/>
      <sheetName val="Parameters"/>
      <sheetName val="Title"/>
      <sheetName val="Notes"/>
      <sheetName val="InitFleet"/>
      <sheetName val="ReplFleet"/>
      <sheetName val="PASTE IN REP"/>
      <sheetName val="Paste In Op Hrs"/>
      <sheetName val="FleetOpHrs"/>
      <sheetName val="Paste in Fleet Nos"/>
      <sheetName val="MARC_Rates"/>
      <sheetName val="EquipData"/>
      <sheetName val="Fixed Plant"/>
      <sheetName val="Inputs"/>
      <sheetName val="Fixed Plant Maintenance"/>
    </sheetNames>
    <sheetDataSet>
      <sheetData sheetId="0">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FOR INTERNAL USE ONLY"/>
      <sheetName val="AFE-MOER Register"/>
      <sheetName val="Hoja1"/>
      <sheetName val="Fleet"/>
      <sheetName val="Parameters"/>
    </sheetNames>
    <sheetDataSet>
      <sheetData sheetId="0">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1" refreshError="1"/>
      <sheetData sheetId="2" refreshError="1"/>
      <sheetData sheetId="3" refreshError="1"/>
      <sheetData sheetId="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P Sum"/>
      <sheetName val="RESUMEN"/>
      <sheetName val="PTAP Montj"/>
      <sheetName val="APUs"/>
      <sheetName val="MAT (2)"/>
      <sheetName val="RESUMEN (2)"/>
      <sheetName val="PTAP Sum (2)"/>
      <sheetName val="PTAP Montj (2)"/>
      <sheetName val="RESUMEN (3)"/>
      <sheetName val="PTAP Sum (3)"/>
      <sheetName val="PTAP Montj (3)"/>
      <sheetName val="PTAP Sum (pto col)"/>
      <sheetName val="PTAP Montj (pto col)"/>
      <sheetName val="Hoja4"/>
      <sheetName val="MAT (3)"/>
      <sheetName val="EBAR BAR"/>
      <sheetName val="APU1"/>
      <sheetName val="OC_EQUIP UV"/>
    </sheetNames>
    <sheetDataSet>
      <sheetData sheetId="0">
        <row r="4">
          <cell r="A4" t="str">
            <v>ITEM</v>
          </cell>
          <cell r="B4" t="str">
            <v>DESCRIPCION</v>
          </cell>
          <cell r="C4" t="str">
            <v>UNIDAD</v>
          </cell>
          <cell r="D4" t="str">
            <v>CANTIDAD</v>
          </cell>
          <cell r="E4">
            <v>0</v>
          </cell>
          <cell r="F4">
            <v>0</v>
          </cell>
          <cell r="G4">
            <v>0</v>
          </cell>
          <cell r="H4" t="str">
            <v>CANTIDAD</v>
          </cell>
          <cell r="I4" t="str">
            <v>V. UNITARIO</v>
          </cell>
          <cell r="J4" t="str">
            <v>TOTAL</v>
          </cell>
        </row>
        <row r="5">
          <cell r="A5">
            <v>0</v>
          </cell>
          <cell r="B5" t="str">
            <v xml:space="preserve">OBRAS ELÉCTRICAS MEDIA TENSION </v>
          </cell>
          <cell r="C5">
            <v>0</v>
          </cell>
          <cell r="D5" t="str">
            <v xml:space="preserve">            </v>
          </cell>
          <cell r="E5">
            <v>0</v>
          </cell>
          <cell r="F5">
            <v>0</v>
          </cell>
          <cell r="G5">
            <v>0</v>
          </cell>
          <cell r="H5" t="str">
            <v xml:space="preserve">            </v>
          </cell>
          <cell r="I5">
            <v>0</v>
          </cell>
          <cell r="J5">
            <v>0</v>
          </cell>
        </row>
        <row r="6">
          <cell r="A6">
            <v>10.1</v>
          </cell>
          <cell r="B6" t="str">
            <v>SUMINISTRO DE ELEMENTOS PARA PUNTO DE CONEXIÓN Y NUEVA SUBESTACION PTAP EXISTENTE</v>
          </cell>
          <cell r="C6">
            <v>0</v>
          </cell>
          <cell r="D6">
            <v>0</v>
          </cell>
          <cell r="E6">
            <v>0</v>
          </cell>
          <cell r="F6">
            <v>0</v>
          </cell>
          <cell r="G6">
            <v>0</v>
          </cell>
          <cell r="H6">
            <v>0</v>
          </cell>
          <cell r="I6">
            <v>0</v>
          </cell>
          <cell r="J6">
            <v>0</v>
          </cell>
        </row>
        <row r="7">
          <cell r="A7">
            <v>0</v>
          </cell>
          <cell r="B7" t="str">
            <v>ACOMETIDA Y PUNTO DE CONEXIÓN</v>
          </cell>
          <cell r="C7">
            <v>0</v>
          </cell>
          <cell r="D7">
            <v>0</v>
          </cell>
          <cell r="E7">
            <v>0</v>
          </cell>
          <cell r="F7">
            <v>0</v>
          </cell>
          <cell r="G7">
            <v>31254293</v>
          </cell>
          <cell r="H7">
            <v>0</v>
          </cell>
          <cell r="I7">
            <v>0</v>
          </cell>
          <cell r="J7">
            <v>0</v>
          </cell>
        </row>
        <row r="8">
          <cell r="A8" t="str">
            <v>10,1,01</v>
          </cell>
          <cell r="B8" t="str">
            <v>CORTACIRCUITOS 15 KV - 200 A</v>
          </cell>
          <cell r="C8" t="str">
            <v>UND</v>
          </cell>
          <cell r="D8">
            <v>6</v>
          </cell>
          <cell r="E8">
            <v>366536</v>
          </cell>
          <cell r="F8">
            <v>2199216</v>
          </cell>
          <cell r="G8">
            <v>0</v>
          </cell>
          <cell r="H8">
            <v>6</v>
          </cell>
          <cell r="I8">
            <v>340480</v>
          </cell>
          <cell r="J8">
            <v>2042880</v>
          </cell>
        </row>
        <row r="9">
          <cell r="A9" t="str">
            <v>10,1,02</v>
          </cell>
          <cell r="B9" t="str">
            <v>POSTE DE CONCRETO DE 14 MTS -1250 DAN, INCLUIDA CIMENTACION</v>
          </cell>
          <cell r="C9" t="str">
            <v>UND</v>
          </cell>
          <cell r="D9">
            <v>2</v>
          </cell>
          <cell r="E9">
            <v>3150000</v>
          </cell>
          <cell r="F9">
            <v>6300000</v>
          </cell>
          <cell r="G9">
            <v>0</v>
          </cell>
          <cell r="H9">
            <v>2</v>
          </cell>
          <cell r="I9">
            <v>3150000</v>
          </cell>
          <cell r="J9">
            <v>6300000</v>
          </cell>
        </row>
        <row r="10">
          <cell r="A10" t="str">
            <v>10,1,03</v>
          </cell>
          <cell r="B10" t="str">
            <v>ESTRUCTURA PRIMARIA PARA PROTECCIONES, INCLUYE, CRUCET, HERRAJES, AISLADORES DE SUSPENSIÓN Y TIPO PIN, AMMARES Y RETENIDAS</v>
          </cell>
          <cell r="C10" t="str">
            <v>GL</v>
          </cell>
          <cell r="D10">
            <v>2</v>
          </cell>
          <cell r="E10">
            <v>1780000</v>
          </cell>
          <cell r="F10">
            <v>3560000</v>
          </cell>
          <cell r="G10">
            <v>0</v>
          </cell>
          <cell r="H10">
            <v>2</v>
          </cell>
          <cell r="I10">
            <v>1780000</v>
          </cell>
          <cell r="J10">
            <v>3560000</v>
          </cell>
        </row>
        <row r="11">
          <cell r="A11" t="str">
            <v>10,1,04</v>
          </cell>
          <cell r="B11" t="str">
            <v>DESCARGADORES DE SOBRETENSIÓN 17 KV - 10 KA Y  PRUEBAS</v>
          </cell>
          <cell r="C11" t="str">
            <v>UND</v>
          </cell>
          <cell r="D11">
            <v>9</v>
          </cell>
          <cell r="E11">
            <v>245677</v>
          </cell>
          <cell r="F11">
            <v>2211093</v>
          </cell>
          <cell r="G11">
            <v>0</v>
          </cell>
          <cell r="H11">
            <v>9</v>
          </cell>
          <cell r="I11">
            <v>240240</v>
          </cell>
          <cell r="J11">
            <v>2162160</v>
          </cell>
        </row>
        <row r="12">
          <cell r="A12" t="str">
            <v>10,1,05</v>
          </cell>
          <cell r="B12" t="str">
            <v>BAJANTE EN MEDIA TENSIÓN, TUBERIA 4" IMC,INLUYE: HERRAJES Y CAPACETES</v>
          </cell>
          <cell r="C12" t="str">
            <v>UND</v>
          </cell>
          <cell r="D12">
            <v>2</v>
          </cell>
          <cell r="E12">
            <v>742203</v>
          </cell>
          <cell r="F12">
            <v>1484406</v>
          </cell>
          <cell r="G12">
            <v>0</v>
          </cell>
          <cell r="H12">
            <v>2</v>
          </cell>
          <cell r="I12">
            <v>690127</v>
          </cell>
          <cell r="J12">
            <v>1380254</v>
          </cell>
        </row>
        <row r="13">
          <cell r="A13" t="str">
            <v>10,1,06</v>
          </cell>
          <cell r="B13" t="str">
            <v xml:space="preserve">JUEGO DE PREMOLDEADOS TRIFASICOS, 7692-S-4 TERMINAL ENCOGIBLE EN FRÍO QTIII EXTERIOR 15KV PARA CABLE NO 1/0 CON PANTALLA DE CINTA </v>
          </cell>
          <cell r="C13" t="str">
            <v>JGO</v>
          </cell>
          <cell r="D13">
            <v>1</v>
          </cell>
          <cell r="E13">
            <v>1186730</v>
          </cell>
          <cell r="F13">
            <v>1186730</v>
          </cell>
          <cell r="G13">
            <v>0</v>
          </cell>
          <cell r="H13">
            <v>3</v>
          </cell>
          <cell r="I13">
            <v>1186730</v>
          </cell>
          <cell r="J13">
            <v>3560190</v>
          </cell>
        </row>
        <row r="14">
          <cell r="A14" t="str">
            <v>10,1,07</v>
          </cell>
          <cell r="B14" t="str">
            <v>CABLE RAVEN 2/0</v>
          </cell>
          <cell r="C14" t="str">
            <v>ML</v>
          </cell>
          <cell r="D14">
            <v>210</v>
          </cell>
          <cell r="E14">
            <v>10464</v>
          </cell>
          <cell r="F14">
            <v>2197440</v>
          </cell>
          <cell r="G14">
            <v>0</v>
          </cell>
          <cell r="H14">
            <v>210</v>
          </cell>
          <cell r="I14">
            <v>24900</v>
          </cell>
          <cell r="J14">
            <v>5229000</v>
          </cell>
        </row>
        <row r="15">
          <cell r="A15" t="str">
            <v>10,1,08</v>
          </cell>
          <cell r="B15" t="str">
            <v>JUEGO DE PREMOLDEADOS TIPO INTERIOR REFERENCIA 7622-T-110 TERMINAL ENCOGIBLE EN FRÍO QTIII 15 KV PARA CABLE MONOPOLAR N° 2 CON PANTALLA DE HILO</v>
          </cell>
          <cell r="C15" t="str">
            <v>JGO</v>
          </cell>
          <cell r="D15">
            <v>2</v>
          </cell>
          <cell r="E15">
            <v>628220</v>
          </cell>
          <cell r="F15">
            <v>1256440</v>
          </cell>
          <cell r="G15">
            <v>0</v>
          </cell>
          <cell r="H15">
            <v>4</v>
          </cell>
          <cell r="I15">
            <v>628220</v>
          </cell>
          <cell r="J15">
            <v>2512880</v>
          </cell>
        </row>
        <row r="16">
          <cell r="A16" t="str">
            <v>10,1,09</v>
          </cell>
          <cell r="B16" t="str">
            <v>DUCTOS MEDIA TENSIÓN EN 2XPVC DE 4"x3MTS, CUBIERTO EN CONCRETO, SEPARADORES DE TUBO Y SEÑALIZADO SEGÚN NORMA.</v>
          </cell>
          <cell r="C16" t="str">
            <v>UND</v>
          </cell>
          <cell r="D16">
            <v>50</v>
          </cell>
          <cell r="E16">
            <v>152640</v>
          </cell>
          <cell r="F16">
            <v>7632000</v>
          </cell>
          <cell r="G16">
            <v>0</v>
          </cell>
          <cell r="H16">
            <v>50</v>
          </cell>
          <cell r="I16">
            <v>152640</v>
          </cell>
          <cell r="J16">
            <v>7632000</v>
          </cell>
        </row>
        <row r="17">
          <cell r="A17" t="str">
            <v>10,1,10</v>
          </cell>
          <cell r="B17" t="str">
            <v>PUENTES PRIMARIOS EN CALIENTE</v>
          </cell>
          <cell r="C17" t="str">
            <v>JGO</v>
          </cell>
          <cell r="D17">
            <v>3</v>
          </cell>
          <cell r="E17">
            <v>447256</v>
          </cell>
          <cell r="F17">
            <v>1341768</v>
          </cell>
          <cell r="G17">
            <v>0</v>
          </cell>
          <cell r="H17">
            <v>6</v>
          </cell>
          <cell r="I17">
            <v>960000</v>
          </cell>
          <cell r="J17">
            <v>5760000</v>
          </cell>
        </row>
        <row r="18">
          <cell r="A18" t="str">
            <v>10,1,11</v>
          </cell>
          <cell r="B18" t="str">
            <v>CABLE DE COBRE DESNUDO No.2 AWG</v>
          </cell>
          <cell r="C18" t="str">
            <v>MTS</v>
          </cell>
          <cell r="D18">
            <v>50</v>
          </cell>
          <cell r="E18">
            <v>37704</v>
          </cell>
          <cell r="F18">
            <v>1885200</v>
          </cell>
          <cell r="G18">
            <v>0</v>
          </cell>
          <cell r="H18">
            <v>50</v>
          </cell>
          <cell r="I18">
            <v>37704</v>
          </cell>
          <cell r="J18">
            <v>1885200</v>
          </cell>
        </row>
        <row r="19">
          <cell r="A19" t="str">
            <v>10,2</v>
          </cell>
          <cell r="B19" t="str">
            <v>SUBESTACIÓN 630 KVA</v>
          </cell>
          <cell r="C19">
            <v>0</v>
          </cell>
          <cell r="D19">
            <v>0</v>
          </cell>
          <cell r="E19">
            <v>0</v>
          </cell>
          <cell r="F19">
            <v>0</v>
          </cell>
          <cell r="G19">
            <v>1672860895</v>
          </cell>
          <cell r="H19">
            <v>0</v>
          </cell>
          <cell r="I19">
            <v>0</v>
          </cell>
          <cell r="J19">
            <v>0</v>
          </cell>
        </row>
        <row r="20">
          <cell r="A20" t="str">
            <v>10,2,1</v>
          </cell>
          <cell r="B20" t="str">
            <v>CELDA DE MEDIDA TIPO INTERIOR DE TRES ELEMENTOS ACORDE CON EXIGENCIAS DE ECA. INCLUYE CERTIFICADOS DE PRUEBA DE TC Y TP</v>
          </cell>
          <cell r="C20" t="str">
            <v>UND</v>
          </cell>
          <cell r="D20">
            <v>1</v>
          </cell>
          <cell r="E20">
            <v>108702256</v>
          </cell>
          <cell r="F20">
            <v>108702256</v>
          </cell>
          <cell r="G20">
            <v>0</v>
          </cell>
          <cell r="H20">
            <v>1</v>
          </cell>
          <cell r="I20">
            <v>30986912</v>
          </cell>
          <cell r="J20">
            <v>30986912</v>
          </cell>
        </row>
        <row r="21">
          <cell r="A21" t="str">
            <v>10,2,2</v>
          </cell>
          <cell r="B21" t="str">
            <v>CELDA DE INTERRUPTOR CON SECCIONADOR EN VACIO Y FUSIBLES, TIPO XIRIA, CON RELE DE PROTECCIÓN50/51N, 51N, DE FASE.</v>
          </cell>
          <cell r="C21" t="str">
            <v>UND</v>
          </cell>
          <cell r="D21">
            <v>3</v>
          </cell>
          <cell r="E21">
            <v>130596352</v>
          </cell>
          <cell r="F21">
            <v>391789056</v>
          </cell>
          <cell r="G21">
            <v>0</v>
          </cell>
          <cell r="H21">
            <v>4</v>
          </cell>
          <cell r="I21">
            <v>49808640</v>
          </cell>
          <cell r="J21">
            <v>199234560</v>
          </cell>
        </row>
        <row r="22">
          <cell r="A22" t="str">
            <v>10,2,3</v>
          </cell>
          <cell r="B22" t="str">
            <v xml:space="preserve">CELDA REMONTE DE CABLES </v>
          </cell>
          <cell r="C22" t="str">
            <v>UND</v>
          </cell>
          <cell r="D22">
            <v>3</v>
          </cell>
          <cell r="E22">
            <v>25518400</v>
          </cell>
          <cell r="F22">
            <v>76555200</v>
          </cell>
          <cell r="G22">
            <v>0</v>
          </cell>
          <cell r="H22">
            <v>4</v>
          </cell>
          <cell r="I22">
            <v>25075680</v>
          </cell>
          <cell r="J22">
            <v>100302720</v>
          </cell>
        </row>
        <row r="23">
          <cell r="A23" t="str">
            <v>10,2,4</v>
          </cell>
          <cell r="B23" t="str">
            <v>CELDA DE INTERRUPTOR CON SECCIONADOR EN VACIO 630A, TIPO XIRIA, CON RELE DE PROTECCIÓN50/51N, 51N, DE FASE.20KA, 60HZ, CON CALSIFICACION DE ARCO ELECTRICO AFLR, CON RELE EDR5000. VER ESPECIFICACIONES.</v>
          </cell>
          <cell r="C23" t="str">
            <v>UND</v>
          </cell>
          <cell r="D23">
            <v>1</v>
          </cell>
          <cell r="E23">
            <v>133723752</v>
          </cell>
          <cell r="F23">
            <v>133723752</v>
          </cell>
          <cell r="G23">
            <v>0</v>
          </cell>
          <cell r="H23">
            <v>1</v>
          </cell>
          <cell r="I23">
            <v>290093440</v>
          </cell>
          <cell r="J23">
            <v>290093440</v>
          </cell>
        </row>
        <row r="24">
          <cell r="A24" t="str">
            <v>10,2,5</v>
          </cell>
          <cell r="B24" t="str">
            <v>TRANSFORMADOR TIPO ACEITE DE 630 KVA, COM BOBINAS EN CU, RELE DE TEMPERATURA, LLANTAS Y DE MAS ACCESORIOS, 3F, 13200/460/275V</v>
          </cell>
          <cell r="C24" t="str">
            <v>UND</v>
          </cell>
          <cell r="D24">
            <v>1</v>
          </cell>
          <cell r="E24">
            <v>48290200</v>
          </cell>
          <cell r="F24">
            <v>48290200</v>
          </cell>
          <cell r="G24">
            <v>0</v>
          </cell>
          <cell r="H24">
            <v>1</v>
          </cell>
          <cell r="I24">
            <v>48290200</v>
          </cell>
          <cell r="J24">
            <v>48290200</v>
          </cell>
        </row>
        <row r="25">
          <cell r="A25" t="str">
            <v>10,2,6</v>
          </cell>
          <cell r="B25" t="str">
            <v>PUENTES PRIMARIOS 3F ENTRE SECIONADOR Y TRANSFORMADOR, EN XLPE 3xNo.2 15KV Y PREMOLDEADOS Y TERMINALES PARA PONCHAR</v>
          </cell>
          <cell r="C25" t="str">
            <v>GLB</v>
          </cell>
          <cell r="D25">
            <v>1</v>
          </cell>
          <cell r="E25">
            <v>3281750</v>
          </cell>
          <cell r="F25">
            <v>3281750</v>
          </cell>
          <cell r="G25">
            <v>0</v>
          </cell>
          <cell r="H25">
            <v>1</v>
          </cell>
          <cell r="I25">
            <v>4588814</v>
          </cell>
          <cell r="J25">
            <v>4588814</v>
          </cell>
        </row>
        <row r="26">
          <cell r="A26" t="str">
            <v>10,2,7</v>
          </cell>
          <cell r="B26" t="str">
            <v xml:space="preserve">KIT DE CODOS PREMOLDEADOS PARA CELDAS DE MEDIA TENSIÓN 15KV </v>
          </cell>
          <cell r="C26" t="str">
            <v>UND</v>
          </cell>
          <cell r="D26">
            <v>4</v>
          </cell>
          <cell r="E26">
            <v>1349500</v>
          </cell>
          <cell r="F26">
            <v>5398000</v>
          </cell>
          <cell r="G26">
            <v>0</v>
          </cell>
          <cell r="H26">
            <v>4</v>
          </cell>
          <cell r="I26">
            <v>2856000</v>
          </cell>
          <cell r="J26">
            <v>11424000</v>
          </cell>
        </row>
        <row r="27">
          <cell r="A27" t="str">
            <v>10,2,8</v>
          </cell>
          <cell r="B27" t="str">
            <v>TABLERO GENERAL DE BAJA TENSIÓN TG460V SEGÚN PLANO. UNIFILAR, Y DE ACUERDO A LEVANTAMIENTO DE CARGAS EXISTENTE EN SITIO. CON CADA PROTECCIÓN COMO LO EXIJA CADA CARGA.-AUTOSOPORTADO DE ACUERDO A MEDIDAD DE LA TRANSFERENCIA- EL INTERRUPTOR PPAL EXTRAIBLE CON RELE DE PROTECCIONES</v>
          </cell>
          <cell r="C27" t="str">
            <v>UND</v>
          </cell>
          <cell r="D27">
            <v>1</v>
          </cell>
          <cell r="E27">
            <v>498729000</v>
          </cell>
          <cell r="F27">
            <v>498729000</v>
          </cell>
          <cell r="G27">
            <v>0</v>
          </cell>
          <cell r="H27">
            <v>1</v>
          </cell>
          <cell r="I27">
            <v>63716688</v>
          </cell>
          <cell r="J27">
            <v>63716688</v>
          </cell>
        </row>
        <row r="28">
          <cell r="A28" t="str">
            <v>10,2,9</v>
          </cell>
          <cell r="B28" t="str">
            <v>ACOMETIDA GENERAL DE BAJA TENSIÓN EN 12x300MCM AISLAMIENTO 1000V A 105° +2/0T EN CÁRCAMO DESDE TTA HASTA TTM, INCLUYE TERMINALES PONCHABLE Y CINTA</v>
          </cell>
          <cell r="C28" t="str">
            <v>ML</v>
          </cell>
          <cell r="D28">
            <v>20</v>
          </cell>
          <cell r="E28">
            <v>1030425</v>
          </cell>
          <cell r="F28">
            <v>20608500</v>
          </cell>
          <cell r="G28">
            <v>0</v>
          </cell>
          <cell r="H28">
            <v>80</v>
          </cell>
          <cell r="I28">
            <v>2119415</v>
          </cell>
          <cell r="J28">
            <v>169553200</v>
          </cell>
        </row>
        <row r="29">
          <cell r="A29" t="str">
            <v>10,2,10</v>
          </cell>
          <cell r="B29" t="str">
            <v>ACOMETIDA GENERAL DE BAJA TENSIÓN EN 14x500MCM AISLAMIENTO 1000V A 105° +2/0T EN CÁRCAMO DESDE PLANTA HASTA TTM, INCLUYE TERMINALES PONCHABLE Y CINTA</v>
          </cell>
          <cell r="C29" t="str">
            <v>ML</v>
          </cell>
          <cell r="D29">
            <v>20</v>
          </cell>
          <cell r="E29">
            <v>2041751</v>
          </cell>
          <cell r="F29">
            <v>40835020</v>
          </cell>
          <cell r="G29">
            <v>0</v>
          </cell>
          <cell r="H29">
            <v>80</v>
          </cell>
          <cell r="I29">
            <v>3984577</v>
          </cell>
          <cell r="J29">
            <v>318766160</v>
          </cell>
        </row>
        <row r="30">
          <cell r="A30" t="str">
            <v>10,2,11</v>
          </cell>
          <cell r="B30" t="str">
            <v>REUBICACIÓN DE ACOMETIDAS EXISTENTES EN 8x4/0(F) + 4/0(T) INCLUY EMPALMES, TERMINALES Y CINTA</v>
          </cell>
          <cell r="C30" t="str">
            <v>ML</v>
          </cell>
          <cell r="D30">
            <v>50</v>
          </cell>
          <cell r="E30">
            <v>1581090</v>
          </cell>
          <cell r="F30">
            <v>79054500</v>
          </cell>
          <cell r="G30">
            <v>0</v>
          </cell>
          <cell r="H30">
            <v>50</v>
          </cell>
          <cell r="I30">
            <v>1581090</v>
          </cell>
          <cell r="J30">
            <v>79054500</v>
          </cell>
        </row>
        <row r="31">
          <cell r="A31" t="str">
            <v>10,2,12</v>
          </cell>
          <cell r="B31" t="str">
            <v xml:space="preserve">CONDUIT PVC DE 4X3" CON ACCESORIOS, SEPARDORES, CONCRETO Y SOPORTES. </v>
          </cell>
          <cell r="C31" t="str">
            <v>ML</v>
          </cell>
          <cell r="D31">
            <v>200</v>
          </cell>
          <cell r="E31">
            <v>110496.4</v>
          </cell>
          <cell r="F31">
            <v>22099280</v>
          </cell>
          <cell r="G31">
            <v>0</v>
          </cell>
          <cell r="H31">
            <v>200</v>
          </cell>
          <cell r="I31">
            <v>110496.4</v>
          </cell>
          <cell r="J31">
            <v>22099280</v>
          </cell>
        </row>
        <row r="32">
          <cell r="A32" t="str">
            <v>10,2,14</v>
          </cell>
          <cell r="B32" t="str">
            <v>SISTEMA DE PUESTA A TIERRA DE SUBESTACION, SE DEBE REALIZAR MEDIDA Y CERTIFICACIÓN</v>
          </cell>
          <cell r="C32" t="str">
            <v>GLB</v>
          </cell>
          <cell r="D32">
            <v>1</v>
          </cell>
          <cell r="E32">
            <v>12654286</v>
          </cell>
          <cell r="F32">
            <v>12654286</v>
          </cell>
          <cell r="G32">
            <v>0</v>
          </cell>
          <cell r="H32">
            <v>1</v>
          </cell>
          <cell r="I32">
            <v>12654286</v>
          </cell>
          <cell r="J32">
            <v>12654286</v>
          </cell>
        </row>
        <row r="33">
          <cell r="A33" t="str">
            <v>10,2,15</v>
          </cell>
          <cell r="B33" t="str">
            <v>DESMONTAJE DE EQUIPOS Y CABLEADO DE SUBESTACIÓN ELÉCTRICA EXISTENTE Y PROTECCIONES Y CABLEADO DE MEDIA TENSIÓN EN PUNTO DE CONEXIÓN</v>
          </cell>
          <cell r="C33" t="str">
            <v>GLB</v>
          </cell>
          <cell r="D33">
            <v>1</v>
          </cell>
          <cell r="E33">
            <v>7909035</v>
          </cell>
          <cell r="F33">
            <v>7909035</v>
          </cell>
          <cell r="G33">
            <v>0</v>
          </cell>
          <cell r="H33">
            <v>1</v>
          </cell>
          <cell r="I33">
            <v>7909035</v>
          </cell>
          <cell r="J33">
            <v>7909035</v>
          </cell>
        </row>
        <row r="34">
          <cell r="A34" t="str">
            <v>10,2,16</v>
          </cell>
          <cell r="B34" t="str">
            <v>TRANSFERENCIA CON INTERRUPTORRES EXTRAIBLE DE 3X1000A - TTA CON RELE DE TRANFERENCIA, BOTONES DE MADO LOCAL Y REMOTO, MULTIMETRO DIGITL, BARRAJE DE ACOPLE CON TABLERO GENERAL DE 460V, AUTOSOPORTADO.</v>
          </cell>
          <cell r="C34" t="str">
            <v>UND</v>
          </cell>
          <cell r="D34">
            <v>1</v>
          </cell>
          <cell r="E34">
            <v>118633600</v>
          </cell>
          <cell r="F34">
            <v>118633600</v>
          </cell>
          <cell r="G34">
            <v>0</v>
          </cell>
          <cell r="H34">
            <v>1</v>
          </cell>
          <cell r="I34">
            <v>84005804.800000012</v>
          </cell>
          <cell r="J34">
            <v>84005804.800000012</v>
          </cell>
        </row>
        <row r="35">
          <cell r="A35" t="str">
            <v>10,2,17</v>
          </cell>
          <cell r="B35" t="str">
            <v>TRANSFORMADOR TIPO SECO CLASE F DE 500 KVA, COM BOBINAS EN CU, RELE DE TEMPERATURA, LLANTAS, CELDA DE ENCAPSULADO Y DEMAMS ACCESORIOS, 3F, 4160/460/275V</v>
          </cell>
          <cell r="C35" t="str">
            <v>UND</v>
          </cell>
          <cell r="D35">
            <v>1</v>
          </cell>
          <cell r="E35">
            <v>45374700</v>
          </cell>
          <cell r="F35">
            <v>45374700</v>
          </cell>
          <cell r="G35">
            <v>0</v>
          </cell>
          <cell r="H35">
            <v>1</v>
          </cell>
          <cell r="I35">
            <v>45374700</v>
          </cell>
          <cell r="J35">
            <v>45374700</v>
          </cell>
        </row>
        <row r="36">
          <cell r="A36" t="str">
            <v>10,2,18</v>
          </cell>
          <cell r="B36" t="str">
            <v>ACOMETIDA GENERAL DE BAJA TENSIÓN EN 12x300MCM AISLAMIENTO 1000V A 105° +2/0T EN CÁRCAMO DESDE TRAFO DE 500KVA HASTA TTM, INCLUYE TERMINALES PONCHABLE Y CINTA</v>
          </cell>
          <cell r="C36" t="str">
            <v>ML</v>
          </cell>
          <cell r="D36">
            <v>50</v>
          </cell>
          <cell r="E36">
            <v>1033245</v>
          </cell>
          <cell r="F36">
            <v>51662250</v>
          </cell>
          <cell r="G36">
            <v>0</v>
          </cell>
          <cell r="H36">
            <v>50</v>
          </cell>
          <cell r="I36">
            <v>2848242</v>
          </cell>
          <cell r="J36">
            <v>142412100</v>
          </cell>
        </row>
        <row r="37">
          <cell r="A37" t="str">
            <v>10,2,19</v>
          </cell>
          <cell r="B37" t="str">
            <v>CABLE XLPE No.4Fx1/0, 15 KV, 133%</v>
          </cell>
          <cell r="C37" t="str">
            <v>ML</v>
          </cell>
          <cell r="D37">
            <v>30</v>
          </cell>
          <cell r="E37">
            <v>252017</v>
          </cell>
          <cell r="F37">
            <v>7560510</v>
          </cell>
          <cell r="G37">
            <v>0</v>
          </cell>
          <cell r="H37">
            <v>100</v>
          </cell>
          <cell r="I37">
            <v>331810</v>
          </cell>
          <cell r="J37">
            <v>33181000</v>
          </cell>
        </row>
        <row r="38">
          <cell r="A38">
            <v>10.3</v>
          </cell>
          <cell r="B38" t="str">
            <v>SUMINISTRO DE ELEMENTOS PARA ALIMENTADOR EN MT HACIA SUBESTACIÓN 3000KVA PROYECTADA</v>
          </cell>
          <cell r="C38">
            <v>0</v>
          </cell>
          <cell r="D38">
            <v>0</v>
          </cell>
          <cell r="E38">
            <v>0</v>
          </cell>
          <cell r="F38">
            <v>0</v>
          </cell>
          <cell r="G38">
            <v>51924140</v>
          </cell>
          <cell r="H38">
            <v>0</v>
          </cell>
          <cell r="I38">
            <v>0</v>
          </cell>
          <cell r="J38">
            <v>0</v>
          </cell>
        </row>
        <row r="39">
          <cell r="A39" t="str">
            <v>10,3,01</v>
          </cell>
          <cell r="B39" t="str">
            <v>CABLE XLPE No.4Fx1/0, 15 KV, 133%</v>
          </cell>
          <cell r="C39" t="str">
            <v>ML</v>
          </cell>
          <cell r="D39">
            <v>100</v>
          </cell>
          <cell r="E39">
            <v>252017</v>
          </cell>
          <cell r="F39">
            <v>25201700</v>
          </cell>
          <cell r="G39">
            <v>0</v>
          </cell>
          <cell r="H39">
            <v>100</v>
          </cell>
          <cell r="I39">
            <v>331810</v>
          </cell>
          <cell r="J39">
            <v>33181000</v>
          </cell>
        </row>
        <row r="40">
          <cell r="A40" t="str">
            <v>10,3,02</v>
          </cell>
          <cell r="B40" t="str">
            <v>TERMINALES PREMOLDEADOS DE USO INTERIOR</v>
          </cell>
          <cell r="C40" t="str">
            <v>Jgo</v>
          </cell>
          <cell r="D40">
            <v>8</v>
          </cell>
          <cell r="E40">
            <v>1186730</v>
          </cell>
          <cell r="F40">
            <v>9493840</v>
          </cell>
          <cell r="G40">
            <v>0</v>
          </cell>
          <cell r="H40">
            <v>8</v>
          </cell>
          <cell r="I40">
            <v>788215</v>
          </cell>
          <cell r="J40">
            <v>6305720</v>
          </cell>
        </row>
        <row r="41">
          <cell r="A41" t="str">
            <v>10,3,03</v>
          </cell>
          <cell r="B41" t="str">
            <v xml:space="preserve">KIT DE CODOS PREMOLDEADOS PARA CELDAS DE MEDIA TENSIÓN 15KV </v>
          </cell>
          <cell r="C41" t="str">
            <v>UND</v>
          </cell>
          <cell r="D41">
            <v>6</v>
          </cell>
          <cell r="E41">
            <v>1349500</v>
          </cell>
          <cell r="F41">
            <v>8097000</v>
          </cell>
          <cell r="G41">
            <v>0</v>
          </cell>
          <cell r="H41">
            <v>6</v>
          </cell>
          <cell r="I41">
            <v>2856000</v>
          </cell>
          <cell r="J41">
            <v>17136000</v>
          </cell>
        </row>
        <row r="42">
          <cell r="A42" t="str">
            <v>10,3,04</v>
          </cell>
          <cell r="B42" t="str">
            <v>DUCTOS MEDIA TENSIÓN EN 2XPVC DE 4"</v>
          </cell>
          <cell r="C42" t="str">
            <v>ML</v>
          </cell>
          <cell r="D42">
            <v>100</v>
          </cell>
          <cell r="E42">
            <v>91316</v>
          </cell>
          <cell r="F42">
            <v>9131600</v>
          </cell>
          <cell r="G42">
            <v>0</v>
          </cell>
          <cell r="H42">
            <v>100</v>
          </cell>
          <cell r="I42">
            <v>91316</v>
          </cell>
          <cell r="J42">
            <v>9131600</v>
          </cell>
        </row>
        <row r="43">
          <cell r="A43">
            <v>10.4</v>
          </cell>
          <cell r="B43" t="str">
            <v>SUMINISTRO DE ELEMENTOS PARA SUBESTACION ELECTRICA 3000 KVA Y GRUPO ELECTRÓGENO</v>
          </cell>
          <cell r="C43">
            <v>0</v>
          </cell>
          <cell r="D43">
            <v>0</v>
          </cell>
          <cell r="E43">
            <v>0</v>
          </cell>
          <cell r="F43">
            <v>0</v>
          </cell>
          <cell r="G43">
            <v>7650290794.5999994</v>
          </cell>
          <cell r="H43">
            <v>0</v>
          </cell>
          <cell r="I43">
            <v>0</v>
          </cell>
          <cell r="J43">
            <v>0</v>
          </cell>
        </row>
        <row r="44">
          <cell r="A44" t="str">
            <v>10,4,01</v>
          </cell>
          <cell r="B44" t="str">
            <v>CELDA DE MEDIDA TIPO INTERIOR DE TRES ELEMENTOS ACORDE CON EXIGENCIAS DE ECA. INCLUYE CERTIFICADOS DE PRUEBA DE TC Y TP</v>
          </cell>
          <cell r="C44" t="str">
            <v>UND</v>
          </cell>
          <cell r="D44">
            <v>1</v>
          </cell>
          <cell r="E44">
            <v>40282986</v>
          </cell>
          <cell r="F44">
            <v>40282986</v>
          </cell>
          <cell r="G44">
            <v>0</v>
          </cell>
          <cell r="H44">
            <v>1</v>
          </cell>
          <cell r="I44">
            <v>40282986</v>
          </cell>
          <cell r="J44">
            <v>40282986</v>
          </cell>
        </row>
        <row r="45">
          <cell r="A45" t="str">
            <v>10,4,02</v>
          </cell>
          <cell r="B45" t="str">
            <v>CELDA DE INTERRUPTOR CON SECCIONADOR EN VACIO DE 200A, TIPO XIRIA, CON RELE DE PROTECCIÓN50/51N, 51N. 20KA, 60HZ, CON CALSIFICACION DE ARCO ELECTRICO AFLR,. VER ESPECIFICACIONES.</v>
          </cell>
          <cell r="C45" t="str">
            <v>UND</v>
          </cell>
          <cell r="D45">
            <v>1</v>
          </cell>
          <cell r="E45">
            <v>130596352</v>
          </cell>
          <cell r="F45">
            <v>130596352</v>
          </cell>
          <cell r="G45">
            <v>0</v>
          </cell>
          <cell r="H45">
            <v>4</v>
          </cell>
          <cell r="I45">
            <v>49808640</v>
          </cell>
          <cell r="J45">
            <v>49808640</v>
          </cell>
        </row>
        <row r="46">
          <cell r="A46" t="str">
            <v>10,4,03</v>
          </cell>
          <cell r="B46" t="str">
            <v>CELDA DE INTERRUPTOR CON SECCIONADOR EN VACIO 630A, TIPO XIRIA, CON RELE DE PROTECCIÓN50/51N, 51N, DE FASE.20KA, 60HZ, CON CALSIFICACION DE ARCO ELECTRICO AFLR, CON RELE EDR5000. VER ESPECIFICACIONES.</v>
          </cell>
          <cell r="C46" t="str">
            <v>UND</v>
          </cell>
          <cell r="D46">
            <v>1</v>
          </cell>
          <cell r="E46">
            <v>133523752</v>
          </cell>
          <cell r="F46">
            <v>133523752</v>
          </cell>
          <cell r="G46">
            <v>0</v>
          </cell>
          <cell r="H46">
            <v>1</v>
          </cell>
          <cell r="I46">
            <v>290093440</v>
          </cell>
          <cell r="J46">
            <v>290093440</v>
          </cell>
        </row>
        <row r="47">
          <cell r="A47" t="str">
            <v>10,4,04</v>
          </cell>
          <cell r="B47" t="str">
            <v xml:space="preserve">CELDA REMONTE DE CABLES </v>
          </cell>
          <cell r="C47" t="str">
            <v>UND</v>
          </cell>
          <cell r="D47">
            <v>1</v>
          </cell>
          <cell r="E47">
            <v>25518400</v>
          </cell>
          <cell r="F47">
            <v>25518400</v>
          </cell>
          <cell r="G47">
            <v>0</v>
          </cell>
          <cell r="H47">
            <v>5</v>
          </cell>
          <cell r="I47">
            <v>25075680</v>
          </cell>
          <cell r="J47">
            <v>25075680</v>
          </cell>
        </row>
        <row r="48">
          <cell r="A48" t="str">
            <v>10,4,05</v>
          </cell>
          <cell r="B48" t="str">
            <v>TRANSFORMADOR TIPO CONVENCIONAL CON RELÉ BUCHOLZ, TANQUE EXPANSIVO, RELÉ DE TEMPERATURA, DEPÓSITO DE SILICA, RUEDAS Y BOBINAS EN COBRE. DE 3000 KVA, 3F, 13200/4160V, SEGÚN ESPECIFICACIONES</v>
          </cell>
          <cell r="C48" t="str">
            <v>UN</v>
          </cell>
          <cell r="D48">
            <v>1</v>
          </cell>
          <cell r="E48">
            <v>183242150</v>
          </cell>
          <cell r="F48">
            <v>183242150</v>
          </cell>
          <cell r="G48">
            <v>0</v>
          </cell>
          <cell r="H48">
            <v>1</v>
          </cell>
          <cell r="I48">
            <v>183242150</v>
          </cell>
          <cell r="J48">
            <v>183242150</v>
          </cell>
        </row>
        <row r="49">
          <cell r="A49" t="str">
            <v>10,4,06</v>
          </cell>
          <cell r="B49" t="str">
            <v>PUENTES PRIMARIOS 3F ENTRE INTERRUPTOR Y TRANSFORMADOR 3000KVA, EN 3XLPE No.1/0 15KV Y PREMOLDEADOS</v>
          </cell>
          <cell r="C49" t="str">
            <v>GLB</v>
          </cell>
          <cell r="D49">
            <v>4</v>
          </cell>
          <cell r="E49">
            <v>6403721</v>
          </cell>
          <cell r="F49">
            <v>25614884</v>
          </cell>
          <cell r="G49">
            <v>0</v>
          </cell>
          <cell r="H49">
            <v>4</v>
          </cell>
          <cell r="I49">
            <v>12600000</v>
          </cell>
          <cell r="J49">
            <v>50400000</v>
          </cell>
        </row>
        <row r="50">
          <cell r="A50" t="str">
            <v>10,4,07</v>
          </cell>
          <cell r="B50" t="str">
            <v>TRANSFERENCIA AUTOMATICA, TREN DE CELDAS XIRIA-E 17.5KV, 20KA, 630A, 60HZ. INCLUYE: - DOS (2) CELDAS LBS DE ENTRADA CON SECCIONADOR DE OPERACIÓN BAJO CARGA FIJO MOTORIZADO 630A, UN (1) JUEGO DE PT´S Y BOBINA DE MÍNIMA TENSIÓN, TODO CABLEADO A BORNERAS EN LA CAJA DE BAJA TENSIÓN. - UNA (1) CELDAS VCB DE SALIDA CON INTERRUPTOR FIJO DE OPERACIÓN MANUAL 630A, UN (1) JUEGO DE CT´S Y RELÉ EDR 3000 CON COMUNICACIÓN MODBUS RTU.</v>
          </cell>
          <cell r="C50" t="str">
            <v>UN</v>
          </cell>
          <cell r="D50">
            <v>1</v>
          </cell>
          <cell r="E50">
            <v>480023232</v>
          </cell>
          <cell r="F50">
            <v>480023232</v>
          </cell>
          <cell r="G50">
            <v>0</v>
          </cell>
          <cell r="H50">
            <v>1</v>
          </cell>
          <cell r="I50">
            <v>365456758</v>
          </cell>
          <cell r="J50">
            <v>365456758</v>
          </cell>
        </row>
        <row r="51">
          <cell r="A51" t="str">
            <v>10,4,08</v>
          </cell>
          <cell r="B51" t="str">
            <v>TABLERO GENERAL DE BAJA TENSIÓN TG460V SEGÚN PLANO. UNIFILAR,AUTOSOPORTADO DE ACUERDO A MEDIDAD DEL CCM DE 460  Y TABLERO GENERAL DE 230V- EL INTERRUPTOR PPAL EXTRAIBLE CON RELE DE PROTECCIONES</v>
          </cell>
          <cell r="C51" t="str">
            <v>UN</v>
          </cell>
          <cell r="D51">
            <v>1</v>
          </cell>
          <cell r="E51">
            <v>519446472</v>
          </cell>
          <cell r="F51">
            <v>519446472</v>
          </cell>
          <cell r="G51">
            <v>0</v>
          </cell>
          <cell r="H51">
            <v>1</v>
          </cell>
          <cell r="I51">
            <v>59965936</v>
          </cell>
          <cell r="J51">
            <v>59965936</v>
          </cell>
        </row>
        <row r="52">
          <cell r="A52" t="str">
            <v>10,4,09</v>
          </cell>
          <cell r="B52" t="str">
            <v>TRANFORMADOR BT, 500 KVA, 4160/460-275V EN CU Y TANQUE EN ACEITE, LIBRE DE PCB´S</v>
          </cell>
          <cell r="C52" t="str">
            <v>UN</v>
          </cell>
          <cell r="D52">
            <v>1</v>
          </cell>
          <cell r="E52">
            <v>55015525</v>
          </cell>
          <cell r="F52">
            <v>55015525</v>
          </cell>
          <cell r="G52">
            <v>0</v>
          </cell>
          <cell r="H52">
            <v>1</v>
          </cell>
          <cell r="I52">
            <v>51265200</v>
          </cell>
          <cell r="J52">
            <v>51265200</v>
          </cell>
        </row>
        <row r="53">
          <cell r="A53" t="str">
            <v>10,4,10</v>
          </cell>
          <cell r="B53" t="str">
            <v>TRANFORMADOR BT, 225 KVA, 460/230-125V EN CU Y TANQUE EN ACEITE, LIBRE DE PCB´S</v>
          </cell>
          <cell r="C53" t="str">
            <v>UN</v>
          </cell>
          <cell r="D53">
            <v>2</v>
          </cell>
          <cell r="E53">
            <v>27643700</v>
          </cell>
          <cell r="F53">
            <v>55287400</v>
          </cell>
          <cell r="G53">
            <v>0</v>
          </cell>
          <cell r="H53">
            <v>2</v>
          </cell>
          <cell r="I53">
            <v>27643700</v>
          </cell>
          <cell r="J53">
            <v>55287400</v>
          </cell>
        </row>
        <row r="54">
          <cell r="A54" t="str">
            <v>10,4,11</v>
          </cell>
          <cell r="B54" t="str">
            <v>ALIMENTACIÓN DESDE TRANSFERENCIA HASTA TG4160V EN CABLE XLPE CU AL 133% PANTALLA EN HILO 3F X (2 x 400) MCM +1NoX (2X400) MCM + 1xT. 2/0MCMT, INCLUYE TERMINALES PARA PONCHAR, CINTAS Y MARCACIÓN DE ACUERDO AL RETIE</v>
          </cell>
          <cell r="C54" t="str">
            <v>ML</v>
          </cell>
          <cell r="D54">
            <v>30</v>
          </cell>
          <cell r="E54">
            <v>1296195</v>
          </cell>
          <cell r="F54">
            <v>38885850</v>
          </cell>
          <cell r="G54">
            <v>0</v>
          </cell>
          <cell r="H54">
            <v>30</v>
          </cell>
          <cell r="I54">
            <v>1296194</v>
          </cell>
          <cell r="J54">
            <v>38885820</v>
          </cell>
        </row>
        <row r="55">
          <cell r="A55" t="str">
            <v>10,4,12</v>
          </cell>
          <cell r="B55" t="str">
            <v>ALIMENTACIÓN DESDE TRANSFORMADOR 3000 KVA Y PLANTA DE EMERGENCIA  HASTA TRANSFERENCIA EN CABLE XLPE CU AL 133% PANTALLA EN HILO 3F X (2 x 400) MCM +1NoX (2X400) MCM + 1xT. 2/0MCMT, INCLUYE TERMINALES PARA PONCHAR, CINTAS Y MARCACIÓN DE ACUERDO AL RETIE</v>
          </cell>
          <cell r="C55" t="str">
            <v>ML</v>
          </cell>
          <cell r="D55">
            <v>110</v>
          </cell>
          <cell r="E55">
            <v>1296195</v>
          </cell>
          <cell r="F55">
            <v>142581450</v>
          </cell>
          <cell r="G55">
            <v>0</v>
          </cell>
          <cell r="H55">
            <v>110</v>
          </cell>
          <cell r="I55">
            <v>1296195</v>
          </cell>
          <cell r="J55">
            <v>142581450</v>
          </cell>
        </row>
        <row r="56">
          <cell r="A56" t="str">
            <v>10,4,13</v>
          </cell>
          <cell r="B56" t="str">
            <v>SISTEMA DE PUESTA A TIERRA DE SUBESTACION, SE DEBE REALIZAR MEDIDA,  CERTIFICACIÓN Y REGISTROS DE INSPECCIÓN</v>
          </cell>
          <cell r="C56" t="str">
            <v>GLB</v>
          </cell>
          <cell r="D56">
            <v>1</v>
          </cell>
          <cell r="E56">
            <v>15965286.399999999</v>
          </cell>
          <cell r="F56">
            <v>15965286.399999999</v>
          </cell>
          <cell r="G56">
            <v>0</v>
          </cell>
          <cell r="H56">
            <v>1</v>
          </cell>
          <cell r="I56">
            <v>15965286.399999999</v>
          </cell>
          <cell r="J56">
            <v>15965286.399999999</v>
          </cell>
        </row>
        <row r="57">
          <cell r="A57" t="str">
            <v>10,4,14</v>
          </cell>
          <cell r="B57" t="str">
            <v xml:space="preserve">PLANTA ELECTRICA  POWER GENERATION DE 3000KW NOMINALES (STANDBY) MODELO C3000D6 4160VAC CON MOTOR KSK95 - ALTERNADOR STAMFORD - CONTROLADOR DEBE SER PROPIO DEL FABRICANTE. INCLUYE FILTROS, PRECALENTADOR DE CAMISAS, PRECALENTADOR PARA ALTERNADOR, SISTEMA DE PROTECCION AMPSENTRY, GOBERNADOR ELECTRÓNICO, GABINETE DE CONTROL, SENSORES DE TEMPERATURA PARA EL ESTATOR, PRECALENTADOR PARA REGULADOR DE TENSION PMG. INCLUYE PCC 3.3 CONTROLADOR CON OPCION DE PARALELISMO. DEBE INLUIR ENTRENAMIENTO AL PERSONAL DE OPERACIÓN, VER ESPECIFICACIONES </v>
          </cell>
          <cell r="C57" t="str">
            <v>UND</v>
          </cell>
          <cell r="D57">
            <v>1</v>
          </cell>
          <cell r="E57">
            <v>5434944200</v>
          </cell>
          <cell r="F57">
            <v>5434944200</v>
          </cell>
          <cell r="G57">
            <v>0</v>
          </cell>
          <cell r="H57">
            <v>1</v>
          </cell>
          <cell r="I57">
            <v>5094075000</v>
          </cell>
          <cell r="J57">
            <v>5094075000</v>
          </cell>
        </row>
        <row r="58">
          <cell r="A58" t="str">
            <v>10,4,15</v>
          </cell>
          <cell r="B58" t="str">
            <v>TABLERO GENERAL DE BAJA TENSIÓN TG220V, DE ACUERDO A CARGAS EN DIAGRAMA UNIFILAR, ESTE TABLERO DEBE TENER MULTIMETRO DE MEDIDA Y VISUALIZACIÓN, CON DPS, VER UNIFILAR</v>
          </cell>
          <cell r="C58" t="str">
            <v>UN</v>
          </cell>
          <cell r="D58">
            <v>1</v>
          </cell>
          <cell r="E58">
            <v>24712103.200000003</v>
          </cell>
          <cell r="F58">
            <v>24712103.200000003</v>
          </cell>
          <cell r="G58">
            <v>0</v>
          </cell>
          <cell r="H58">
            <v>1</v>
          </cell>
          <cell r="I58">
            <v>24712103.200000003</v>
          </cell>
          <cell r="J58">
            <v>24712103.200000003</v>
          </cell>
        </row>
        <row r="59">
          <cell r="A59" t="str">
            <v>10,4,16</v>
          </cell>
          <cell r="B59" t="str">
            <v xml:space="preserve">ALIMENTACIÓN DESDE INTERRUPTOR EN VACIO HASTA TRAFO 750KVA EN 3 x N°1/0 (F) XLPE AL 133% </v>
          </cell>
          <cell r="C59" t="str">
            <v>ML</v>
          </cell>
          <cell r="D59">
            <v>50</v>
          </cell>
          <cell r="E59">
            <v>283858</v>
          </cell>
          <cell r="F59">
            <v>14192900</v>
          </cell>
          <cell r="G59">
            <v>0</v>
          </cell>
          <cell r="H59">
            <v>50</v>
          </cell>
          <cell r="I59">
            <v>283858</v>
          </cell>
          <cell r="J59">
            <v>14192900</v>
          </cell>
        </row>
        <row r="60">
          <cell r="A60" t="str">
            <v>10,4,17</v>
          </cell>
          <cell r="B60" t="str">
            <v xml:space="preserve">ALIMENTACIÓN DESDE TG 4160V HASTA CCM4160 EN 6x N°2/0(F) + 2CU DESNUDO  (F) XLPE AL 133% </v>
          </cell>
          <cell r="C60" t="str">
            <v>ML</v>
          </cell>
          <cell r="D60">
            <v>100</v>
          </cell>
          <cell r="E60">
            <v>685540</v>
          </cell>
          <cell r="F60">
            <v>68554000</v>
          </cell>
          <cell r="G60">
            <v>0</v>
          </cell>
          <cell r="H60">
            <v>100</v>
          </cell>
          <cell r="I60">
            <v>685540</v>
          </cell>
          <cell r="J60">
            <v>68554000</v>
          </cell>
        </row>
        <row r="61">
          <cell r="A61" t="str">
            <v>10,4,18</v>
          </cell>
          <cell r="B61" t="str">
            <v>ALIMENTACIÓN DESDE TG460V  HASTA TRAFO 225KVA EN 2 x 4/0 MCM (F) +2No.4/0 MCM (N) 600V, INCLUYE TERMINALES Y CINTA.</v>
          </cell>
          <cell r="C61" t="str">
            <v>ML</v>
          </cell>
          <cell r="D61">
            <v>50</v>
          </cell>
          <cell r="E61">
            <v>553260</v>
          </cell>
          <cell r="F61">
            <v>27663000</v>
          </cell>
          <cell r="G61">
            <v>0</v>
          </cell>
          <cell r="H61">
            <v>50</v>
          </cell>
          <cell r="I61">
            <v>553260</v>
          </cell>
          <cell r="J61">
            <v>27663000</v>
          </cell>
        </row>
        <row r="62">
          <cell r="A62" t="str">
            <v>10,4,19</v>
          </cell>
          <cell r="B62" t="str">
            <v>ALIMENTACIÓN DESDE TRAFO 225 KVA HASTA TG220V EN 6 x 300 MCM (F) +2No.300 MCM (N) AILAMIENTO DE 1000V 105°, INCLUYE TERMIANLES Y CINTA</v>
          </cell>
          <cell r="C62" t="str">
            <v>ML</v>
          </cell>
          <cell r="D62">
            <v>50</v>
          </cell>
          <cell r="E62">
            <v>1365349</v>
          </cell>
          <cell r="F62">
            <v>68267450</v>
          </cell>
          <cell r="G62">
            <v>0</v>
          </cell>
          <cell r="H62">
            <v>50</v>
          </cell>
          <cell r="I62">
            <v>1365349</v>
          </cell>
          <cell r="J62">
            <v>68267450</v>
          </cell>
        </row>
        <row r="63">
          <cell r="A63" t="str">
            <v>10,4,20</v>
          </cell>
          <cell r="B63" t="str">
            <v>ALIMENTACIÓN DESDE TRAFO 750 KVA   HASTA TG460V EN 12 x 350 MCM (F) +4No.350 MCM(N) DE 1000V   + 1#1/0(TCU) INCLUYE TERMINALES Y CINTA</v>
          </cell>
          <cell r="C63" t="str">
            <v>ML</v>
          </cell>
          <cell r="D63">
            <v>100</v>
          </cell>
          <cell r="E63">
            <v>1125468</v>
          </cell>
          <cell r="F63">
            <v>112546800</v>
          </cell>
          <cell r="G63">
            <v>0</v>
          </cell>
          <cell r="H63">
            <v>100</v>
          </cell>
          <cell r="I63">
            <v>2754032</v>
          </cell>
          <cell r="J63">
            <v>275403200</v>
          </cell>
        </row>
        <row r="64">
          <cell r="A64" t="str">
            <v>10,4,21</v>
          </cell>
          <cell r="B64" t="str">
            <v>ALIMENTACIÓN DESDE TG460V  HASTA TG-TM460 EN 3 x 4/0 MCM (F) +2No.4/0 MCM (N)+1N°2(T) 600V, INCLUYE TERMINALES Y CINTA.</v>
          </cell>
          <cell r="C64" t="str">
            <v>ML</v>
          </cell>
          <cell r="D64">
            <v>50</v>
          </cell>
          <cell r="E64">
            <v>522497</v>
          </cell>
          <cell r="F64">
            <v>26124850</v>
          </cell>
          <cell r="G64">
            <v>0</v>
          </cell>
          <cell r="H64">
            <v>50</v>
          </cell>
          <cell r="I64">
            <v>899048</v>
          </cell>
          <cell r="J64">
            <v>44952400</v>
          </cell>
        </row>
        <row r="65">
          <cell r="A65" t="str">
            <v>10,4,22</v>
          </cell>
          <cell r="B65" t="str">
            <v>ALIMENTACIÓN DESDE TG460V  HASTA TCCM-BAJA TENSIÓN 460V(CCM BOMBA DE LAVADO)EN 1 x 2/0 MCM (F) +1No.2/0 MCM (N)+1N°8(T) 600V, INCLUYE TERMINALES Y CINTA.</v>
          </cell>
          <cell r="C65" t="str">
            <v>ML</v>
          </cell>
          <cell r="D65">
            <v>52</v>
          </cell>
          <cell r="E65">
            <v>268726</v>
          </cell>
          <cell r="F65">
            <v>13973752</v>
          </cell>
          <cell r="G65">
            <v>0</v>
          </cell>
          <cell r="H65">
            <v>52</v>
          </cell>
          <cell r="I65">
            <v>268726</v>
          </cell>
          <cell r="J65">
            <v>13973752</v>
          </cell>
        </row>
        <row r="66">
          <cell r="A66" t="str">
            <v>10,4,23</v>
          </cell>
          <cell r="B66" t="str">
            <v xml:space="preserve">SUMINISTRO DE MEDIDOR DE ENERGIA TRIFASICO CON TELEMETRIA DE ACUERDO A ESPECIFICACIONES DEL COMERCIALIZADOR </v>
          </cell>
          <cell r="C66" t="str">
            <v>UN</v>
          </cell>
          <cell r="D66">
            <v>2</v>
          </cell>
          <cell r="E66">
            <v>6664000</v>
          </cell>
          <cell r="F66">
            <v>13328000</v>
          </cell>
          <cell r="G66">
            <v>0</v>
          </cell>
          <cell r="H66">
            <v>2</v>
          </cell>
          <cell r="I66">
            <v>6664000</v>
          </cell>
          <cell r="J66">
            <v>13328000</v>
          </cell>
        </row>
        <row r="67">
          <cell r="A67">
            <v>0</v>
          </cell>
          <cell r="B67" t="str">
            <v xml:space="preserve">SUMINISTRO DE ELEMENTOS PARA TABLEROS DE FUERZA Y ALIMENTACION DE FUERZA Y CONTROL A MOTORES </v>
          </cell>
          <cell r="C67">
            <v>0</v>
          </cell>
          <cell r="D67">
            <v>0</v>
          </cell>
          <cell r="E67">
            <v>0</v>
          </cell>
          <cell r="F67">
            <v>0</v>
          </cell>
          <cell r="G67">
            <v>3657490008</v>
          </cell>
          <cell r="H67">
            <v>0</v>
          </cell>
          <cell r="I67">
            <v>0</v>
          </cell>
          <cell r="J67">
            <v>0</v>
          </cell>
        </row>
        <row r="68">
          <cell r="A68" t="str">
            <v>10,4,24</v>
          </cell>
          <cell r="B68" t="str">
            <v xml:space="preserve">CELDA DE DE PROTECCION 4160V TIPO SECOGEAR 17,5KV PARA OPERAR A 4,16KV, ICC 31,5KA, EQUIPADA CON INTERRUPTOR EN VACÍO DE 1250 AMPS. CON RELE DE PROTECCIÓN GE MULTILIN 350, INCLUE TRANSICIÓN, TCS Y TPS + CUCHILLA DE PUESTA A TIERRA </v>
          </cell>
          <cell r="C68" t="str">
            <v xml:space="preserve">UN   </v>
          </cell>
          <cell r="D68">
            <v>1</v>
          </cell>
          <cell r="E68">
            <v>389585104</v>
          </cell>
          <cell r="F68">
            <v>389585104</v>
          </cell>
          <cell r="G68">
            <v>0</v>
          </cell>
          <cell r="H68">
            <v>1</v>
          </cell>
          <cell r="I68">
            <v>316330560</v>
          </cell>
          <cell r="J68">
            <v>316330560</v>
          </cell>
        </row>
        <row r="69">
          <cell r="A69" t="str">
            <v>10,4,25</v>
          </cell>
          <cell r="B69" t="str">
            <v>CCM MEDIA TENSIÓN CON ARRANCADOR DE MOTORES CON AUTO TRANSFORMADOR TIPO LIMITAMP PARA 6 MOTORES DE 300HP, 4160V, 60HZ; INCLUYE RELE DE PROTECCIÓN PARA EL MOTOR DE 1200A, ICC 50KA. NORMA NEMA 12, ANSI 61, DE ACUERDO A LAS ESPECIFICACIONES.</v>
          </cell>
          <cell r="C69" t="str">
            <v xml:space="preserve">UN   </v>
          </cell>
          <cell r="D69">
            <v>1</v>
          </cell>
          <cell r="E69">
            <v>2736620200</v>
          </cell>
          <cell r="F69">
            <v>2736620200</v>
          </cell>
          <cell r="G69">
            <v>0</v>
          </cell>
          <cell r="H69">
            <v>1</v>
          </cell>
          <cell r="I69">
            <v>3979941691</v>
          </cell>
          <cell r="J69">
            <v>3979941691</v>
          </cell>
        </row>
        <row r="70">
          <cell r="A70" t="str">
            <v>10,4,26</v>
          </cell>
          <cell r="B70" t="str">
            <v>CENTRO DE CONTROL DE MOTORES  PARA 2 BOMBAS DE LAVADO DE 50HP, CON BARRAJE, SEÑALIZACIÓN, MULTIMETRO, ARRANCADORES SUAVE, PULSADORES Y CABLEADO, PROTECCIONES Y EQUIPOS ELECTRICOS SEGÚN ESPECIFICACIONES Y PLANOS.</v>
          </cell>
          <cell r="C70" t="str">
            <v xml:space="preserve">UN   </v>
          </cell>
          <cell r="D70">
            <v>1</v>
          </cell>
          <cell r="E70">
            <v>483675104</v>
          </cell>
          <cell r="F70">
            <v>483675104</v>
          </cell>
          <cell r="G70">
            <v>0</v>
          </cell>
          <cell r="H70">
            <v>2</v>
          </cell>
          <cell r="I70">
            <v>33822875.399999999</v>
          </cell>
          <cell r="J70">
            <v>67645750.799999997</v>
          </cell>
        </row>
        <row r="71">
          <cell r="A71" t="str">
            <v>10,4,27</v>
          </cell>
          <cell r="B71" t="str">
            <v>TABLERO GENERAL DE BAJA TENSIÓN TG-TM460V SEGÚN UNIFILAR CON CADA PROTECCIÓN TERMOMAGNETICA PARA CARGAS ROTATIVAS COMO SE ENCUENTRA EN EL DIAGRAMA.-AUTOSOPORTADO DE ACUERDO A MEDIDAD DEL TG460.</v>
          </cell>
          <cell r="C71" t="str">
            <v xml:space="preserve">UN   </v>
          </cell>
          <cell r="D71">
            <v>1</v>
          </cell>
          <cell r="E71">
            <v>47609600</v>
          </cell>
          <cell r="F71">
            <v>47609600</v>
          </cell>
          <cell r="G71">
            <v>0</v>
          </cell>
          <cell r="H71">
            <v>1</v>
          </cell>
          <cell r="I71">
            <v>32592619</v>
          </cell>
          <cell r="J71">
            <v>32592619</v>
          </cell>
        </row>
        <row r="72">
          <cell r="A72">
            <v>10.5</v>
          </cell>
          <cell r="B72" t="str">
            <v>SUMINISTRO DE ELEMENTOS PARA ALIMENTACION DE FUERZA 4160V Y 460V</v>
          </cell>
          <cell r="C72">
            <v>0</v>
          </cell>
          <cell r="D72">
            <v>0</v>
          </cell>
          <cell r="E72">
            <v>0</v>
          </cell>
          <cell r="F72">
            <v>0</v>
          </cell>
          <cell r="G72">
            <v>0</v>
          </cell>
          <cell r="H72">
            <v>0</v>
          </cell>
          <cell r="I72">
            <v>0</v>
          </cell>
          <cell r="J72">
            <v>0</v>
          </cell>
        </row>
        <row r="73">
          <cell r="A73">
            <v>0</v>
          </cell>
          <cell r="B73" t="str">
            <v>SUMINISTRO DE ALIMENTACIONES FUERZA A 4160V Y 460V</v>
          </cell>
          <cell r="C73">
            <v>0</v>
          </cell>
          <cell r="D73">
            <v>0</v>
          </cell>
          <cell r="E73">
            <v>0</v>
          </cell>
          <cell r="F73">
            <v>0</v>
          </cell>
          <cell r="G73">
            <v>194381881</v>
          </cell>
          <cell r="H73">
            <v>0</v>
          </cell>
          <cell r="I73">
            <v>0</v>
          </cell>
          <cell r="J73">
            <v>0</v>
          </cell>
        </row>
        <row r="74">
          <cell r="A74" t="str">
            <v>10,5,01</v>
          </cell>
          <cell r="B74" t="str">
            <v>ALIMENTACION DESDE CCM 4160 A MOTORES 300 HP EN 3F XNo.2 XLPE AL 100% + N°2T DESNUDO + (4x14 + 20 CABLE DE CONTROL THHN/THHW SR TC PARA CALEFACCIÓN) INLUYE CINTA AISLANTE DE MEDIA TENSIÓN 2350, 23 Y TERMINALES</v>
          </cell>
          <cell r="C74" t="str">
            <v>ML</v>
          </cell>
          <cell r="D74">
            <v>260</v>
          </cell>
          <cell r="E74">
            <v>197794</v>
          </cell>
          <cell r="F74">
            <v>51426440</v>
          </cell>
          <cell r="G74">
            <v>0</v>
          </cell>
          <cell r="H74">
            <v>260</v>
          </cell>
          <cell r="I74">
            <v>240915</v>
          </cell>
          <cell r="J74">
            <v>62637900</v>
          </cell>
        </row>
        <row r="75">
          <cell r="A75" t="str">
            <v>10,5,02</v>
          </cell>
          <cell r="B75" t="str">
            <v xml:space="preserve">ALIMENTACION DESDE CCM 460 A MOTORES LAVADO 50 HP EN 3No.4 + 6T EN CABLE THHN 600V + (4x14 + 20 CABLE DE CONTROL THHN/THHW SR TC) </v>
          </cell>
          <cell r="C75" t="str">
            <v>ML</v>
          </cell>
          <cell r="D75">
            <v>100</v>
          </cell>
          <cell r="E75">
            <v>83887</v>
          </cell>
          <cell r="F75">
            <v>8388700</v>
          </cell>
          <cell r="G75">
            <v>0</v>
          </cell>
          <cell r="H75">
            <v>100</v>
          </cell>
          <cell r="I75">
            <v>83887</v>
          </cell>
          <cell r="J75">
            <v>8388700</v>
          </cell>
        </row>
        <row r="76">
          <cell r="A76" t="str">
            <v>10,5,03</v>
          </cell>
          <cell r="B76" t="str">
            <v xml:space="preserve">ALIMENTACION DESDE CCM A TABLERO SOPLADOR DE FILTROS  60 HP EN 3No.2 + N6T  </v>
          </cell>
          <cell r="C76" t="str">
            <v>ML</v>
          </cell>
          <cell r="D76">
            <v>75</v>
          </cell>
          <cell r="E76">
            <v>105123</v>
          </cell>
          <cell r="F76">
            <v>7884225</v>
          </cell>
          <cell r="G76">
            <v>0</v>
          </cell>
          <cell r="H76">
            <v>75</v>
          </cell>
          <cell r="I76">
            <v>105123</v>
          </cell>
          <cell r="J76">
            <v>7884225</v>
          </cell>
        </row>
        <row r="77">
          <cell r="A77" t="str">
            <v>10,5,04</v>
          </cell>
          <cell r="B77" t="str">
            <v xml:space="preserve">ALIMENTACION DESDE TABLERO SOPLADOR DE FILTROS  HASTA MOTOR SOPLADOR DE 60 HP, EN 6No.8 + 1N8T  </v>
          </cell>
          <cell r="C77" t="str">
            <v>ML</v>
          </cell>
          <cell r="D77">
            <v>9</v>
          </cell>
          <cell r="E77">
            <v>61614</v>
          </cell>
          <cell r="F77">
            <v>554526</v>
          </cell>
          <cell r="G77">
            <v>0</v>
          </cell>
          <cell r="H77">
            <v>9</v>
          </cell>
          <cell r="I77">
            <v>61614</v>
          </cell>
          <cell r="J77">
            <v>554526</v>
          </cell>
        </row>
        <row r="78">
          <cell r="A78" t="str">
            <v>10,5,05</v>
          </cell>
          <cell r="B78" t="str">
            <v xml:space="preserve">ALIMENTACION DESDE CCM2 A TABLERO POLIPASTO 5 TON., 7,2 KVA EN IMC DE 3/4" CON 3No.10 + 12T  </v>
          </cell>
          <cell r="C78" t="str">
            <v>ML</v>
          </cell>
          <cell r="D78">
            <v>30</v>
          </cell>
          <cell r="E78">
            <v>48933</v>
          </cell>
          <cell r="F78">
            <v>1467990</v>
          </cell>
          <cell r="G78">
            <v>0</v>
          </cell>
          <cell r="H78">
            <v>30</v>
          </cell>
          <cell r="I78">
            <v>48933</v>
          </cell>
          <cell r="J78">
            <v>1467990</v>
          </cell>
        </row>
        <row r="79">
          <cell r="A79" t="str">
            <v>10,5,06</v>
          </cell>
          <cell r="B79" t="str">
            <v>ALIMENTACION DESDE TABLERO TG-TM460 HASTA CCM DE BOMBAS ESTACIÓN DE BOMBEO AGUAS DE LAVADO DE FILTROS 3No.3/0 + 1N6T EN CABLE THHN 600V, INCLUYE TERMINAALES Y CINTA</v>
          </cell>
          <cell r="C79" t="str">
            <v>ML</v>
          </cell>
          <cell r="D79">
            <v>100</v>
          </cell>
          <cell r="E79">
            <v>285086</v>
          </cell>
          <cell r="F79">
            <v>28508600</v>
          </cell>
          <cell r="G79">
            <v>0</v>
          </cell>
          <cell r="H79">
            <v>100</v>
          </cell>
          <cell r="I79">
            <v>285086</v>
          </cell>
          <cell r="J79">
            <v>28508600</v>
          </cell>
        </row>
        <row r="80">
          <cell r="A80" t="str">
            <v>10,5,07</v>
          </cell>
          <cell r="B80" t="str">
            <v>ALIMENTACION DESDE  CCM DE BOMBAS ESTACIÓN DE BOMBEO AGUAS DE LAVADO DE FILTROS HASTA BOMBAS 3No.4 + 1N6T EN CABLE THHN 600V, INCLUYE TERMINAALES Y CINTA</v>
          </cell>
          <cell r="C80" t="str">
            <v>ML</v>
          </cell>
          <cell r="D80">
            <v>100</v>
          </cell>
          <cell r="E80">
            <v>83887</v>
          </cell>
          <cell r="F80">
            <v>8388700</v>
          </cell>
          <cell r="G80">
            <v>0</v>
          </cell>
          <cell r="H80">
            <v>100</v>
          </cell>
          <cell r="I80">
            <v>83887</v>
          </cell>
          <cell r="J80">
            <v>8388700</v>
          </cell>
        </row>
        <row r="81">
          <cell r="A81" t="str">
            <v>10,5,08</v>
          </cell>
          <cell r="B81" t="str">
            <v xml:space="preserve">ALIMENTACION DESDE TABLERO TG-TM460 HASTA TABLEROS CCM DE MOTORES DE AGITACIÓN DE ACELATOR Y BOMBAS CENTRIFUGAS DE ACHIQUE DE DECANTADORES EN 3No.4 + 1N6T . INCLUYE TERMINALES Y CINTA </v>
          </cell>
          <cell r="C81" t="str">
            <v>ML</v>
          </cell>
          <cell r="D81">
            <v>100</v>
          </cell>
          <cell r="E81">
            <v>83887</v>
          </cell>
          <cell r="F81">
            <v>8388700</v>
          </cell>
          <cell r="G81">
            <v>0</v>
          </cell>
          <cell r="H81">
            <v>100</v>
          </cell>
          <cell r="I81">
            <v>83887</v>
          </cell>
          <cell r="J81">
            <v>8388700</v>
          </cell>
        </row>
        <row r="82">
          <cell r="A82" t="str">
            <v>10,5,09</v>
          </cell>
          <cell r="B82" t="str">
            <v xml:space="preserve">ALIMENTACION DESDE TABLEROS CCM DE MOTORES DE AGITACIÓN DE ACELATOR Y BOMBAS CENTRIFUGAS DE ACHIQUE DE DECANTADORES HASTA MOTORES EN 3No.10 + 1N12T  </v>
          </cell>
          <cell r="C82" t="str">
            <v>ML</v>
          </cell>
          <cell r="D82">
            <v>400</v>
          </cell>
          <cell r="E82">
            <v>19192</v>
          </cell>
          <cell r="F82">
            <v>7676800</v>
          </cell>
          <cell r="G82">
            <v>0</v>
          </cell>
          <cell r="H82">
            <v>400</v>
          </cell>
          <cell r="I82">
            <v>19192</v>
          </cell>
          <cell r="J82">
            <v>7676800</v>
          </cell>
        </row>
        <row r="83">
          <cell r="A83" t="str">
            <v>10,5,10</v>
          </cell>
          <cell r="B83" t="str">
            <v>ALIMENTACION DESDE TABLERO TG-TM460 HASTA CCM DE ZONA TRATAMIENTO DE LODOS EN CABLE 3No.300MCM(F)+ 1N300MCM + 1N2T EN CABLE THHN 600V, INCLUYE TERMINALES Y CINTA</v>
          </cell>
          <cell r="C83" t="str">
            <v>ML</v>
          </cell>
          <cell r="D83">
            <v>100</v>
          </cell>
          <cell r="E83">
            <v>507425</v>
          </cell>
          <cell r="F83">
            <v>50742500</v>
          </cell>
          <cell r="G83">
            <v>0</v>
          </cell>
          <cell r="H83">
            <v>100</v>
          </cell>
          <cell r="I83">
            <v>507425</v>
          </cell>
          <cell r="J83">
            <v>50742500</v>
          </cell>
        </row>
        <row r="84">
          <cell r="A84" t="str">
            <v>10,5,11</v>
          </cell>
          <cell r="B84" t="str">
            <v>ALIMENTACION DESDE CCM DE ZONA TRATAMIENTO DE LODOS HASTA CENTRO CONTROL DE EQUIPOS DE SECADO DE LODOS EN CABLE 3No.8M(F)+ 1N8 + 1N10T EN CABLE THHN 600V, INCLUYE TERMINALES Y CINTA</v>
          </cell>
          <cell r="C84" t="str">
            <v>ML</v>
          </cell>
          <cell r="D84">
            <v>100</v>
          </cell>
          <cell r="E84">
            <v>35575</v>
          </cell>
          <cell r="F84">
            <v>3557500</v>
          </cell>
          <cell r="G84">
            <v>0</v>
          </cell>
          <cell r="H84">
            <v>100</v>
          </cell>
          <cell r="I84">
            <v>35575</v>
          </cell>
          <cell r="J84">
            <v>3557500</v>
          </cell>
        </row>
        <row r="85">
          <cell r="A85" t="str">
            <v>10,5,12</v>
          </cell>
          <cell r="B85" t="str">
            <v>ALIMENTACION DESDE CCM DE ZONA TRATAMIENTO DE LODOS HASTA TABLERO DE POLIPATSO DE 3TON EN CABLE 3No.10(F)+1N12T EN CABLE THHN 600V, INCLUYE TERMINALES Y CINTA</v>
          </cell>
          <cell r="C85" t="str">
            <v>ML</v>
          </cell>
          <cell r="D85">
            <v>50</v>
          </cell>
          <cell r="E85">
            <v>19192</v>
          </cell>
          <cell r="F85">
            <v>959600</v>
          </cell>
          <cell r="G85">
            <v>0</v>
          </cell>
          <cell r="H85">
            <v>50</v>
          </cell>
          <cell r="I85">
            <v>19192</v>
          </cell>
          <cell r="J85">
            <v>959600</v>
          </cell>
        </row>
        <row r="86">
          <cell r="A86" t="str">
            <v>10,5,13</v>
          </cell>
          <cell r="B86" t="str">
            <v>ALIMENTACION DESDE CCM DE ZONA TRATAMIENTO DE LODOS HASTA TABLERO DE CONTROL DE ACTUADORES EN CABLE 3No.1/0(F)+1N2T EN CABLE THHN 600V, INCLUYE TERMINAALES Y CINTA</v>
          </cell>
          <cell r="C86" t="str">
            <v>ML</v>
          </cell>
          <cell r="D86">
            <v>50</v>
          </cell>
          <cell r="E86">
            <v>110596</v>
          </cell>
          <cell r="F86">
            <v>5529800</v>
          </cell>
          <cell r="G86">
            <v>0</v>
          </cell>
          <cell r="H86">
            <v>50</v>
          </cell>
          <cell r="I86">
            <v>215039</v>
          </cell>
          <cell r="J86">
            <v>10751950</v>
          </cell>
        </row>
        <row r="87">
          <cell r="A87" t="str">
            <v>10,5,14</v>
          </cell>
          <cell r="B87" t="str">
            <v>ALIMENTACION DESDE CCM DE ZONA TRATAMIENTO DE LODOS HASTA TABLEROS DE CONTROL DE BOMBAS SUMERGIBLES POZO DE LODOS DE SEDIMENTADORES Y AGITADORES DE TANQUES DDE ESPESADOS 3No.10(F)+1N12T EN CABLE THHN 600V, INCLUYE TERMINALES Y CINTA</v>
          </cell>
          <cell r="C87" t="str">
            <v>ML</v>
          </cell>
          <cell r="D87">
            <v>100</v>
          </cell>
          <cell r="E87">
            <v>12944</v>
          </cell>
          <cell r="F87">
            <v>1294400</v>
          </cell>
          <cell r="G87">
            <v>0</v>
          </cell>
          <cell r="H87">
            <v>100</v>
          </cell>
          <cell r="I87">
            <v>19192</v>
          </cell>
          <cell r="J87">
            <v>1919200</v>
          </cell>
        </row>
        <row r="88">
          <cell r="A88" t="str">
            <v>10,5,15</v>
          </cell>
          <cell r="B88" t="str">
            <v>ALIMENTACION DESDE CCM DE ZONA TRATAMIENTO DE LODOS HASTA ACTUADORES, BOMBAS SUMERGIBLES, AGITADORES Y SEÑAL DE NIVEL EN  3No.12(F)+1N12T CABLE ENCAUCHETEADO TC -SR  600V, INCLUYE TERMINALES Y CINTA</v>
          </cell>
          <cell r="C88" t="str">
            <v>ML</v>
          </cell>
          <cell r="D88">
            <v>400</v>
          </cell>
          <cell r="E88">
            <v>14363</v>
          </cell>
          <cell r="F88">
            <v>5745200</v>
          </cell>
          <cell r="G88">
            <v>0</v>
          </cell>
          <cell r="H88">
            <v>400</v>
          </cell>
          <cell r="I88">
            <v>18357</v>
          </cell>
          <cell r="J88">
            <v>7342800</v>
          </cell>
        </row>
        <row r="89">
          <cell r="A89" t="str">
            <v>10,5,16</v>
          </cell>
          <cell r="B89" t="str">
            <v>ALIMENTACION DESDE TG-TM460V L EN  3No.12(F)+1N12T CABLE ENCAUCHETEADO TC -SR  600V, INCLUYE TERMINALES Y CINTA</v>
          </cell>
          <cell r="C89" t="str">
            <v>ML</v>
          </cell>
          <cell r="D89">
            <v>100</v>
          </cell>
          <cell r="E89">
            <v>14363</v>
          </cell>
          <cell r="F89">
            <v>1436300</v>
          </cell>
          <cell r="G89">
            <v>0</v>
          </cell>
          <cell r="H89">
            <v>100</v>
          </cell>
          <cell r="I89">
            <v>18358</v>
          </cell>
          <cell r="J89">
            <v>1835800</v>
          </cell>
        </row>
        <row r="90">
          <cell r="A90" t="str">
            <v>10,5,17</v>
          </cell>
          <cell r="B90" t="str">
            <v>ALIMENTACION DESDE TG-TM460V EN CABLE 3No.8M(F)+ 1N8 + 1N10T EN CABLE THHN 600V, INCLUYE TERMINALES Y CINTA</v>
          </cell>
          <cell r="C90" t="str">
            <v>ML</v>
          </cell>
          <cell r="D90">
            <v>100</v>
          </cell>
          <cell r="E90">
            <v>24319</v>
          </cell>
          <cell r="F90">
            <v>2431900</v>
          </cell>
          <cell r="G90">
            <v>0</v>
          </cell>
          <cell r="H90">
            <v>100</v>
          </cell>
          <cell r="I90">
            <v>35575</v>
          </cell>
          <cell r="J90">
            <v>3557500</v>
          </cell>
        </row>
        <row r="91">
          <cell r="A91">
            <v>0</v>
          </cell>
          <cell r="B91" t="str">
            <v>SUMINISTRO DE ELEMENTOS PARA CANALIZACIONES PARA ALIMENTACIONES FUERZA 460V</v>
          </cell>
          <cell r="C91">
            <v>0</v>
          </cell>
          <cell r="D91">
            <v>0</v>
          </cell>
          <cell r="E91">
            <v>0</v>
          </cell>
          <cell r="F91">
            <v>0</v>
          </cell>
          <cell r="G91">
            <v>100350020</v>
          </cell>
          <cell r="H91">
            <v>0</v>
          </cell>
          <cell r="I91">
            <v>0</v>
          </cell>
          <cell r="J91">
            <v>0</v>
          </cell>
        </row>
        <row r="92">
          <cell r="A92" t="str">
            <v>10,5,18</v>
          </cell>
          <cell r="B92" t="str">
            <v>DUCTO CONDUIT PVC DE 4"X3 CON ACCESORIOS. DE TG460V A TG-TM460 O CCM</v>
          </cell>
          <cell r="C92" t="str">
            <v>ML</v>
          </cell>
          <cell r="D92">
            <v>100</v>
          </cell>
          <cell r="E92">
            <v>206061</v>
          </cell>
          <cell r="F92">
            <v>20606100</v>
          </cell>
          <cell r="G92">
            <v>0</v>
          </cell>
          <cell r="H92">
            <v>100</v>
          </cell>
          <cell r="I92">
            <v>206061</v>
          </cell>
          <cell r="J92">
            <v>20606100</v>
          </cell>
        </row>
        <row r="93">
          <cell r="A93" t="str">
            <v>10,5,19</v>
          </cell>
          <cell r="B93" t="str">
            <v>DUCTO CERRADO RECTANGULAR METALICO (BANEEJA CON TAPA) DE 30x10 cms. CON SOPORTERÍA. CCM A BOMBAS DE 4160V</v>
          </cell>
          <cell r="C93" t="str">
            <v>ML</v>
          </cell>
          <cell r="D93">
            <v>50</v>
          </cell>
          <cell r="E93">
            <v>155000</v>
          </cell>
          <cell r="F93">
            <v>7750000</v>
          </cell>
          <cell r="G93">
            <v>0</v>
          </cell>
          <cell r="H93">
            <v>50</v>
          </cell>
          <cell r="I93">
            <v>192395</v>
          </cell>
          <cell r="J93">
            <v>9619750</v>
          </cell>
        </row>
        <row r="94">
          <cell r="A94" t="str">
            <v>10,5,20</v>
          </cell>
          <cell r="B94" t="str">
            <v>DUCTO CERRADO RECTANGULAR METALICO (BANEEJA CON TAPA) DE 10x10 cms. CON SOPORTERÍA. CCM A BOMBAS Y ACTUADORES. DE 460V</v>
          </cell>
          <cell r="C94" t="str">
            <v>ML</v>
          </cell>
          <cell r="D94">
            <v>100</v>
          </cell>
          <cell r="E94">
            <v>105000</v>
          </cell>
          <cell r="F94">
            <v>10500000</v>
          </cell>
          <cell r="G94">
            <v>0</v>
          </cell>
          <cell r="H94">
            <v>100</v>
          </cell>
          <cell r="I94">
            <v>142396</v>
          </cell>
          <cell r="J94">
            <v>14239600</v>
          </cell>
        </row>
        <row r="95">
          <cell r="A95" t="str">
            <v>10,5,21</v>
          </cell>
          <cell r="B95" t="str">
            <v>DUCTO CONDUIT PVC DE 1" CON ACCESORIOS. CCM  A MOTORES 460V</v>
          </cell>
          <cell r="C95" t="str">
            <v>ML</v>
          </cell>
          <cell r="D95">
            <v>700</v>
          </cell>
          <cell r="E95">
            <v>17299</v>
          </cell>
          <cell r="F95">
            <v>12109300</v>
          </cell>
          <cell r="G95">
            <v>0</v>
          </cell>
          <cell r="H95">
            <v>700</v>
          </cell>
          <cell r="I95">
            <v>51671</v>
          </cell>
          <cell r="J95">
            <v>36169700</v>
          </cell>
        </row>
        <row r="96">
          <cell r="A96" t="str">
            <v>10,5,22</v>
          </cell>
          <cell r="B96" t="str">
            <v>DUCTO CONDUIT PVC DE 3" CON ACCESORIOS DE ANCLAJE TG-TM460 A SECADO DE LODOS</v>
          </cell>
          <cell r="C96" t="str">
            <v>ML</v>
          </cell>
          <cell r="D96">
            <v>100</v>
          </cell>
          <cell r="E96">
            <v>50589</v>
          </cell>
          <cell r="F96">
            <v>5058900</v>
          </cell>
          <cell r="G96">
            <v>0</v>
          </cell>
          <cell r="H96">
            <v>100</v>
          </cell>
          <cell r="I96">
            <v>14800</v>
          </cell>
          <cell r="J96">
            <v>1480000</v>
          </cell>
        </row>
        <row r="97">
          <cell r="A97" t="str">
            <v>10,5,23</v>
          </cell>
          <cell r="B97" t="str">
            <v>DUCTO CONDUIT IMC DE 3/4" CON ACCESORIOS DE ANCLAJE. PARA TRAMO DE TUBERÍA A LA VISTA DE LA ALIMENTACION DE POLIPASTOS CUARTO DE BOMBAS Y SECADO DE LODOS</v>
          </cell>
          <cell r="C97" t="str">
            <v>ML</v>
          </cell>
          <cell r="D97">
            <v>60</v>
          </cell>
          <cell r="E97">
            <v>27912</v>
          </cell>
          <cell r="F97">
            <v>1674720</v>
          </cell>
          <cell r="G97">
            <v>0</v>
          </cell>
          <cell r="H97">
            <v>60</v>
          </cell>
          <cell r="I97">
            <v>21568</v>
          </cell>
          <cell r="J97">
            <v>1294080</v>
          </cell>
        </row>
        <row r="98">
          <cell r="A98" t="str">
            <v>10,5,24</v>
          </cell>
          <cell r="B98" t="str">
            <v>DUCTO CONDUIT IMC DE 3/4" CON ACCESORIOS DE ANCALAJE PARA TRAMO DE TUBERÍA A LA VISTA DE LA ALIMENTACION DE MOTORES DE AGITACIÓN DE ACELATOR Y BOMBAS CENTRIFUGAS DE FONDO EN ACELATOR.</v>
          </cell>
          <cell r="C98" t="str">
            <v>ML</v>
          </cell>
          <cell r="D98">
            <v>200</v>
          </cell>
          <cell r="E98">
            <v>27912</v>
          </cell>
          <cell r="F98">
            <v>5582400</v>
          </cell>
          <cell r="G98">
            <v>0</v>
          </cell>
          <cell r="H98">
            <v>200</v>
          </cell>
          <cell r="I98">
            <v>21569</v>
          </cell>
          <cell r="J98">
            <v>4313800</v>
          </cell>
        </row>
        <row r="99">
          <cell r="A99" t="str">
            <v>10,5,25</v>
          </cell>
          <cell r="B99" t="str">
            <v>DUCTO CONDUIT PVC DE 2" CON ACCESORIOS DE ANCLAJE DESDE TG-TM460 A BOMBAS SUMERGIBLES DE DESCARGUE DE LODOS DE FILTROS.</v>
          </cell>
          <cell r="C99" t="str">
            <v>ML</v>
          </cell>
          <cell r="D99">
            <v>200</v>
          </cell>
          <cell r="E99">
            <v>28579</v>
          </cell>
          <cell r="F99">
            <v>5715800</v>
          </cell>
          <cell r="G99">
            <v>0</v>
          </cell>
          <cell r="H99">
            <v>200</v>
          </cell>
          <cell r="I99">
            <v>12800</v>
          </cell>
          <cell r="J99">
            <v>2560000</v>
          </cell>
        </row>
        <row r="100">
          <cell r="A100" t="str">
            <v>10,5,26</v>
          </cell>
          <cell r="B100" t="str">
            <v>DUCTO CONDUIT IMC DE 3/4" CON ACCESORIOS DE ANCALAJE PARA TRAMO DE TUBERÍA A LA VISTA DE LA ALIMENTACION DE ACTUADORES EN SECADO DE LODOS Y DECANTADORES</v>
          </cell>
          <cell r="C100" t="str">
            <v>ML</v>
          </cell>
          <cell r="D100">
            <v>600</v>
          </cell>
          <cell r="E100">
            <v>27912</v>
          </cell>
          <cell r="F100">
            <v>16747200</v>
          </cell>
          <cell r="G100">
            <v>0</v>
          </cell>
          <cell r="H100">
            <v>600</v>
          </cell>
          <cell r="I100">
            <v>21569</v>
          </cell>
          <cell r="J100">
            <v>12941400</v>
          </cell>
        </row>
        <row r="101">
          <cell r="A101" t="str">
            <v>10,5,27</v>
          </cell>
          <cell r="B101" t="str">
            <v>DUCTO CONDUIT IMC DE 1/2" CON ACCESORIOS DE ANCALAJE PARA TRAMO DE TUBERÍA A LA VISTA DE LA ALIMENTACION DE ACTUADORES EN SECADO DE LODOS Y DECANTADORES</v>
          </cell>
          <cell r="C101" t="str">
            <v>ML</v>
          </cell>
          <cell r="D101">
            <v>400</v>
          </cell>
          <cell r="E101">
            <v>30349</v>
          </cell>
          <cell r="F101">
            <v>12139600</v>
          </cell>
          <cell r="G101">
            <v>0</v>
          </cell>
          <cell r="H101">
            <v>400</v>
          </cell>
          <cell r="I101">
            <v>185701</v>
          </cell>
          <cell r="J101">
            <v>74280400</v>
          </cell>
        </row>
        <row r="102">
          <cell r="A102" t="str">
            <v>10,5,29</v>
          </cell>
          <cell r="B102" t="str">
            <v xml:space="preserve">DUCTO CONDUIT PVC DE 1/2" CON ACCESORIOS DE ANCLAJE TG-TM460 A </v>
          </cell>
          <cell r="C102" t="str">
            <v>ML</v>
          </cell>
          <cell r="D102">
            <v>200</v>
          </cell>
          <cell r="E102">
            <v>12330</v>
          </cell>
          <cell r="F102">
            <v>2466000</v>
          </cell>
          <cell r="G102">
            <v>0</v>
          </cell>
          <cell r="H102">
            <v>200</v>
          </cell>
          <cell r="I102">
            <v>11800</v>
          </cell>
          <cell r="J102">
            <v>2360000</v>
          </cell>
        </row>
        <row r="103">
          <cell r="A103">
            <v>10.6</v>
          </cell>
          <cell r="B103" t="str">
            <v>SUMINISTRO DE ELEMENTOS PARA ALIMENTACION DE FUERZA 220V</v>
          </cell>
          <cell r="C103">
            <v>0</v>
          </cell>
          <cell r="D103">
            <v>0</v>
          </cell>
          <cell r="E103">
            <v>0</v>
          </cell>
          <cell r="F103">
            <v>0</v>
          </cell>
          <cell r="G103">
            <v>63244369</v>
          </cell>
          <cell r="H103">
            <v>0</v>
          </cell>
          <cell r="I103">
            <v>0</v>
          </cell>
          <cell r="J103">
            <v>0</v>
          </cell>
        </row>
        <row r="104">
          <cell r="A104" t="str">
            <v>10,6,01</v>
          </cell>
          <cell r="B104" t="str">
            <v>ALIMENTACION DESDE TABLERO TG220V HASTA TABLERO DE FUERZA COMPRESOR Y COAGULANTES - TFCC - EN 3No.4 + No.4(N) + 1N8T .INCLUYE TERMINALES Y CINTA.</v>
          </cell>
          <cell r="C104" t="str">
            <v>ML</v>
          </cell>
          <cell r="D104">
            <v>100</v>
          </cell>
          <cell r="E104">
            <v>52939</v>
          </cell>
          <cell r="F104">
            <v>5293900</v>
          </cell>
          <cell r="G104">
            <v>0</v>
          </cell>
          <cell r="H104">
            <v>100</v>
          </cell>
          <cell r="I104">
            <v>917121</v>
          </cell>
          <cell r="J104">
            <v>183424200</v>
          </cell>
        </row>
        <row r="105">
          <cell r="A105" t="str">
            <v>10,6,02</v>
          </cell>
          <cell r="B105" t="str">
            <v xml:space="preserve">ALIMENTACION DESDE TABLERO TFCC HASTA BOMBA DOSIFICADORA DE MEMBRANA PARA COAGULANTE EN 1No.12(F) + 1No.12(N) +  1N12(T) EN IMC DE 3/4"  </v>
          </cell>
          <cell r="C105" t="str">
            <v>ML</v>
          </cell>
          <cell r="D105">
            <v>16</v>
          </cell>
          <cell r="E105">
            <v>33786</v>
          </cell>
          <cell r="F105">
            <v>540576</v>
          </cell>
          <cell r="G105">
            <v>0</v>
          </cell>
          <cell r="H105">
            <v>16</v>
          </cell>
          <cell r="I105">
            <v>34420</v>
          </cell>
          <cell r="J105">
            <v>550720</v>
          </cell>
        </row>
        <row r="106">
          <cell r="A106" t="str">
            <v>10,6,03</v>
          </cell>
          <cell r="B106" t="str">
            <v xml:space="preserve">ALIMENTACION DESDE TABLERO TFCC HASTA BOMBA DOSIFICADORA DE MEMBRANA PARA POLIMERO EN 1No.12(F) + 1No.12(N) +  1N12(T) EN IMC DE 3/4"  </v>
          </cell>
          <cell r="C106" t="str">
            <v>ML</v>
          </cell>
          <cell r="D106">
            <v>10</v>
          </cell>
          <cell r="E106">
            <v>33615</v>
          </cell>
          <cell r="F106">
            <v>336150</v>
          </cell>
          <cell r="G106">
            <v>0</v>
          </cell>
          <cell r="H106">
            <v>10</v>
          </cell>
          <cell r="I106">
            <v>34420</v>
          </cell>
          <cell r="J106">
            <v>344200</v>
          </cell>
        </row>
        <row r="107">
          <cell r="A107" t="str">
            <v>10,6,04</v>
          </cell>
          <cell r="B107" t="str">
            <v xml:space="preserve">ALIMENTACION DESDE TABLERO TFCC HASTA MOTOR MEZCLADOR PARA COAGULACION EN 1No.12(F) + 1No.12(N) +  1N12(T) EN IMC DE 3/4"  </v>
          </cell>
          <cell r="C107" t="str">
            <v>ML</v>
          </cell>
          <cell r="D107">
            <v>10</v>
          </cell>
          <cell r="E107">
            <v>33615</v>
          </cell>
          <cell r="F107">
            <v>336150</v>
          </cell>
          <cell r="G107">
            <v>0</v>
          </cell>
          <cell r="H107">
            <v>10</v>
          </cell>
          <cell r="I107">
            <v>34420</v>
          </cell>
          <cell r="J107">
            <v>344200</v>
          </cell>
        </row>
        <row r="108">
          <cell r="A108" t="str">
            <v>10,6,05</v>
          </cell>
          <cell r="B108" t="str">
            <v xml:space="preserve">ALIMENTACION DESDE TABLERO TFCC HASTA BOMBA CENTRIFUGA PARA SULFATO LIQUIDO EN 2No.8(F) + 1N10(T) EN PVC DE 3/4"  </v>
          </cell>
          <cell r="C108" t="str">
            <v>ML</v>
          </cell>
          <cell r="D108">
            <v>22</v>
          </cell>
          <cell r="E108">
            <v>33724</v>
          </cell>
          <cell r="F108">
            <v>741928</v>
          </cell>
          <cell r="G108">
            <v>0</v>
          </cell>
          <cell r="H108">
            <v>22</v>
          </cell>
          <cell r="I108">
            <v>45522</v>
          </cell>
          <cell r="J108">
            <v>1001484</v>
          </cell>
        </row>
        <row r="109">
          <cell r="A109" t="str">
            <v>10,6,06</v>
          </cell>
          <cell r="B109" t="str">
            <v>ALIMENTACION DESDE TABLERO TG220V HASTA TABLEROS DE FUERZA 220V TVA - EN 3No.3/0 + 1N3/0N + 1N2T . INCLUIR TERMINALES</v>
          </cell>
          <cell r="C109" t="str">
            <v>ML</v>
          </cell>
          <cell r="D109">
            <v>100</v>
          </cell>
          <cell r="E109">
            <v>226211</v>
          </cell>
          <cell r="F109">
            <v>22621100</v>
          </cell>
          <cell r="G109">
            <v>0</v>
          </cell>
          <cell r="H109">
            <v>100</v>
          </cell>
          <cell r="I109">
            <v>356357</v>
          </cell>
          <cell r="J109">
            <v>35635700</v>
          </cell>
        </row>
        <row r="110">
          <cell r="A110" t="str">
            <v>10,6,07</v>
          </cell>
          <cell r="B110" t="str">
            <v>ALIMENTACION DESDE TABLERO TVA 220V HASTA CADA ACTUADOR EN 4No.12 + 1N12T  CABLE ST CR</v>
          </cell>
          <cell r="C110" t="str">
            <v>ML</v>
          </cell>
          <cell r="D110">
            <v>700</v>
          </cell>
          <cell r="E110">
            <v>27163</v>
          </cell>
          <cell r="F110">
            <v>19014100</v>
          </cell>
          <cell r="G110">
            <v>0</v>
          </cell>
          <cell r="H110">
            <v>700</v>
          </cell>
          <cell r="I110">
            <v>60511</v>
          </cell>
          <cell r="J110">
            <v>42357700</v>
          </cell>
        </row>
        <row r="111">
          <cell r="A111" t="str">
            <v>10,6,08</v>
          </cell>
          <cell r="B111" t="str">
            <v xml:space="preserve">ALIMENTACION DESDE TABLERO TG220V HASTA TABLERO TD1 EN 4No.8 + 1N10T  </v>
          </cell>
          <cell r="C111" t="str">
            <v>ML</v>
          </cell>
          <cell r="D111">
            <v>50</v>
          </cell>
          <cell r="E111">
            <v>27804</v>
          </cell>
          <cell r="F111">
            <v>1390200</v>
          </cell>
          <cell r="G111">
            <v>0</v>
          </cell>
          <cell r="H111">
            <v>50</v>
          </cell>
          <cell r="I111">
            <v>35575</v>
          </cell>
          <cell r="J111">
            <v>1778750</v>
          </cell>
        </row>
        <row r="112">
          <cell r="A112" t="str">
            <v>10,6,09</v>
          </cell>
          <cell r="B112" t="str">
            <v xml:space="preserve">ALIMENTACION DESDE TABLERO TG220V HASTA TABLERO TDCL EDIFICIO CLORACIÓN EN 4No.2 + 1N8T  </v>
          </cell>
          <cell r="C112" t="str">
            <v>ML</v>
          </cell>
          <cell r="D112">
            <v>51</v>
          </cell>
          <cell r="E112">
            <v>89070</v>
          </cell>
          <cell r="F112">
            <v>4542570</v>
          </cell>
          <cell r="G112">
            <v>0</v>
          </cell>
          <cell r="H112">
            <v>51</v>
          </cell>
          <cell r="I112">
            <v>105123</v>
          </cell>
          <cell r="J112">
            <v>5361273</v>
          </cell>
        </row>
        <row r="113">
          <cell r="A113" t="str">
            <v>10,6,10</v>
          </cell>
          <cell r="B113" t="str">
            <v xml:space="preserve">ALIMENTACION DESDE TABLERO TDCL 220V HASTA TABLERO NEUTRALIZACIÓN DE CLORO EDIFICIO CLORACIÓN EN 4No.4 + 1N8T  </v>
          </cell>
          <cell r="C113" t="str">
            <v>ML</v>
          </cell>
          <cell r="D113">
            <v>52</v>
          </cell>
          <cell r="E113">
            <v>53289</v>
          </cell>
          <cell r="F113">
            <v>2771028</v>
          </cell>
          <cell r="G113">
            <v>0</v>
          </cell>
          <cell r="H113">
            <v>52</v>
          </cell>
          <cell r="I113">
            <v>84859</v>
          </cell>
          <cell r="J113">
            <v>4412668</v>
          </cell>
        </row>
        <row r="114">
          <cell r="A114" t="str">
            <v>10,6,11</v>
          </cell>
          <cell r="B114" t="str">
            <v xml:space="preserve">ALIMENTACION DESDE TABLERO TDCL 220V HASTA TABLEROS DE POLIPASTOS DE 2 TON EN 4No.10 + 1N12T  </v>
          </cell>
          <cell r="C114" t="str">
            <v>ML</v>
          </cell>
          <cell r="D114">
            <v>53</v>
          </cell>
          <cell r="E114">
            <v>15979</v>
          </cell>
          <cell r="F114">
            <v>846887</v>
          </cell>
          <cell r="G114">
            <v>0</v>
          </cell>
          <cell r="H114">
            <v>53</v>
          </cell>
          <cell r="I114">
            <v>19192</v>
          </cell>
          <cell r="J114">
            <v>1017176</v>
          </cell>
        </row>
        <row r="115">
          <cell r="A115" t="str">
            <v>10,6,12</v>
          </cell>
          <cell r="B115" t="str">
            <v xml:space="preserve">ALIMENTACION DESDE TABLERO TG220V HASTA TABLERO TDCL EDIFICIO CLORACIÓN EN 4No.2 + 1N8T  </v>
          </cell>
          <cell r="C115" t="str">
            <v>ML</v>
          </cell>
          <cell r="D115">
            <v>54</v>
          </cell>
          <cell r="E115">
            <v>89070</v>
          </cell>
          <cell r="F115">
            <v>4809780</v>
          </cell>
          <cell r="G115">
            <v>0</v>
          </cell>
          <cell r="H115">
            <v>54</v>
          </cell>
          <cell r="I115">
            <v>35579</v>
          </cell>
          <cell r="J115">
            <v>1921266</v>
          </cell>
        </row>
        <row r="116">
          <cell r="A116">
            <v>0</v>
          </cell>
          <cell r="B116" t="str">
            <v>SUMINISTRO  DE ELEMENTOS PARA CANALIZACIONES PARA ALIMENTACIONES FUERZA 220V</v>
          </cell>
          <cell r="C116">
            <v>0</v>
          </cell>
          <cell r="D116">
            <v>0</v>
          </cell>
          <cell r="E116">
            <v>0</v>
          </cell>
          <cell r="F116">
            <v>0</v>
          </cell>
          <cell r="G116">
            <v>53927400</v>
          </cell>
          <cell r="H116">
            <v>0</v>
          </cell>
          <cell r="I116">
            <v>0</v>
          </cell>
          <cell r="J116">
            <v>0</v>
          </cell>
        </row>
        <row r="117">
          <cell r="A117" t="str">
            <v>10,6,13</v>
          </cell>
          <cell r="B117" t="str">
            <v>DUCTO CONDUIT PVC DE 1 1/2" CON ACCESORIOS. TG220V A TFCC</v>
          </cell>
          <cell r="C117" t="str">
            <v>ML</v>
          </cell>
          <cell r="D117">
            <v>100</v>
          </cell>
          <cell r="E117">
            <v>27961</v>
          </cell>
          <cell r="F117">
            <v>2796100</v>
          </cell>
          <cell r="G117">
            <v>0</v>
          </cell>
          <cell r="H117">
            <v>100</v>
          </cell>
          <cell r="I117">
            <v>14364</v>
          </cell>
          <cell r="J117">
            <v>1436400</v>
          </cell>
        </row>
        <row r="118">
          <cell r="A118" t="str">
            <v>10,6,14</v>
          </cell>
          <cell r="B118" t="str">
            <v>DUCTO CONDUIT IMC DE 3/4" CON ACCESORIOS. TFSC A: BOMBAS DOSIFICADORAS, COMPRESOR VALVULAS Y MEZCLADOR PARA COAGULACIÓN</v>
          </cell>
          <cell r="C118" t="str">
            <v>ML</v>
          </cell>
          <cell r="D118">
            <v>200</v>
          </cell>
          <cell r="E118">
            <v>27912</v>
          </cell>
          <cell r="F118">
            <v>5582400</v>
          </cell>
          <cell r="G118">
            <v>0</v>
          </cell>
          <cell r="H118">
            <v>200</v>
          </cell>
          <cell r="I118">
            <v>21568</v>
          </cell>
          <cell r="J118">
            <v>4313600</v>
          </cell>
        </row>
        <row r="119">
          <cell r="A119" t="str">
            <v>10,6,15</v>
          </cell>
          <cell r="B119" t="str">
            <v>DUCTO CONDUIT PVC DE 1" CON ACCESORIOS. TFCC A BOMBAS CENTRIFUGAS PARA SULFATO LIQUIDO</v>
          </cell>
          <cell r="C119" t="str">
            <v>ML</v>
          </cell>
          <cell r="D119">
            <v>300</v>
          </cell>
          <cell r="E119">
            <v>17299</v>
          </cell>
          <cell r="F119">
            <v>5189700</v>
          </cell>
          <cell r="G119">
            <v>0</v>
          </cell>
          <cell r="H119">
            <v>300</v>
          </cell>
          <cell r="I119">
            <v>13316</v>
          </cell>
          <cell r="J119">
            <v>3994800</v>
          </cell>
        </row>
        <row r="120">
          <cell r="A120" t="str">
            <v>10,6,16</v>
          </cell>
          <cell r="B120" t="str">
            <v>DUCTO CONDUIT PVC DE 3/4" CON ACCESORIOS.</v>
          </cell>
          <cell r="C120" t="str">
            <v>ML</v>
          </cell>
          <cell r="D120">
            <v>400</v>
          </cell>
          <cell r="E120">
            <v>14417</v>
          </cell>
          <cell r="F120">
            <v>5766800</v>
          </cell>
          <cell r="G120">
            <v>0</v>
          </cell>
          <cell r="H120">
            <v>400</v>
          </cell>
          <cell r="I120">
            <v>12000</v>
          </cell>
          <cell r="J120">
            <v>4800000</v>
          </cell>
        </row>
        <row r="121">
          <cell r="A121" t="str">
            <v>10,6,17</v>
          </cell>
          <cell r="B121" t="str">
            <v>DUCTO CONDUIT PVC DE 2" CON ACCESORIOS. DE TG220V A TDCL</v>
          </cell>
          <cell r="C121" t="str">
            <v>ML</v>
          </cell>
          <cell r="D121">
            <v>300</v>
          </cell>
          <cell r="E121">
            <v>28579</v>
          </cell>
          <cell r="F121">
            <v>8573700</v>
          </cell>
          <cell r="G121">
            <v>0</v>
          </cell>
          <cell r="H121">
            <v>300</v>
          </cell>
          <cell r="I121">
            <v>16882</v>
          </cell>
          <cell r="J121">
            <v>5064600</v>
          </cell>
        </row>
        <row r="122">
          <cell r="A122" t="str">
            <v>10,6,18</v>
          </cell>
          <cell r="B122" t="str">
            <v>DUCTO CONDUIT IMC DE 3/4" CON ACCESORIOS. TVA A ACTUADORES DE FILTRACIÓN.</v>
          </cell>
          <cell r="C122" t="str">
            <v>ML</v>
          </cell>
          <cell r="D122">
            <v>600</v>
          </cell>
          <cell r="E122">
            <v>27912</v>
          </cell>
          <cell r="F122">
            <v>16747200</v>
          </cell>
          <cell r="G122">
            <v>0</v>
          </cell>
          <cell r="H122">
            <v>600</v>
          </cell>
          <cell r="I122">
            <v>21568</v>
          </cell>
          <cell r="J122">
            <v>12940800</v>
          </cell>
        </row>
        <row r="123">
          <cell r="A123" t="str">
            <v>10,6,19</v>
          </cell>
          <cell r="B123" t="str">
            <v>DUCTO CONDUIT IMC DE 3/4" CON ACCESORIOS. TDCL A POLIPASTOS.</v>
          </cell>
          <cell r="C123" t="str">
            <v>ML</v>
          </cell>
          <cell r="D123">
            <v>200</v>
          </cell>
          <cell r="E123">
            <v>27912</v>
          </cell>
          <cell r="F123">
            <v>5582400</v>
          </cell>
          <cell r="G123">
            <v>0</v>
          </cell>
          <cell r="H123">
            <v>200</v>
          </cell>
          <cell r="I123">
            <v>21568</v>
          </cell>
          <cell r="J123">
            <v>4313600</v>
          </cell>
        </row>
        <row r="124">
          <cell r="A124" t="str">
            <v>10,6,20</v>
          </cell>
          <cell r="B124" t="str">
            <v>DUCTO CONDUIT IMC DE 1" CON ACCESORIOS. TDCL A POLIPASTOS.</v>
          </cell>
          <cell r="C124" t="str">
            <v>ML</v>
          </cell>
          <cell r="D124">
            <v>100</v>
          </cell>
          <cell r="E124">
            <v>36891</v>
          </cell>
          <cell r="F124">
            <v>3689100</v>
          </cell>
          <cell r="G124">
            <v>0</v>
          </cell>
          <cell r="H124">
            <v>100</v>
          </cell>
          <cell r="I124">
            <v>32500</v>
          </cell>
          <cell r="J124">
            <v>3250000</v>
          </cell>
        </row>
        <row r="125">
          <cell r="A125">
            <v>0</v>
          </cell>
          <cell r="B125" t="str">
            <v>SUMINISTRO DE ELEMENTOS PARA ALIMENTACION DE FUERZA TABLEROS DE DISTRIBUCIÓN 220V</v>
          </cell>
          <cell r="C125">
            <v>0</v>
          </cell>
          <cell r="D125">
            <v>0</v>
          </cell>
          <cell r="E125">
            <v>0</v>
          </cell>
          <cell r="F125">
            <v>0</v>
          </cell>
          <cell r="G125">
            <v>23479500</v>
          </cell>
          <cell r="H125">
            <v>0</v>
          </cell>
          <cell r="I125">
            <v>0</v>
          </cell>
          <cell r="J125">
            <v>0</v>
          </cell>
        </row>
        <row r="126">
          <cell r="A126" t="str">
            <v>10,6,21</v>
          </cell>
          <cell r="B126" t="str">
            <v xml:space="preserve">ALIMENTACION DESDE TABLERO TG220V HASTATABLERO SUBESTACION ELECTRICA TDS - EN 3No.8 + No.8(N) + 1N10T  </v>
          </cell>
          <cell r="C126" t="str">
            <v>ML</v>
          </cell>
          <cell r="D126">
            <v>30</v>
          </cell>
          <cell r="E126">
            <v>35575</v>
          </cell>
          <cell r="F126">
            <v>1067250</v>
          </cell>
          <cell r="G126">
            <v>0</v>
          </cell>
          <cell r="H126">
            <v>30</v>
          </cell>
          <cell r="I126">
            <v>38638</v>
          </cell>
          <cell r="J126">
            <v>1159140</v>
          </cell>
        </row>
        <row r="127">
          <cell r="A127" t="str">
            <v>10,6,22</v>
          </cell>
          <cell r="B127" t="str">
            <v xml:space="preserve">ALIMENTACION DESDE TABLERO TG220V HASTA TABLERO CUARTO DE MAQUINAS TDM - EN 3No.8 + No.8(N) + 1N10T  </v>
          </cell>
          <cell r="C127" t="str">
            <v>ML</v>
          </cell>
          <cell r="D127">
            <v>100</v>
          </cell>
          <cell r="E127">
            <v>35575</v>
          </cell>
          <cell r="F127">
            <v>3557500</v>
          </cell>
          <cell r="G127">
            <v>0</v>
          </cell>
          <cell r="H127">
            <v>100</v>
          </cell>
          <cell r="I127">
            <v>38637.899999999994</v>
          </cell>
          <cell r="J127">
            <v>3863789.9999999995</v>
          </cell>
        </row>
        <row r="128">
          <cell r="A128" t="str">
            <v>10,6,23</v>
          </cell>
          <cell r="B128" t="str">
            <v xml:space="preserve">ALIMENTACION DESDE TABLERO TG220V HASTA TABLERO LABORATORIOS TDL - EN 3No.8 + No.8(N) + 1N10T  </v>
          </cell>
          <cell r="C128" t="str">
            <v>ML</v>
          </cell>
          <cell r="D128">
            <v>100</v>
          </cell>
          <cell r="E128">
            <v>35575</v>
          </cell>
          <cell r="F128">
            <v>3557500</v>
          </cell>
          <cell r="G128">
            <v>0</v>
          </cell>
          <cell r="H128">
            <v>100</v>
          </cell>
          <cell r="I128">
            <v>38637.899999999994</v>
          </cell>
          <cell r="J128">
            <v>3863789.9999999995</v>
          </cell>
        </row>
        <row r="129">
          <cell r="A129" t="str">
            <v>10,6,24</v>
          </cell>
          <cell r="B129" t="str">
            <v xml:space="preserve">ALIMENTACION DESDE TABLERO TG220V HASTA TABLERO LABORATORIOS  - EN 3No.8 + No.8(N) + 1N10T  </v>
          </cell>
          <cell r="C129" t="str">
            <v>ML</v>
          </cell>
          <cell r="D129">
            <v>30</v>
          </cell>
          <cell r="E129">
            <v>35575</v>
          </cell>
          <cell r="F129">
            <v>1067250</v>
          </cell>
          <cell r="G129">
            <v>0</v>
          </cell>
          <cell r="H129">
            <v>30</v>
          </cell>
          <cell r="I129">
            <v>38638</v>
          </cell>
          <cell r="J129">
            <v>1159140</v>
          </cell>
        </row>
        <row r="130">
          <cell r="A130" t="str">
            <v>10,6,25</v>
          </cell>
          <cell r="B130" t="str">
            <v xml:space="preserve">ALIMENTACION DESDE TABLERO TG220V HASTA TABLERO ALUMBRADO EXTERIOR TAE, AL TDCD  Y TD-MED EN 3No.8 + No.8(N) + 1N10T  </v>
          </cell>
          <cell r="C130" t="str">
            <v>ML</v>
          </cell>
          <cell r="D130">
            <v>200</v>
          </cell>
          <cell r="E130">
            <v>35575</v>
          </cell>
          <cell r="F130">
            <v>7115000</v>
          </cell>
          <cell r="G130">
            <v>0</v>
          </cell>
          <cell r="H130">
            <v>200</v>
          </cell>
          <cell r="I130">
            <v>38638</v>
          </cell>
          <cell r="J130">
            <v>7727600</v>
          </cell>
        </row>
        <row r="131">
          <cell r="A131" t="str">
            <v>10,6,26</v>
          </cell>
          <cell r="B131" t="str">
            <v xml:space="preserve">ALIMENTACION DESDE TABLERO TG220V HASTA TABLERO GARITA  EN 3No.8 + No.8(N) + 1N10T  </v>
          </cell>
          <cell r="C131" t="str">
            <v>ML</v>
          </cell>
          <cell r="D131">
            <v>50</v>
          </cell>
          <cell r="E131">
            <v>35575</v>
          </cell>
          <cell r="F131">
            <v>1778750</v>
          </cell>
          <cell r="G131">
            <v>0</v>
          </cell>
          <cell r="H131">
            <v>50</v>
          </cell>
          <cell r="I131">
            <v>38638</v>
          </cell>
          <cell r="J131">
            <v>1931900</v>
          </cell>
        </row>
        <row r="132">
          <cell r="A132" t="str">
            <v>10,6,27</v>
          </cell>
          <cell r="B132" t="str">
            <v xml:space="preserve">ALIMENTACION DESDE TABLERO TG220V HASTA TABLERO td-medición EN 3No.8 + No.8(N) + 1N10T  </v>
          </cell>
          <cell r="C132" t="str">
            <v>ML</v>
          </cell>
          <cell r="D132">
            <v>150</v>
          </cell>
          <cell r="E132">
            <v>35575</v>
          </cell>
          <cell r="F132">
            <v>5336250</v>
          </cell>
          <cell r="G132">
            <v>0</v>
          </cell>
          <cell r="H132">
            <v>150</v>
          </cell>
          <cell r="I132">
            <v>38639</v>
          </cell>
          <cell r="J132">
            <v>5795850</v>
          </cell>
        </row>
        <row r="133">
          <cell r="A133">
            <v>0</v>
          </cell>
          <cell r="B133" t="str">
            <v>SUMINISTRO DE ELEMENTOS PARA CANALIZACIONES PARA ALIMENTACIONES TABLEROS 220V</v>
          </cell>
          <cell r="C133">
            <v>0</v>
          </cell>
          <cell r="D133">
            <v>0</v>
          </cell>
          <cell r="E133">
            <v>0</v>
          </cell>
          <cell r="F133">
            <v>0</v>
          </cell>
          <cell r="G133">
            <v>23554900</v>
          </cell>
          <cell r="H133">
            <v>0</v>
          </cell>
          <cell r="I133">
            <v>0</v>
          </cell>
          <cell r="J133">
            <v>0</v>
          </cell>
        </row>
        <row r="134">
          <cell r="A134" t="str">
            <v>10,6,28</v>
          </cell>
          <cell r="B134" t="str">
            <v>DUCTO CONDUIT PVC DE 1" CON ACCESORIOS. A TDS, TDCL, TDM, TDL,  TDG, TD-MEDICIÓN, TDCD, TDG</v>
          </cell>
          <cell r="C134" t="str">
            <v>ML</v>
          </cell>
          <cell r="D134">
            <v>1200</v>
          </cell>
          <cell r="E134">
            <v>17299</v>
          </cell>
          <cell r="F134">
            <v>20758800</v>
          </cell>
          <cell r="G134">
            <v>0</v>
          </cell>
          <cell r="H134">
            <v>1200</v>
          </cell>
          <cell r="I134">
            <v>17310</v>
          </cell>
          <cell r="J134">
            <v>20772000</v>
          </cell>
        </row>
        <row r="135">
          <cell r="A135" t="str">
            <v>10,6,29</v>
          </cell>
          <cell r="B135" t="str">
            <v xml:space="preserve">DUCTO CONDUIT PVC DE 1 1/2" CON ACCESORIOS. </v>
          </cell>
          <cell r="C135" t="str">
            <v>ML</v>
          </cell>
          <cell r="D135">
            <v>100</v>
          </cell>
          <cell r="E135">
            <v>27961</v>
          </cell>
          <cell r="F135">
            <v>2796100</v>
          </cell>
          <cell r="G135">
            <v>0</v>
          </cell>
          <cell r="H135">
            <v>100</v>
          </cell>
          <cell r="I135">
            <v>23400</v>
          </cell>
          <cell r="J135">
            <v>2340000</v>
          </cell>
        </row>
        <row r="136">
          <cell r="A136">
            <v>10.7</v>
          </cell>
          <cell r="B136" t="str">
            <v xml:space="preserve">SUMINISTRO  DE ELEMENTOS PARA TABLEROS DE FUERZA Y DISTRIBUCION </v>
          </cell>
          <cell r="C136">
            <v>0</v>
          </cell>
          <cell r="D136">
            <v>0</v>
          </cell>
          <cell r="E136">
            <v>0</v>
          </cell>
          <cell r="F136">
            <v>0</v>
          </cell>
          <cell r="G136">
            <v>153780538</v>
          </cell>
          <cell r="H136">
            <v>0</v>
          </cell>
          <cell r="I136">
            <v>0</v>
          </cell>
          <cell r="J136">
            <v>0</v>
          </cell>
        </row>
        <row r="137">
          <cell r="A137" t="str">
            <v>10,7,01</v>
          </cell>
          <cell r="B137" t="str">
            <v>TABLERO DISTRIBUCION DE 12 CIRCUITOS, 3F + N + T, PARA:  TDCD, TDM, TD1</v>
          </cell>
          <cell r="C137" t="str">
            <v>UN</v>
          </cell>
          <cell r="D137">
            <v>4</v>
          </cell>
          <cell r="E137">
            <v>777818</v>
          </cell>
          <cell r="F137">
            <v>3111272</v>
          </cell>
          <cell r="G137">
            <v>0</v>
          </cell>
          <cell r="H137">
            <v>4</v>
          </cell>
          <cell r="I137">
            <v>777818</v>
          </cell>
          <cell r="J137">
            <v>3111272</v>
          </cell>
        </row>
        <row r="138">
          <cell r="A138" t="str">
            <v>10,7,02</v>
          </cell>
          <cell r="B138" t="str">
            <v>TABLERO DISTRIBUCION DE 18 CIRCUITOS, 3F + N + T, PARA: TAE, TDCL, TDO, TDV</v>
          </cell>
          <cell r="C138" t="str">
            <v>UN</v>
          </cell>
          <cell r="D138">
            <v>5</v>
          </cell>
          <cell r="E138">
            <v>694970</v>
          </cell>
          <cell r="F138">
            <v>3474850</v>
          </cell>
          <cell r="G138">
            <v>0</v>
          </cell>
          <cell r="H138">
            <v>5</v>
          </cell>
          <cell r="I138">
            <v>694970</v>
          </cell>
          <cell r="J138">
            <v>3474850</v>
          </cell>
        </row>
        <row r="139">
          <cell r="A139" t="str">
            <v>10,7,03</v>
          </cell>
          <cell r="B139" t="str">
            <v>TABLERO DISTRIBUCION DE 8 CIRCUITOS, 2F + N + T, PARA: TDG</v>
          </cell>
          <cell r="C139" t="str">
            <v>UN</v>
          </cell>
          <cell r="D139">
            <v>2</v>
          </cell>
          <cell r="E139">
            <v>524489</v>
          </cell>
          <cell r="F139">
            <v>1048978</v>
          </cell>
          <cell r="G139">
            <v>0</v>
          </cell>
          <cell r="H139">
            <v>2</v>
          </cell>
          <cell r="I139">
            <v>524489</v>
          </cell>
          <cell r="J139">
            <v>1048978</v>
          </cell>
        </row>
        <row r="140">
          <cell r="A140" t="str">
            <v>10,7,04</v>
          </cell>
          <cell r="B140" t="str">
            <v>TABLERO AUTOSOPORTADO PARA AUTOMATIZACIÓN DE FILTROS, CONTIENE PLC, PANTALLA, PROTECCIONES DE ACTUADORES Y CABLEADOS DE CONTROL DE ACUERDO UNIFILAR.</v>
          </cell>
          <cell r="C140" t="str">
            <v>UN</v>
          </cell>
          <cell r="D140">
            <v>1</v>
          </cell>
          <cell r="E140">
            <v>18500000</v>
          </cell>
          <cell r="F140">
            <v>18500000</v>
          </cell>
          <cell r="G140">
            <v>0</v>
          </cell>
          <cell r="H140">
            <v>1</v>
          </cell>
          <cell r="I140">
            <v>18500000</v>
          </cell>
          <cell r="J140">
            <v>18500000</v>
          </cell>
        </row>
        <row r="141">
          <cell r="A141" t="str">
            <v>10,7,05</v>
          </cell>
          <cell r="B141" t="str">
            <v>TABLERO AUTOSOPORTADO PARA EDIFICIO DE SECADO DE LODOS A 460V  DE ACUERDO UNIFILAR.</v>
          </cell>
          <cell r="C141" t="str">
            <v>UN</v>
          </cell>
          <cell r="D141">
            <v>1</v>
          </cell>
          <cell r="E141">
            <v>10500000</v>
          </cell>
          <cell r="F141">
            <v>10500000</v>
          </cell>
          <cell r="G141">
            <v>0</v>
          </cell>
          <cell r="H141">
            <v>1</v>
          </cell>
          <cell r="I141">
            <v>10500000</v>
          </cell>
          <cell r="J141">
            <v>10500000</v>
          </cell>
        </row>
        <row r="142">
          <cell r="A142" t="str">
            <v>10,7,06</v>
          </cell>
          <cell r="B142" t="str">
            <v>TABLERO AUTOSOPORTADO CCM CON ARRANCADORES SUAVES DE 60HP PARA ESTACIÓN DE BOMBEO AGUA DE LABADO DE FILTROS A 460V Y BOMBAS DE LAVADO DE 50HP CON VARAIADOR DE VELOCIDAD DE ACUERDO UNIFILAR.</v>
          </cell>
          <cell r="C142" t="str">
            <v>UN</v>
          </cell>
          <cell r="D142">
            <v>2</v>
          </cell>
          <cell r="E142">
            <v>33500000</v>
          </cell>
          <cell r="F142">
            <v>67000000</v>
          </cell>
          <cell r="G142">
            <v>0</v>
          </cell>
          <cell r="H142">
            <v>2</v>
          </cell>
          <cell r="I142">
            <v>33500000</v>
          </cell>
          <cell r="J142">
            <v>67000000</v>
          </cell>
        </row>
        <row r="143">
          <cell r="A143" t="str">
            <v>10,7,07</v>
          </cell>
          <cell r="B143" t="str">
            <v>GABINETE TIPO INTEMPERIE EN ACERO INXIDABLE DE 1,5X0,8X0,20 MTS INCLUYENDO ARRANCADORES Y BREAKER Y DPS NIVEL 3, PARA TABLERO DE AGITADORES Y VALVULAS DE COMPUERTAS TSG-1 Y TSG-2</v>
          </cell>
          <cell r="C143" t="str">
            <v>UN</v>
          </cell>
          <cell r="D143">
            <v>2</v>
          </cell>
          <cell r="E143">
            <v>17484865</v>
          </cell>
          <cell r="F143">
            <v>34969730</v>
          </cell>
          <cell r="G143">
            <v>0</v>
          </cell>
          <cell r="H143">
            <v>2</v>
          </cell>
          <cell r="I143">
            <v>17484865</v>
          </cell>
          <cell r="J143">
            <v>34969730</v>
          </cell>
        </row>
        <row r="144">
          <cell r="A144" t="str">
            <v>10,7,08</v>
          </cell>
          <cell r="B144" t="str">
            <v>GABINETE TIPO INTEMPERIE EN ACERO INXIDABLE DE 1,0X0,8X0,20 MTS INCLUYENDO BREAKERS Y DPS 220V NIVEL 3, PARA TABLERO DE SEDIMENTADORES Y VALVULAS DE COMPUERTAS TSG-2</v>
          </cell>
          <cell r="C144" t="str">
            <v>UN</v>
          </cell>
          <cell r="D144">
            <v>2</v>
          </cell>
          <cell r="E144">
            <v>7587854</v>
          </cell>
          <cell r="F144">
            <v>15175708</v>
          </cell>
          <cell r="G144">
            <v>0</v>
          </cell>
          <cell r="H144">
            <v>2</v>
          </cell>
          <cell r="I144">
            <v>7587854</v>
          </cell>
          <cell r="J144">
            <v>15175708</v>
          </cell>
        </row>
        <row r="145">
          <cell r="A145">
            <v>10.8</v>
          </cell>
          <cell r="B145" t="str">
            <v>SUMINISTRO  DE ELEMENTOS PARA SALIDAS A MOTORES 460V</v>
          </cell>
          <cell r="C145">
            <v>0</v>
          </cell>
          <cell r="D145">
            <v>0</v>
          </cell>
          <cell r="E145">
            <v>0</v>
          </cell>
          <cell r="F145">
            <v>0</v>
          </cell>
          <cell r="G145">
            <v>18826601</v>
          </cell>
          <cell r="H145">
            <v>0</v>
          </cell>
          <cell r="I145">
            <v>0</v>
          </cell>
          <cell r="J145">
            <v>0</v>
          </cell>
        </row>
        <row r="146">
          <cell r="A146" t="str">
            <v>10,8,01</v>
          </cell>
          <cell r="B146" t="str">
            <v>SALIDA A MOTORES BOMBEO DE 300 HP 4160, INCLUYE CORAZA LIQUID TIGTH DE 3", CONECTORES, Y ACCESORIOS</v>
          </cell>
          <cell r="C146" t="str">
            <v>UN</v>
          </cell>
          <cell r="D146">
            <v>4</v>
          </cell>
          <cell r="E146">
            <v>2300000</v>
          </cell>
          <cell r="F146">
            <v>9200000</v>
          </cell>
          <cell r="G146">
            <v>0</v>
          </cell>
          <cell r="H146">
            <v>4</v>
          </cell>
          <cell r="I146">
            <v>2300000</v>
          </cell>
          <cell r="J146">
            <v>9200000</v>
          </cell>
        </row>
        <row r="147">
          <cell r="A147" t="str">
            <v>10,8,02</v>
          </cell>
          <cell r="B147" t="str">
            <v>SALIDA A MOTORES BOMBAS LAVADO DE 50 HP Y MOTOR SOPLADOR 60 HP, INCLUYE CORAZA LIQUID TIGTH DE 2", CONECTORES, Y ACCESORIOS</v>
          </cell>
          <cell r="C147" t="str">
            <v>UN</v>
          </cell>
          <cell r="D147">
            <v>2</v>
          </cell>
          <cell r="E147">
            <v>1200000</v>
          </cell>
          <cell r="F147">
            <v>2400000</v>
          </cell>
          <cell r="G147">
            <v>0</v>
          </cell>
          <cell r="H147">
            <v>2</v>
          </cell>
          <cell r="I147">
            <v>1200000</v>
          </cell>
          <cell r="J147">
            <v>2400000</v>
          </cell>
        </row>
        <row r="148">
          <cell r="A148" t="str">
            <v>10,8,03</v>
          </cell>
          <cell r="B148" t="str">
            <v>SALIDA A MOTOR POLIPASTO TRIFÁSICO DE 7,2 KVA, 460V EN CONDUIT IMC DE 3/4" CON 3No.10(F) + No.10(T)</v>
          </cell>
          <cell r="C148" t="str">
            <v>UN</v>
          </cell>
          <cell r="D148">
            <v>1</v>
          </cell>
          <cell r="E148">
            <v>237933</v>
          </cell>
          <cell r="F148">
            <v>237933</v>
          </cell>
          <cell r="G148">
            <v>0</v>
          </cell>
          <cell r="H148">
            <v>1</v>
          </cell>
          <cell r="I148">
            <v>237933</v>
          </cell>
          <cell r="J148">
            <v>237933</v>
          </cell>
        </row>
        <row r="149">
          <cell r="A149" t="str">
            <v>10,8,04</v>
          </cell>
          <cell r="B149" t="str">
            <v>SALIDA A MOTOR AGITADORES DE ACELATOR TRIFÁSICO DE 5HP, 460V EN CONDUIT IMC DE 3/4" CON 3No.10(F) + No.10(T)</v>
          </cell>
          <cell r="C149" t="str">
            <v>UN</v>
          </cell>
          <cell r="D149">
            <v>2</v>
          </cell>
          <cell r="E149">
            <v>237934</v>
          </cell>
          <cell r="F149">
            <v>475868</v>
          </cell>
          <cell r="G149">
            <v>0</v>
          </cell>
          <cell r="H149">
            <v>2</v>
          </cell>
          <cell r="I149">
            <v>237934</v>
          </cell>
          <cell r="J149">
            <v>475868</v>
          </cell>
        </row>
        <row r="150">
          <cell r="A150" t="str">
            <v>10,8,05</v>
          </cell>
          <cell r="B150" t="str">
            <v>SISTEMA DE CALEFACCIÓN DESDE CCM4160  Y CCM460V HASTA RESISTENCIA DE CALEFACCIÓN DE MOTORES ELECTROBOMBAS VERTICALES EN DOS CABLES SILICONADOS 200°C, 600V, No.10 AWG</v>
          </cell>
          <cell r="C150" t="str">
            <v>ML</v>
          </cell>
          <cell r="D150">
            <v>200</v>
          </cell>
          <cell r="E150">
            <v>32564</v>
          </cell>
          <cell r="F150">
            <v>6512800</v>
          </cell>
          <cell r="G150">
            <v>0</v>
          </cell>
          <cell r="H150">
            <v>200</v>
          </cell>
          <cell r="I150">
            <v>32564</v>
          </cell>
          <cell r="J150">
            <v>6512800</v>
          </cell>
        </row>
        <row r="151">
          <cell r="A151">
            <v>10.9</v>
          </cell>
          <cell r="B151" t="str">
            <v>SALIDAS A MOTORES Y EQUIPOS 220V</v>
          </cell>
          <cell r="C151">
            <v>0</v>
          </cell>
          <cell r="D151">
            <v>0</v>
          </cell>
          <cell r="E151">
            <v>0</v>
          </cell>
          <cell r="F151">
            <v>0</v>
          </cell>
          <cell r="G151">
            <v>36943094</v>
          </cell>
          <cell r="H151">
            <v>0</v>
          </cell>
          <cell r="I151">
            <v>0</v>
          </cell>
          <cell r="J151">
            <v>0</v>
          </cell>
        </row>
        <row r="152">
          <cell r="A152" t="str">
            <v>10,9,01</v>
          </cell>
          <cell r="B152" t="str">
            <v>SALIDA A MOTORES FLOCULADORES EN IMC DE 3/4" CON 3No.12(F) + 1No.12(T) Y CORAZA LT DE 3/4", DESDE TABLEROS TAG-1 Y TAG-2 TBCP</v>
          </cell>
          <cell r="C152" t="str">
            <v>UN</v>
          </cell>
          <cell r="D152">
            <v>8</v>
          </cell>
          <cell r="E152">
            <v>211077</v>
          </cell>
          <cell r="F152">
            <v>1688616</v>
          </cell>
          <cell r="G152">
            <v>0</v>
          </cell>
          <cell r="H152">
            <v>8</v>
          </cell>
          <cell r="I152">
            <v>211077</v>
          </cell>
          <cell r="J152">
            <v>1688616</v>
          </cell>
        </row>
        <row r="153">
          <cell r="A153" t="str">
            <v>10,9,02</v>
          </cell>
          <cell r="B153" t="str">
            <v>SALIDA A MOTOR  BOMBA DOSIFICADORA DE MEMBRANA PARA COAGULANTE Y POLÍMERO</v>
          </cell>
          <cell r="C153" t="str">
            <v>UN</v>
          </cell>
          <cell r="D153">
            <v>4</v>
          </cell>
          <cell r="E153">
            <v>211077</v>
          </cell>
          <cell r="F153">
            <v>844308</v>
          </cell>
          <cell r="G153">
            <v>0</v>
          </cell>
          <cell r="H153">
            <v>4</v>
          </cell>
          <cell r="I153">
            <v>211077</v>
          </cell>
          <cell r="J153">
            <v>844308</v>
          </cell>
        </row>
        <row r="154">
          <cell r="A154" t="str">
            <v>10,9,03</v>
          </cell>
          <cell r="B154" t="str">
            <v>SALIDA A MOTOR  MEZCLADOR DOSIFICACIÓN Y SECADO DE LODOS</v>
          </cell>
          <cell r="C154" t="str">
            <v>UN</v>
          </cell>
          <cell r="D154">
            <v>4</v>
          </cell>
          <cell r="E154">
            <v>211077</v>
          </cell>
          <cell r="F154">
            <v>844308</v>
          </cell>
          <cell r="G154">
            <v>0</v>
          </cell>
          <cell r="H154">
            <v>4</v>
          </cell>
          <cell r="I154">
            <v>211077</v>
          </cell>
          <cell r="J154">
            <v>844308</v>
          </cell>
        </row>
        <row r="155">
          <cell r="A155" t="str">
            <v>10,9,04</v>
          </cell>
          <cell r="B155" t="str">
            <v>SALIDA A MOTOR  BOMBA CENTRÍFUGA SULFATO LÍQUIDOS</v>
          </cell>
          <cell r="C155" t="str">
            <v>UN</v>
          </cell>
          <cell r="D155">
            <v>2</v>
          </cell>
          <cell r="E155">
            <v>233113</v>
          </cell>
          <cell r="F155">
            <v>466226</v>
          </cell>
          <cell r="G155">
            <v>0</v>
          </cell>
          <cell r="H155">
            <v>2</v>
          </cell>
          <cell r="I155">
            <v>233113</v>
          </cell>
          <cell r="J155">
            <v>466226</v>
          </cell>
        </row>
        <row r="156">
          <cell r="A156" t="str">
            <v>10,9,05</v>
          </cell>
          <cell r="B156" t="str">
            <v>SALIDA A POLIPASTO 3 TON. Y MOTOR VENTILADOR ESTACION DE CLORACIÓN EN EMT DE 3/4" CON 3No.10(F) + 1No.10(T) Y CORAZA LT, DESDE TABLERO TDCL</v>
          </cell>
          <cell r="C156" t="str">
            <v>UN</v>
          </cell>
          <cell r="D156">
            <v>5</v>
          </cell>
          <cell r="E156">
            <v>166553</v>
          </cell>
          <cell r="F156">
            <v>832765</v>
          </cell>
          <cell r="G156">
            <v>0</v>
          </cell>
          <cell r="H156">
            <v>5</v>
          </cell>
          <cell r="I156">
            <v>166553</v>
          </cell>
          <cell r="J156">
            <v>832765</v>
          </cell>
        </row>
        <row r="157">
          <cell r="A157" t="str">
            <v>10,9,07</v>
          </cell>
          <cell r="B157" t="str">
            <v>SALIDA A ACTUADORES VALVULAS MANIOBRA LAVADO ENTRE FILTROS Y COMPUERTAS EN IMC DE 3/4" CON 3No.12(F) + 1No.12(T) Y CORAZA LT DE 3/4", DESDE TABLEROS TAG-1 Y TAG-2 TBCP</v>
          </cell>
          <cell r="C157" t="str">
            <v>UN</v>
          </cell>
          <cell r="D157">
            <v>77</v>
          </cell>
          <cell r="E157">
            <v>396030</v>
          </cell>
          <cell r="F157">
            <v>30494310</v>
          </cell>
          <cell r="G157">
            <v>0</v>
          </cell>
          <cell r="H157">
            <v>77</v>
          </cell>
          <cell r="I157">
            <v>396030</v>
          </cell>
          <cell r="J157">
            <v>30494310</v>
          </cell>
        </row>
        <row r="158">
          <cell r="A158" t="str">
            <v>10,9,08</v>
          </cell>
          <cell r="B158" t="str">
            <v>SALIDA A ACTUADORES VALVULAS BOMBA LAVADO Y BOMBAS DE IMPULSION 300HP EN IMC DE 3/4" CON 3No.12(F) + 1No.12(T) Y CORAZA LT DE 3/4", DESDE TABLEROS TAG-1 Y TAG-2 TBCP</v>
          </cell>
          <cell r="C158" t="str">
            <v>UN</v>
          </cell>
          <cell r="D158">
            <v>4</v>
          </cell>
          <cell r="E158">
            <v>381646</v>
          </cell>
          <cell r="F158">
            <v>1526584</v>
          </cell>
          <cell r="G158">
            <v>0</v>
          </cell>
          <cell r="H158">
            <v>4</v>
          </cell>
          <cell r="I158">
            <v>381646</v>
          </cell>
          <cell r="J158">
            <v>1526584</v>
          </cell>
        </row>
        <row r="159">
          <cell r="A159" t="str">
            <v>10,9,09</v>
          </cell>
          <cell r="B159" t="str">
            <v>SALIDA A BOMBA CENTRIFUGA TUNEL DE VÁLVULAS 3/4" CON 3No.12(F) + 1No.12(T) Y CORAZA LT DE 3/4"</v>
          </cell>
          <cell r="C159" t="str">
            <v>UN</v>
          </cell>
          <cell r="D159">
            <v>1</v>
          </cell>
          <cell r="E159">
            <v>245977</v>
          </cell>
          <cell r="F159">
            <v>245977</v>
          </cell>
          <cell r="G159">
            <v>0</v>
          </cell>
          <cell r="H159">
            <v>1</v>
          </cell>
          <cell r="I159">
            <v>245977</v>
          </cell>
          <cell r="J159">
            <v>245977</v>
          </cell>
        </row>
        <row r="160">
          <cell r="A160">
            <v>10.1</v>
          </cell>
          <cell r="B160" t="str">
            <v>SUMINISTRO  DE ELEMENTOS PARA SALIDAS DE TOMAS Y ALUMBRADO INTERIOR Y EXTERIOR</v>
          </cell>
          <cell r="C160">
            <v>0</v>
          </cell>
          <cell r="D160">
            <v>0</v>
          </cell>
          <cell r="E160">
            <v>0</v>
          </cell>
          <cell r="F160">
            <v>0</v>
          </cell>
          <cell r="G160">
            <v>0</v>
          </cell>
          <cell r="H160">
            <v>0</v>
          </cell>
          <cell r="I160">
            <v>0</v>
          </cell>
          <cell r="J160">
            <v>0</v>
          </cell>
        </row>
        <row r="161">
          <cell r="A161">
            <v>0</v>
          </cell>
          <cell r="B161" t="str">
            <v>SUMINISTRO DE ELEMENTOS PARA SALIDAS DE TOMAS Y ALUMBRADO INTERIOR</v>
          </cell>
          <cell r="C161">
            <v>0</v>
          </cell>
          <cell r="D161">
            <v>0</v>
          </cell>
          <cell r="E161">
            <v>0</v>
          </cell>
          <cell r="F161">
            <v>0</v>
          </cell>
          <cell r="G161">
            <v>22190861</v>
          </cell>
          <cell r="H161">
            <v>0</v>
          </cell>
          <cell r="I161">
            <v>0</v>
          </cell>
          <cell r="J161">
            <v>0</v>
          </cell>
        </row>
        <row r="162">
          <cell r="A162" t="str">
            <v>10,10,01</v>
          </cell>
          <cell r="B162" t="str">
            <v>SALIDA A ILUMINACIÓN INTERNA 120V</v>
          </cell>
          <cell r="C162" t="str">
            <v>UN</v>
          </cell>
          <cell r="D162">
            <v>80</v>
          </cell>
          <cell r="E162">
            <v>91694</v>
          </cell>
          <cell r="F162">
            <v>7335520</v>
          </cell>
          <cell r="G162">
            <v>0</v>
          </cell>
          <cell r="H162">
            <v>80</v>
          </cell>
          <cell r="I162">
            <v>91694</v>
          </cell>
          <cell r="J162">
            <v>7335520</v>
          </cell>
        </row>
        <row r="163">
          <cell r="A163" t="str">
            <v>10,10,02</v>
          </cell>
          <cell r="B163" t="str">
            <v>SALIDA TOMAS 120V INTERIOR 120V</v>
          </cell>
          <cell r="C163" t="str">
            <v>UN</v>
          </cell>
          <cell r="D163">
            <v>34</v>
          </cell>
          <cell r="E163">
            <v>117251</v>
          </cell>
          <cell r="F163">
            <v>3986534</v>
          </cell>
          <cell r="G163">
            <v>0</v>
          </cell>
          <cell r="H163">
            <v>34</v>
          </cell>
          <cell r="I163">
            <v>117251</v>
          </cell>
          <cell r="J163">
            <v>3986534</v>
          </cell>
        </row>
        <row r="164">
          <cell r="A164" t="str">
            <v>10,10,03</v>
          </cell>
          <cell r="B164" t="str">
            <v>SALIDA TOMAS INTERIOR 220V</v>
          </cell>
          <cell r="C164" t="str">
            <v>UN</v>
          </cell>
          <cell r="D164">
            <v>5</v>
          </cell>
          <cell r="E164">
            <v>114480</v>
          </cell>
          <cell r="F164">
            <v>572400</v>
          </cell>
          <cell r="G164">
            <v>0</v>
          </cell>
          <cell r="H164">
            <v>5</v>
          </cell>
          <cell r="I164">
            <v>114480</v>
          </cell>
          <cell r="J164">
            <v>572400</v>
          </cell>
        </row>
        <row r="165">
          <cell r="A165" t="str">
            <v>10,10,04</v>
          </cell>
          <cell r="B165" t="str">
            <v>SALIDA A LUMINARIA WALL PACK 65 W 220 V, LED ROY ALPHA O SIMILARLED WALLPACK TP-WP03 72W NW</v>
          </cell>
          <cell r="C165" t="str">
            <v xml:space="preserve">UN   </v>
          </cell>
          <cell r="D165">
            <v>36</v>
          </cell>
          <cell r="E165">
            <v>131311</v>
          </cell>
          <cell r="F165">
            <v>4727196</v>
          </cell>
          <cell r="G165">
            <v>0</v>
          </cell>
          <cell r="H165">
            <v>36</v>
          </cell>
          <cell r="I165">
            <v>131311</v>
          </cell>
          <cell r="J165">
            <v>4727196</v>
          </cell>
        </row>
        <row r="166">
          <cell r="A166" t="str">
            <v>10,10,05</v>
          </cell>
          <cell r="B166" t="str">
            <v>SALIDAS DE ALUMBRADO EXTERIOR EN POSTE PARA LUMINARIAS LED STREET LIGHT 150W</v>
          </cell>
          <cell r="C166" t="str">
            <v xml:space="preserve">UN   </v>
          </cell>
          <cell r="D166">
            <v>18</v>
          </cell>
          <cell r="E166">
            <v>223643</v>
          </cell>
          <cell r="F166">
            <v>4025574</v>
          </cell>
          <cell r="G166">
            <v>0</v>
          </cell>
          <cell r="H166">
            <v>18</v>
          </cell>
          <cell r="I166">
            <v>223643</v>
          </cell>
          <cell r="J166">
            <v>4025574</v>
          </cell>
        </row>
        <row r="167">
          <cell r="A167" t="str">
            <v>10,10,06</v>
          </cell>
          <cell r="B167" t="str">
            <v>SALIDAS DE ALUMBRADO DE EMERGENCIA 110V</v>
          </cell>
          <cell r="C167" t="str">
            <v xml:space="preserve">UN   </v>
          </cell>
          <cell r="D167">
            <v>6</v>
          </cell>
          <cell r="E167">
            <v>223643</v>
          </cell>
          <cell r="F167">
            <v>1341858</v>
          </cell>
          <cell r="G167">
            <v>0</v>
          </cell>
          <cell r="H167">
            <v>6</v>
          </cell>
          <cell r="I167">
            <v>223643</v>
          </cell>
          <cell r="J167">
            <v>1341858</v>
          </cell>
        </row>
        <row r="168">
          <cell r="A168" t="str">
            <v>10,10,07</v>
          </cell>
          <cell r="B168" t="str">
            <v>SALIDA A BALANZA ELECTRONICA EN ESTACION DE CLORACIÓN</v>
          </cell>
          <cell r="C168" t="str">
            <v>UN</v>
          </cell>
          <cell r="D168">
            <v>1</v>
          </cell>
          <cell r="E168">
            <v>201779</v>
          </cell>
          <cell r="F168">
            <v>201779</v>
          </cell>
          <cell r="G168">
            <v>0</v>
          </cell>
          <cell r="H168">
            <v>1</v>
          </cell>
          <cell r="I168">
            <v>201779</v>
          </cell>
          <cell r="J168">
            <v>201779</v>
          </cell>
        </row>
        <row r="169">
          <cell r="A169">
            <v>0</v>
          </cell>
          <cell r="B169" t="str">
            <v>SUMINISTRO DE ELEMENTOS PARA ALIMENTACION SALIDAS DE ALUMBRADO EXTERIOR</v>
          </cell>
          <cell r="C169">
            <v>0</v>
          </cell>
          <cell r="D169">
            <v>0</v>
          </cell>
          <cell r="E169">
            <v>0</v>
          </cell>
          <cell r="F169">
            <v>0</v>
          </cell>
          <cell r="G169">
            <v>82227600</v>
          </cell>
          <cell r="H169">
            <v>0</v>
          </cell>
          <cell r="I169">
            <v>0</v>
          </cell>
          <cell r="J169">
            <v>0</v>
          </cell>
        </row>
        <row r="170">
          <cell r="A170" t="str">
            <v>10,10,08</v>
          </cell>
          <cell r="B170" t="str">
            <v>ALIMENTACION ALUMBRADO EXTERIOR INCLUYE CONDUIT PVC DE 3/4" + 2No.8(F) + No10(T)</v>
          </cell>
          <cell r="C170" t="str">
            <v>ML</v>
          </cell>
          <cell r="D170">
            <v>600</v>
          </cell>
          <cell r="E170">
            <v>35411</v>
          </cell>
          <cell r="F170">
            <v>21246600</v>
          </cell>
          <cell r="G170">
            <v>0</v>
          </cell>
          <cell r="H170">
            <v>600</v>
          </cell>
          <cell r="I170">
            <v>35411</v>
          </cell>
          <cell r="J170">
            <v>21246600</v>
          </cell>
        </row>
        <row r="171">
          <cell r="A171" t="str">
            <v>10,10,09</v>
          </cell>
          <cell r="B171" t="str">
            <v>ALIMENTACION ALUMBRADO EXTERIOR INCLUYE CONDUIT PV E 3/4" + 2No.10(F) + No12(T)</v>
          </cell>
          <cell r="C171" t="str">
            <v>ML</v>
          </cell>
          <cell r="D171">
            <v>600</v>
          </cell>
          <cell r="E171">
            <v>33363</v>
          </cell>
          <cell r="F171">
            <v>20017800</v>
          </cell>
          <cell r="G171">
            <v>0</v>
          </cell>
          <cell r="H171">
            <v>600</v>
          </cell>
          <cell r="I171">
            <v>33363</v>
          </cell>
          <cell r="J171">
            <v>20017800</v>
          </cell>
        </row>
        <row r="172">
          <cell r="A172" t="str">
            <v>10,10,10</v>
          </cell>
          <cell r="B172" t="str">
            <v>ALIMENTACION ALUMBRADO INTERIOR INCLUYE CONDUIT IMC 3/4" + 2No.12(F) + No12(T)</v>
          </cell>
          <cell r="C172" t="str">
            <v>ML</v>
          </cell>
          <cell r="D172">
            <v>1000</v>
          </cell>
          <cell r="E172">
            <v>28500</v>
          </cell>
          <cell r="F172">
            <v>28500000</v>
          </cell>
          <cell r="G172">
            <v>0</v>
          </cell>
          <cell r="H172">
            <v>1000</v>
          </cell>
          <cell r="I172">
            <v>28500</v>
          </cell>
          <cell r="J172">
            <v>28500000</v>
          </cell>
        </row>
        <row r="173">
          <cell r="A173" t="str">
            <v>10,10,11</v>
          </cell>
          <cell r="B173" t="str">
            <v xml:space="preserve">DUCTO CONDUIT PVC DE 1" CON ACCESORIOS. </v>
          </cell>
          <cell r="C173" t="str">
            <v>ML</v>
          </cell>
          <cell r="D173">
            <v>720</v>
          </cell>
          <cell r="E173">
            <v>17310</v>
          </cell>
          <cell r="F173">
            <v>12463200</v>
          </cell>
          <cell r="G173">
            <v>0</v>
          </cell>
          <cell r="H173">
            <v>720</v>
          </cell>
          <cell r="I173">
            <v>17310</v>
          </cell>
          <cell r="J173">
            <v>12463200</v>
          </cell>
        </row>
        <row r="174">
          <cell r="A174">
            <v>10.11</v>
          </cell>
          <cell r="B174" t="str">
            <v>SUMINISTRO DE ELEMENTOS PARA LUMINARIAS</v>
          </cell>
          <cell r="C174">
            <v>0</v>
          </cell>
          <cell r="D174">
            <v>0</v>
          </cell>
          <cell r="E174">
            <v>0</v>
          </cell>
          <cell r="F174">
            <v>0</v>
          </cell>
          <cell r="G174">
            <v>79990948</v>
          </cell>
          <cell r="H174">
            <v>0</v>
          </cell>
          <cell r="I174">
            <v>0</v>
          </cell>
          <cell r="J174">
            <v>0</v>
          </cell>
        </row>
        <row r="175">
          <cell r="A175" t="str">
            <v>10,11,01</v>
          </cell>
          <cell r="B175" t="str">
            <v>LUMINARIA SLIME LINE 2X32 W 110 V</v>
          </cell>
          <cell r="C175" t="str">
            <v xml:space="preserve">UN   </v>
          </cell>
          <cell r="D175">
            <v>80</v>
          </cell>
          <cell r="E175">
            <v>130900</v>
          </cell>
          <cell r="F175">
            <v>10472000</v>
          </cell>
          <cell r="G175">
            <v>0</v>
          </cell>
          <cell r="H175">
            <v>80</v>
          </cell>
          <cell r="I175">
            <v>130900</v>
          </cell>
          <cell r="J175">
            <v>10472000</v>
          </cell>
        </row>
        <row r="176">
          <cell r="A176" t="str">
            <v>10,11,02</v>
          </cell>
          <cell r="B176" t="str">
            <v xml:space="preserve"> LUMINARIA WALL PACK 65 W 220 V, LED ROY ALPHA O SIMILARLED WALLPACK TP-WP03 72W NW</v>
          </cell>
          <cell r="C176" t="str">
            <v xml:space="preserve">UN   </v>
          </cell>
          <cell r="D176">
            <v>36</v>
          </cell>
          <cell r="E176">
            <v>648279</v>
          </cell>
          <cell r="F176">
            <v>23338044</v>
          </cell>
          <cell r="G176">
            <v>0</v>
          </cell>
          <cell r="H176">
            <v>36</v>
          </cell>
          <cell r="I176">
            <v>648279</v>
          </cell>
          <cell r="J176">
            <v>23338044</v>
          </cell>
        </row>
        <row r="177">
          <cell r="A177" t="str">
            <v>10,11,03</v>
          </cell>
          <cell r="B177" t="str">
            <v>LUMINARIA DE EMERGENCIA LIBRE DE MANTENIMIENTO ILURAM 110 V</v>
          </cell>
          <cell r="C177" t="str">
            <v xml:space="preserve">UN   </v>
          </cell>
          <cell r="D177">
            <v>6</v>
          </cell>
          <cell r="E177">
            <v>201902</v>
          </cell>
          <cell r="F177">
            <v>1211412</v>
          </cell>
          <cell r="G177">
            <v>0</v>
          </cell>
          <cell r="H177">
            <v>6</v>
          </cell>
          <cell r="I177">
            <v>201902</v>
          </cell>
          <cell r="J177">
            <v>1211412</v>
          </cell>
        </row>
        <row r="178">
          <cell r="A178" t="str">
            <v>10,11,04</v>
          </cell>
          <cell r="B178" t="str">
            <v xml:space="preserve">LUMINARIA ALUMBRADO PUBLICO LED  STREET LIGHT 150W NW URBAN, INCLUYE FOTOCELDA. </v>
          </cell>
          <cell r="C178" t="str">
            <v xml:space="preserve">UN   </v>
          </cell>
          <cell r="D178">
            <v>18</v>
          </cell>
          <cell r="E178">
            <v>1401887</v>
          </cell>
          <cell r="F178">
            <v>25233966</v>
          </cell>
          <cell r="G178">
            <v>0</v>
          </cell>
          <cell r="H178">
            <v>18</v>
          </cell>
          <cell r="I178">
            <v>1401887</v>
          </cell>
          <cell r="J178">
            <v>25233966</v>
          </cell>
        </row>
        <row r="179">
          <cell r="A179" t="str">
            <v>10,11,05</v>
          </cell>
          <cell r="B179" t="str">
            <v>POSTE DE CONCRETO PARA ALUMBRADO DE 12X510 KGF</v>
          </cell>
          <cell r="C179" t="str">
            <v xml:space="preserve">UN   </v>
          </cell>
          <cell r="D179">
            <v>18</v>
          </cell>
          <cell r="E179">
            <v>968643</v>
          </cell>
          <cell r="F179">
            <v>17435574</v>
          </cell>
          <cell r="G179">
            <v>0</v>
          </cell>
          <cell r="H179">
            <v>18</v>
          </cell>
          <cell r="I179">
            <v>968643</v>
          </cell>
          <cell r="J179">
            <v>17435574</v>
          </cell>
        </row>
        <row r="180">
          <cell r="A180" t="str">
            <v>10,11,06</v>
          </cell>
          <cell r="B180" t="str">
            <v>LUMINARIA PANEL LED REDONDO  6", 10W</v>
          </cell>
          <cell r="C180" t="str">
            <v xml:space="preserve">UN   </v>
          </cell>
          <cell r="D180">
            <v>6</v>
          </cell>
          <cell r="E180">
            <v>65912</v>
          </cell>
          <cell r="F180">
            <v>395472</v>
          </cell>
          <cell r="G180">
            <v>0</v>
          </cell>
          <cell r="H180">
            <v>6</v>
          </cell>
          <cell r="I180">
            <v>65912</v>
          </cell>
          <cell r="J180">
            <v>395472</v>
          </cell>
        </row>
        <row r="181">
          <cell r="A181" t="str">
            <v>10,11,07</v>
          </cell>
          <cell r="B181" t="str">
            <v xml:space="preserve">LUMINARIA PANEL LED CUADRADO 30X30 CMS, 24W </v>
          </cell>
          <cell r="C181" t="str">
            <v xml:space="preserve">UN   </v>
          </cell>
          <cell r="D181">
            <v>8</v>
          </cell>
          <cell r="E181">
            <v>238060</v>
          </cell>
          <cell r="F181">
            <v>1904480</v>
          </cell>
          <cell r="G181">
            <v>0</v>
          </cell>
          <cell r="H181">
            <v>8</v>
          </cell>
          <cell r="I181">
            <v>238060</v>
          </cell>
          <cell r="J181">
            <v>1904480</v>
          </cell>
        </row>
        <row r="182">
          <cell r="A182">
            <v>10.119999999999999</v>
          </cell>
          <cell r="B182" t="str">
            <v>SUMINISTRO DE ELEMENTOS PARA  SISTEMA DE PROTECCION CONTRA SOBRETENSIONES ATMOSFERICAS</v>
          </cell>
          <cell r="C182">
            <v>0</v>
          </cell>
          <cell r="D182">
            <v>0</v>
          </cell>
          <cell r="E182">
            <v>0</v>
          </cell>
          <cell r="F182">
            <v>0</v>
          </cell>
          <cell r="G182">
            <v>55568562</v>
          </cell>
          <cell r="H182">
            <v>0</v>
          </cell>
          <cell r="I182">
            <v>0</v>
          </cell>
          <cell r="J182">
            <v>0</v>
          </cell>
        </row>
        <row r="183">
          <cell r="A183">
            <v>0</v>
          </cell>
          <cell r="B183" t="str">
            <v>PROTECCION DE PLANTA</v>
          </cell>
          <cell r="C183">
            <v>0</v>
          </cell>
          <cell r="D183">
            <v>0</v>
          </cell>
          <cell r="E183">
            <v>0</v>
          </cell>
          <cell r="F183">
            <v>0</v>
          </cell>
          <cell r="G183">
            <v>0</v>
          </cell>
          <cell r="H183">
            <v>0</v>
          </cell>
          <cell r="I183">
            <v>0</v>
          </cell>
          <cell r="J183">
            <v>0</v>
          </cell>
        </row>
        <row r="184">
          <cell r="A184" t="str">
            <v>10,12,01</v>
          </cell>
          <cell r="B184" t="str">
            <v>POSTE DE 12 MTS X510 KGRS</v>
          </cell>
          <cell r="C184" t="str">
            <v xml:space="preserve">UN   </v>
          </cell>
          <cell r="D184">
            <v>2</v>
          </cell>
          <cell r="E184">
            <v>968643</v>
          </cell>
          <cell r="F184">
            <v>1937286</v>
          </cell>
          <cell r="G184">
            <v>0</v>
          </cell>
          <cell r="H184">
            <v>2</v>
          </cell>
          <cell r="I184">
            <v>968643</v>
          </cell>
          <cell r="J184">
            <v>1937286</v>
          </cell>
        </row>
        <row r="185">
          <cell r="A185" t="str">
            <v>10,12,02</v>
          </cell>
          <cell r="B185" t="str">
            <v>PARARRAYOS TIPO GRANKLIN CON MASTIL DE 1,5 MTS Y ACCESORIOS DE FIJACION</v>
          </cell>
          <cell r="C185" t="str">
            <v xml:space="preserve">UN   </v>
          </cell>
          <cell r="D185">
            <v>24</v>
          </cell>
          <cell r="E185">
            <v>465518</v>
          </cell>
          <cell r="F185">
            <v>11172432</v>
          </cell>
          <cell r="G185">
            <v>0</v>
          </cell>
          <cell r="H185">
            <v>24</v>
          </cell>
          <cell r="I185">
            <v>465518</v>
          </cell>
          <cell r="J185">
            <v>11172432</v>
          </cell>
        </row>
        <row r="186">
          <cell r="A186" t="str">
            <v>10,12,03</v>
          </cell>
          <cell r="B186" t="str">
            <v>CABLE DE COBRE DESNUDO No.2/0</v>
          </cell>
          <cell r="C186" t="str">
            <v xml:space="preserve">UN   </v>
          </cell>
          <cell r="D186">
            <v>624</v>
          </cell>
          <cell r="E186">
            <v>42570</v>
          </cell>
          <cell r="F186">
            <v>26563680</v>
          </cell>
          <cell r="G186">
            <v>0</v>
          </cell>
          <cell r="H186">
            <v>624</v>
          </cell>
          <cell r="I186">
            <v>42570</v>
          </cell>
          <cell r="J186">
            <v>26563680</v>
          </cell>
        </row>
        <row r="187">
          <cell r="A187" t="str">
            <v>10,12,04</v>
          </cell>
          <cell r="B187" t="str">
            <v>PUNTO DE SOLDADURA CADWELD</v>
          </cell>
          <cell r="C187" t="str">
            <v xml:space="preserve">UN   </v>
          </cell>
          <cell r="D187">
            <v>32</v>
          </cell>
          <cell r="E187">
            <v>78892</v>
          </cell>
          <cell r="F187">
            <v>2524544</v>
          </cell>
          <cell r="G187">
            <v>0</v>
          </cell>
          <cell r="H187">
            <v>32</v>
          </cell>
          <cell r="I187">
            <v>78892</v>
          </cell>
          <cell r="J187">
            <v>2524544</v>
          </cell>
        </row>
        <row r="188">
          <cell r="A188" t="str">
            <v>10,12,05</v>
          </cell>
          <cell r="B188" t="str">
            <v>BAJANTE PARA ATERRIZAR PARARRAYOS EN CABLE DESNUDO DE COBRE 1/0</v>
          </cell>
          <cell r="C188" t="str">
            <v xml:space="preserve">UN   </v>
          </cell>
          <cell r="D188">
            <v>8</v>
          </cell>
          <cell r="E188">
            <v>603436</v>
          </cell>
          <cell r="F188">
            <v>4827488</v>
          </cell>
          <cell r="G188">
            <v>0</v>
          </cell>
          <cell r="H188">
            <v>8</v>
          </cell>
          <cell r="I188">
            <v>603436</v>
          </cell>
          <cell r="J188">
            <v>4827488</v>
          </cell>
        </row>
        <row r="189">
          <cell r="A189">
            <v>0</v>
          </cell>
          <cell r="B189" t="str">
            <v>PROTECCION DE CUARTO DE CLORACION</v>
          </cell>
          <cell r="C189">
            <v>0</v>
          </cell>
          <cell r="D189">
            <v>0</v>
          </cell>
          <cell r="E189">
            <v>0</v>
          </cell>
          <cell r="F189">
            <v>0</v>
          </cell>
          <cell r="G189">
            <v>0</v>
          </cell>
          <cell r="H189">
            <v>0</v>
          </cell>
          <cell r="I189">
            <v>0</v>
          </cell>
          <cell r="J189">
            <v>0</v>
          </cell>
        </row>
        <row r="190">
          <cell r="A190" t="str">
            <v>10,12,06</v>
          </cell>
          <cell r="B190" t="str">
            <v>PARARRAYOS TIPO FRANKLIN CON MASTIL DE 1,5 MTS Y ACCESORIOS DE FIJACION</v>
          </cell>
          <cell r="C190" t="str">
            <v xml:space="preserve">UN   </v>
          </cell>
          <cell r="D190">
            <v>4</v>
          </cell>
          <cell r="E190">
            <v>465518</v>
          </cell>
          <cell r="F190">
            <v>1862072</v>
          </cell>
          <cell r="G190">
            <v>0</v>
          </cell>
          <cell r="H190">
            <v>4</v>
          </cell>
          <cell r="I190">
            <v>465518</v>
          </cell>
          <cell r="J190">
            <v>1862072</v>
          </cell>
        </row>
        <row r="191">
          <cell r="A191" t="str">
            <v>10,12,07</v>
          </cell>
          <cell r="B191" t="str">
            <v>CABLE DE COBRE DESNUDO No.1/0</v>
          </cell>
          <cell r="C191" t="str">
            <v xml:space="preserve">UN   </v>
          </cell>
          <cell r="D191">
            <v>90</v>
          </cell>
          <cell r="E191">
            <v>34266</v>
          </cell>
          <cell r="F191">
            <v>3083940</v>
          </cell>
          <cell r="G191">
            <v>0</v>
          </cell>
          <cell r="H191">
            <v>90</v>
          </cell>
          <cell r="I191">
            <v>34266</v>
          </cell>
          <cell r="J191">
            <v>3083940</v>
          </cell>
        </row>
        <row r="192">
          <cell r="A192" t="str">
            <v>10,12,08</v>
          </cell>
          <cell r="B192" t="str">
            <v>PUNTO DE SOLDADURA CADWELD</v>
          </cell>
          <cell r="C192" t="str">
            <v xml:space="preserve">UN   </v>
          </cell>
          <cell r="D192">
            <v>15</v>
          </cell>
          <cell r="E192">
            <v>78892</v>
          </cell>
          <cell r="F192">
            <v>1183380</v>
          </cell>
          <cell r="G192">
            <v>0</v>
          </cell>
          <cell r="H192">
            <v>15</v>
          </cell>
          <cell r="I192">
            <v>78892</v>
          </cell>
          <cell r="J192">
            <v>1183380</v>
          </cell>
        </row>
        <row r="193">
          <cell r="A193" t="str">
            <v>10,12,09</v>
          </cell>
          <cell r="B193" t="str">
            <v>BAJANTE PARA ATERRIZAR PARARRAYOS EN CABLE DESNUDO DE COBRE 1/0</v>
          </cell>
          <cell r="C193" t="str">
            <v xml:space="preserve">UN   </v>
          </cell>
          <cell r="D193">
            <v>4</v>
          </cell>
          <cell r="E193">
            <v>603435</v>
          </cell>
          <cell r="F193">
            <v>2413740</v>
          </cell>
          <cell r="G193">
            <v>0</v>
          </cell>
          <cell r="H193">
            <v>4</v>
          </cell>
          <cell r="I193">
            <v>603435</v>
          </cell>
          <cell r="J193">
            <v>2413740</v>
          </cell>
        </row>
        <row r="194">
          <cell r="A194">
            <v>10.130000000000001</v>
          </cell>
          <cell r="B194" t="str">
            <v>SUMINISTRO  DE ELEMENTOS PARA SISTEMA DE CONTROL Y SENSORES DE NIVEL</v>
          </cell>
          <cell r="C194">
            <v>0</v>
          </cell>
          <cell r="D194">
            <v>0</v>
          </cell>
          <cell r="E194">
            <v>0</v>
          </cell>
          <cell r="F194">
            <v>0</v>
          </cell>
          <cell r="G194">
            <v>242054988</v>
          </cell>
          <cell r="H194">
            <v>0</v>
          </cell>
          <cell r="I194">
            <v>0</v>
          </cell>
          <cell r="J194">
            <v>0</v>
          </cell>
        </row>
        <row r="195">
          <cell r="A195" t="str">
            <v>10,13,01</v>
          </cell>
          <cell r="B195" t="str">
            <v>CABLE DE CONTROL 2x14+20 AWG</v>
          </cell>
          <cell r="C195" t="str">
            <v>ML</v>
          </cell>
          <cell r="D195">
            <v>150</v>
          </cell>
          <cell r="E195">
            <v>14271</v>
          </cell>
          <cell r="F195">
            <v>2140650</v>
          </cell>
          <cell r="G195">
            <v>0</v>
          </cell>
          <cell r="H195">
            <v>150</v>
          </cell>
          <cell r="I195">
            <v>14271</v>
          </cell>
          <cell r="J195">
            <v>2140650</v>
          </cell>
        </row>
        <row r="196">
          <cell r="A196" t="str">
            <v>10,13,02</v>
          </cell>
          <cell r="B196" t="str">
            <v>CABLE DE CONTROL 2x18+18 AWG</v>
          </cell>
          <cell r="C196" t="str">
            <v>ML</v>
          </cell>
          <cell r="D196">
            <v>350</v>
          </cell>
          <cell r="E196">
            <v>10460</v>
          </cell>
          <cell r="F196">
            <v>3661000</v>
          </cell>
          <cell r="G196">
            <v>0</v>
          </cell>
          <cell r="H196">
            <v>350</v>
          </cell>
          <cell r="I196">
            <v>10460</v>
          </cell>
          <cell r="J196">
            <v>3661000</v>
          </cell>
        </row>
        <row r="197">
          <cell r="A197" t="str">
            <v>10,13,03</v>
          </cell>
          <cell r="B197" t="str">
            <v>CABLE DE CONTROL 4x18+18 AWG</v>
          </cell>
          <cell r="C197" t="str">
            <v>ML</v>
          </cell>
          <cell r="D197">
            <v>950</v>
          </cell>
          <cell r="E197">
            <v>16817</v>
          </cell>
          <cell r="F197">
            <v>15976150</v>
          </cell>
          <cell r="G197">
            <v>0</v>
          </cell>
          <cell r="H197">
            <v>950</v>
          </cell>
          <cell r="I197">
            <v>16817</v>
          </cell>
          <cell r="J197">
            <v>15976150</v>
          </cell>
        </row>
        <row r="198">
          <cell r="A198" t="str">
            <v>10,13,04</v>
          </cell>
          <cell r="B198" t="str">
            <v>CABLE DE CONTROL 6x18+18 AWG</v>
          </cell>
          <cell r="C198" t="str">
            <v>ML</v>
          </cell>
          <cell r="D198">
            <v>600</v>
          </cell>
          <cell r="E198">
            <v>15855</v>
          </cell>
          <cell r="F198">
            <v>9513000</v>
          </cell>
          <cell r="G198">
            <v>0</v>
          </cell>
          <cell r="H198">
            <v>600</v>
          </cell>
          <cell r="I198">
            <v>15855</v>
          </cell>
          <cell r="J198">
            <v>9513000</v>
          </cell>
        </row>
        <row r="199">
          <cell r="A199" t="str">
            <v>10,13,05</v>
          </cell>
          <cell r="B199" t="str">
            <v>SUMINISTRO E INSTALACIÓN DE TUBERIA CONDUIT PVC DE 1/2"</v>
          </cell>
          <cell r="C199" t="str">
            <v>ML</v>
          </cell>
          <cell r="D199">
            <v>250</v>
          </cell>
          <cell r="E199">
            <v>4900</v>
          </cell>
          <cell r="F199">
            <v>1225000</v>
          </cell>
          <cell r="G199">
            <v>0</v>
          </cell>
          <cell r="H199">
            <v>250</v>
          </cell>
          <cell r="I199">
            <v>4900</v>
          </cell>
          <cell r="J199">
            <v>1225000</v>
          </cell>
        </row>
        <row r="200">
          <cell r="A200" t="str">
            <v>10,13,06</v>
          </cell>
          <cell r="B200" t="str">
            <v>SUMINISTRO E INSTALACIÓN DE TUBERIA CONDUIT PVC DE 3/4"</v>
          </cell>
          <cell r="C200" t="str">
            <v>ML</v>
          </cell>
          <cell r="D200">
            <v>920</v>
          </cell>
          <cell r="E200">
            <v>4962</v>
          </cell>
          <cell r="F200">
            <v>4565040</v>
          </cell>
          <cell r="G200">
            <v>0</v>
          </cell>
          <cell r="H200">
            <v>920</v>
          </cell>
          <cell r="I200">
            <v>4962</v>
          </cell>
          <cell r="J200">
            <v>4565040</v>
          </cell>
        </row>
        <row r="201">
          <cell r="A201" t="str">
            <v>10,13,07</v>
          </cell>
          <cell r="B201" t="str">
            <v>SUMINISTRO E INSTALACIÓN DE TUBERIA CONDUIT PVC DE 1"</v>
          </cell>
          <cell r="C201" t="str">
            <v>ML</v>
          </cell>
          <cell r="D201">
            <v>750</v>
          </cell>
          <cell r="E201">
            <v>13848</v>
          </cell>
          <cell r="F201">
            <v>10386000</v>
          </cell>
          <cell r="G201">
            <v>0</v>
          </cell>
          <cell r="H201">
            <v>750</v>
          </cell>
          <cell r="I201">
            <v>13848</v>
          </cell>
          <cell r="J201">
            <v>10386000</v>
          </cell>
        </row>
        <row r="202">
          <cell r="A202" t="str">
            <v>10,13,08</v>
          </cell>
          <cell r="B202" t="str">
            <v>SUMINISTRO E INSTALACIÓN DE TUBERIA CONDUIT PVC DE 1 1/4"</v>
          </cell>
          <cell r="C202" t="str">
            <v>ML</v>
          </cell>
          <cell r="D202">
            <v>280</v>
          </cell>
          <cell r="E202">
            <v>7163</v>
          </cell>
          <cell r="F202">
            <v>2005640</v>
          </cell>
          <cell r="G202">
            <v>0</v>
          </cell>
          <cell r="H202">
            <v>280</v>
          </cell>
          <cell r="I202">
            <v>7163</v>
          </cell>
          <cell r="J202">
            <v>2005640</v>
          </cell>
        </row>
        <row r="203">
          <cell r="A203" t="str">
            <v>10,13,09</v>
          </cell>
          <cell r="B203" t="str">
            <v>SUMINISTRO E INSTALACIÓN DE TUBERIA CONDUIT EMT DE 1/2"</v>
          </cell>
          <cell r="C203" t="str">
            <v>ML</v>
          </cell>
          <cell r="D203">
            <v>360</v>
          </cell>
          <cell r="E203">
            <v>5109</v>
          </cell>
          <cell r="F203">
            <v>1839240</v>
          </cell>
          <cell r="G203">
            <v>0</v>
          </cell>
          <cell r="H203">
            <v>360</v>
          </cell>
          <cell r="I203">
            <v>5109</v>
          </cell>
          <cell r="J203">
            <v>1839240</v>
          </cell>
        </row>
        <row r="204">
          <cell r="A204" t="str">
            <v>10,13,10</v>
          </cell>
          <cell r="B204" t="str">
            <v>SUMINISTRO E INSTALACIÓN DE TUBERIA CONDUIT IMC DE 3/4"</v>
          </cell>
          <cell r="C204" t="str">
            <v>ML</v>
          </cell>
          <cell r="D204">
            <v>120</v>
          </cell>
          <cell r="E204">
            <v>17656</v>
          </cell>
          <cell r="F204">
            <v>2118720</v>
          </cell>
          <cell r="G204">
            <v>0</v>
          </cell>
          <cell r="H204">
            <v>120</v>
          </cell>
          <cell r="I204">
            <v>17656</v>
          </cell>
          <cell r="J204">
            <v>2118720</v>
          </cell>
        </row>
        <row r="205">
          <cell r="A205" t="str">
            <v>10,13,11</v>
          </cell>
          <cell r="B205" t="str">
            <v>SALIDA DE CONTROL ACTUADOR ELECTROMÉCANICO PARA VÁLVULAS EN IMC 3/4", CORAZA L.T., CONDULETA TIPO PESADO Y CABLE APANTALLADO 4X14</v>
          </cell>
          <cell r="C205" t="str">
            <v>UN</v>
          </cell>
          <cell r="D205">
            <v>77</v>
          </cell>
          <cell r="E205">
            <v>662670</v>
          </cell>
          <cell r="F205">
            <v>51025590</v>
          </cell>
          <cell r="G205">
            <v>0</v>
          </cell>
          <cell r="H205">
            <v>77</v>
          </cell>
          <cell r="I205">
            <v>662670</v>
          </cell>
          <cell r="J205">
            <v>51025590</v>
          </cell>
        </row>
        <row r="206">
          <cell r="A206" t="str">
            <v>10,13,12</v>
          </cell>
          <cell r="B206" t="str">
            <v>CONSOLA DE CONTROL PARA MANEJO DE ELECTROVALVULAS CON TERMINAL TACTIL DE 10"</v>
          </cell>
          <cell r="C206" t="str">
            <v xml:space="preserve">UN   </v>
          </cell>
          <cell r="D206">
            <v>4</v>
          </cell>
          <cell r="E206">
            <v>22399094</v>
          </cell>
          <cell r="F206">
            <v>89596376</v>
          </cell>
          <cell r="G206">
            <v>0</v>
          </cell>
          <cell r="H206">
            <v>4</v>
          </cell>
          <cell r="I206">
            <v>22399094</v>
          </cell>
          <cell r="J206">
            <v>89596376</v>
          </cell>
        </row>
        <row r="207">
          <cell r="A207" t="str">
            <v>10,13,13</v>
          </cell>
          <cell r="B207" t="str">
            <v>PLC 24V, 24 ENTRADAS DIGITALES, 16TRANSMISORES NPN</v>
          </cell>
          <cell r="C207" t="str">
            <v xml:space="preserve">UN   </v>
          </cell>
          <cell r="D207">
            <v>1</v>
          </cell>
          <cell r="E207">
            <v>7239046</v>
          </cell>
          <cell r="F207">
            <v>7239046</v>
          </cell>
          <cell r="G207">
            <v>0</v>
          </cell>
          <cell r="H207">
            <v>1</v>
          </cell>
          <cell r="I207">
            <v>7239046</v>
          </cell>
          <cell r="J207">
            <v>7239046</v>
          </cell>
        </row>
        <row r="208">
          <cell r="A208" t="str">
            <v>10,13,16</v>
          </cell>
          <cell r="B208" t="str">
            <v>RTU MOTOROLA ACE 3600 CON: CPU (CPU3680) 200 MHZ; 16 MB FLASH; 32 MB DRAM; 1 PUERTO DE RADIO; 1 PUERTO RS-232/RS485 1 PUERTO RS-232; 1 PUERTO ETHERNET 10/100; CONSUMO; MAX 4,2 W (300 MA @ 13,8 VDC) ALIMENTACIÓN A 100-240 VAC (FUENTE CARGADORA); BACKPLAIN DE CINCO SLOTS. PARA CINCO MÓDULOS I/O'S. BATERÍA DE RESPALDO DE 6.5 AH.</v>
          </cell>
          <cell r="C208" t="str">
            <v xml:space="preserve">UN   </v>
          </cell>
          <cell r="D208">
            <v>1</v>
          </cell>
          <cell r="E208">
            <v>9580928</v>
          </cell>
          <cell r="F208">
            <v>9580928</v>
          </cell>
          <cell r="G208">
            <v>0</v>
          </cell>
          <cell r="H208">
            <v>1</v>
          </cell>
          <cell r="I208">
            <v>9580928</v>
          </cell>
          <cell r="J208">
            <v>9580928</v>
          </cell>
        </row>
        <row r="209">
          <cell r="A209" t="str">
            <v>10,13,17</v>
          </cell>
          <cell r="B209" t="str">
            <v>MÓDULO MIXTO P/RTU MOTOROLA ADD: 16DI 4DO EE 4AI +/-20MA</v>
          </cell>
          <cell r="C209" t="str">
            <v xml:space="preserve">UN   </v>
          </cell>
          <cell r="D209">
            <v>4</v>
          </cell>
          <cell r="E209">
            <v>1766912</v>
          </cell>
          <cell r="F209">
            <v>7067648</v>
          </cell>
          <cell r="G209">
            <v>0</v>
          </cell>
          <cell r="H209">
            <v>4</v>
          </cell>
          <cell r="I209">
            <v>1766912</v>
          </cell>
          <cell r="J209">
            <v>7067648</v>
          </cell>
        </row>
        <row r="210">
          <cell r="A210" t="str">
            <v>10,13,18</v>
          </cell>
          <cell r="B210" t="str">
            <v>RADIO DGM5000E LP (25W) EN UHF, CABLES Y ACCESORIOS PARA ACE Y CONFIGURADO PARA ACE</v>
          </cell>
          <cell r="C210" t="str">
            <v xml:space="preserve">UN   </v>
          </cell>
          <cell r="D210">
            <v>1</v>
          </cell>
          <cell r="E210">
            <v>2360960</v>
          </cell>
          <cell r="F210">
            <v>2360960</v>
          </cell>
          <cell r="G210">
            <v>0</v>
          </cell>
          <cell r="H210">
            <v>1</v>
          </cell>
          <cell r="I210">
            <v>2360960</v>
          </cell>
          <cell r="J210">
            <v>2360960</v>
          </cell>
        </row>
        <row r="211">
          <cell r="A211" t="str">
            <v>10,13,19</v>
          </cell>
          <cell r="B211" t="str">
            <v>ANTENA UHF YAGI DIRECCIONAL ANDREW  MODELO DB432 450 - 470 MHZ 10DB</v>
          </cell>
          <cell r="C211" t="str">
            <v xml:space="preserve">UN   </v>
          </cell>
          <cell r="D211">
            <v>1</v>
          </cell>
          <cell r="E211">
            <v>1904000</v>
          </cell>
          <cell r="F211">
            <v>1904000</v>
          </cell>
          <cell r="G211">
            <v>0</v>
          </cell>
          <cell r="H211">
            <v>1</v>
          </cell>
          <cell r="I211">
            <v>1904000</v>
          </cell>
          <cell r="J211">
            <v>1904000</v>
          </cell>
        </row>
        <row r="212">
          <cell r="A212" t="str">
            <v>10,13,20</v>
          </cell>
          <cell r="B212" t="str">
            <v>CABLEADO, PROGRAMACION Y CONFIGURACION RTU</v>
          </cell>
          <cell r="C212" t="str">
            <v xml:space="preserve">UN   </v>
          </cell>
          <cell r="D212">
            <v>1</v>
          </cell>
          <cell r="E212">
            <v>3350000</v>
          </cell>
          <cell r="F212">
            <v>3350000</v>
          </cell>
          <cell r="G212">
            <v>0</v>
          </cell>
          <cell r="H212">
            <v>1</v>
          </cell>
          <cell r="I212">
            <v>3350000</v>
          </cell>
          <cell r="J212">
            <v>3350000</v>
          </cell>
        </row>
        <row r="213">
          <cell r="A213" t="str">
            <v>10,13,21</v>
          </cell>
          <cell r="B213" t="str">
            <v>GABINETE EN ACERO IN0XIDABLE CON DOBLE FONDO 120 X 80 X 40, INCLUYE RELES PROTECCIONES Y ACCESORIOS PARA CPU RADIO.</v>
          </cell>
          <cell r="C213" t="str">
            <v xml:space="preserve">UN   </v>
          </cell>
          <cell r="D213">
            <v>1</v>
          </cell>
          <cell r="E213">
            <v>16500000</v>
          </cell>
          <cell r="F213">
            <v>16500000</v>
          </cell>
          <cell r="G213">
            <v>0</v>
          </cell>
          <cell r="H213">
            <v>1</v>
          </cell>
          <cell r="I213">
            <v>16500000</v>
          </cell>
          <cell r="J213">
            <v>16500000</v>
          </cell>
        </row>
        <row r="214">
          <cell r="A214" t="str">
            <v>10.14</v>
          </cell>
          <cell r="B214" t="str">
            <v>AIRES ACONDICIONADOS</v>
          </cell>
          <cell r="C214">
            <v>0</v>
          </cell>
          <cell r="D214">
            <v>0</v>
          </cell>
          <cell r="E214">
            <v>0</v>
          </cell>
          <cell r="F214">
            <v>0</v>
          </cell>
          <cell r="G214">
            <v>6961262</v>
          </cell>
          <cell r="H214">
            <v>0</v>
          </cell>
          <cell r="I214">
            <v>0</v>
          </cell>
          <cell r="J214">
            <v>0</v>
          </cell>
        </row>
        <row r="215">
          <cell r="A215" t="str">
            <v>10.14.1</v>
          </cell>
          <cell r="B215" t="str">
            <v>SUMINISTRO DE AIRE ACONDICIONADO MINISPLIT  12000BTU VOLTAGE: 220V  INVERTER</v>
          </cell>
          <cell r="C215" t="str">
            <v>UN</v>
          </cell>
          <cell r="D215">
            <v>2</v>
          </cell>
          <cell r="E215">
            <v>1219750</v>
          </cell>
          <cell r="F215">
            <v>2439500</v>
          </cell>
          <cell r="G215">
            <v>0</v>
          </cell>
          <cell r="H215">
            <v>2</v>
          </cell>
          <cell r="I215">
            <v>1219750</v>
          </cell>
          <cell r="J215">
            <v>2439500</v>
          </cell>
        </row>
        <row r="216">
          <cell r="A216" t="str">
            <v>10.14.2</v>
          </cell>
          <cell r="B216" t="str">
            <v>SUMINISTRO DE AIRE ACONDICIONADO MINISPLIT  24000BTU VOLTAGE: 220V  INVERTER</v>
          </cell>
          <cell r="C216" t="str">
            <v>UN</v>
          </cell>
          <cell r="D216">
            <v>2</v>
          </cell>
          <cell r="E216">
            <v>2260881</v>
          </cell>
          <cell r="F216">
            <v>4521762</v>
          </cell>
          <cell r="G216">
            <v>0</v>
          </cell>
          <cell r="H216">
            <v>2</v>
          </cell>
          <cell r="I216">
            <v>2260881</v>
          </cell>
          <cell r="J216">
            <v>4521762</v>
          </cell>
        </row>
        <row r="217">
          <cell r="A217">
            <v>0</v>
          </cell>
          <cell r="B217" t="str">
            <v>COSTO DIRECTOS</v>
          </cell>
          <cell r="C217">
            <v>0</v>
          </cell>
          <cell r="D217">
            <v>0</v>
          </cell>
          <cell r="E217">
            <v>0</v>
          </cell>
          <cell r="F217">
            <v>14221302654.6</v>
          </cell>
          <cell r="G217">
            <v>14221302654.599998</v>
          </cell>
          <cell r="H217">
            <v>0</v>
          </cell>
          <cell r="I217">
            <v>0</v>
          </cell>
          <cell r="J217">
            <v>14641218078.200001</v>
          </cell>
        </row>
        <row r="218">
          <cell r="A218">
            <v>0</v>
          </cell>
          <cell r="B218" t="str">
            <v>ADMINISTRACION  (10%)</v>
          </cell>
          <cell r="C218">
            <v>0</v>
          </cell>
          <cell r="D218">
            <v>0</v>
          </cell>
          <cell r="E218">
            <v>0</v>
          </cell>
          <cell r="F218">
            <v>1422130265.46</v>
          </cell>
          <cell r="G218">
            <v>0</v>
          </cell>
          <cell r="H218">
            <v>0</v>
          </cell>
          <cell r="I218">
            <v>0</v>
          </cell>
          <cell r="J218">
            <v>1464121807.8200002</v>
          </cell>
        </row>
        <row r="219">
          <cell r="A219">
            <v>0</v>
          </cell>
          <cell r="B219" t="str">
            <v>TOTAL COMPONENTE</v>
          </cell>
          <cell r="C219">
            <v>0</v>
          </cell>
          <cell r="D219">
            <v>0</v>
          </cell>
          <cell r="E219">
            <v>0</v>
          </cell>
          <cell r="F219">
            <v>15643432920.060001</v>
          </cell>
          <cell r="G219">
            <v>0</v>
          </cell>
          <cell r="H219">
            <v>0</v>
          </cell>
          <cell r="I219">
            <v>0</v>
          </cell>
          <cell r="J219">
            <v>16105339886.02</v>
          </cell>
        </row>
        <row r="220">
          <cell r="A220">
            <v>0</v>
          </cell>
          <cell r="B220">
            <v>0</v>
          </cell>
          <cell r="C220">
            <v>0</v>
          </cell>
          <cell r="D220">
            <v>0</v>
          </cell>
          <cell r="E220">
            <v>0</v>
          </cell>
          <cell r="F220">
            <v>0</v>
          </cell>
          <cell r="G220">
            <v>0</v>
          </cell>
          <cell r="H220">
            <v>0</v>
          </cell>
          <cell r="I220">
            <v>0</v>
          </cell>
          <cell r="J220">
            <v>0</v>
          </cell>
        </row>
        <row r="221">
          <cell r="J221">
            <v>46851897850.240005</v>
          </cell>
        </row>
      </sheetData>
      <sheetData sheetId="1"/>
      <sheetData sheetId="2">
        <row r="8">
          <cell r="I8">
            <v>102144</v>
          </cell>
        </row>
      </sheetData>
      <sheetData sheetId="3"/>
      <sheetData sheetId="4">
        <row r="400">
          <cell r="E400">
            <v>5434944200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MOD"/>
      <sheetName val="INDIR"/>
      <sheetName val="SUPERV"/>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EQUI"/>
      <sheetName val="OTROS MO"/>
      <sheetName val="RESUMEN"/>
      <sheetName val="DESGLOSE"/>
      <sheetName val="VAR"/>
      <sheetName val="INDIR"/>
      <sheetName val="SUPERV"/>
      <sheetName val="SUBCON"/>
      <sheetName val="APU"/>
      <sheetName val="CALC-MOD"/>
      <sheetName val="MOD PERU"/>
      <sheetName val="FACT. PREST PERU"/>
      <sheetName val="F-IIA-320"/>
      <sheetName val="SALAR"/>
      <sheetName val="DOT"/>
      <sheetName val="BASE EQUI"/>
      <sheetName val="BASE CONS"/>
      <sheetName val="referencia dotación"/>
      <sheetName val="INSTAL"/>
      <sheetName val="NOM-1T"/>
      <sheetName val="SUMINISTROS"/>
      <sheetName val="#¡REF"/>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DRENAJE"/>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
      <sheetName val="PORTADA"/>
      <sheetName val="CARRETERAS"/>
      <sheetName val="TABLA DE CONTENIDO"/>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s>
    <sheetDataSet>
      <sheetData sheetId="0">
        <row r="9">
          <cell r="E9" t="str">
            <v>EDGAR EDUARDO HERNANDEZ Q.</v>
          </cell>
        </row>
      </sheetData>
      <sheetData sheetId="1"/>
      <sheetData sheetId="2">
        <row r="2">
          <cell r="A2" t="str">
            <v>REGIONAL CUNDINAMARCA</v>
          </cell>
        </row>
      </sheetData>
      <sheetData sheetId="3">
        <row r="2">
          <cell r="A2" t="str">
            <v>REGIONAL CUNDINAMARCA</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CONCRETOS Y MORTEROS"/>
      <sheetName val="FACTOR PREST OBRA"/>
      <sheetName val="SALARIOS OBRA"/>
      <sheetName val="INTERVENTORIA"/>
      <sheetName val="AIU"/>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7"/>
      <sheetName val="RETIE"/>
      <sheetName val="PMA"/>
      <sheetName val="CUADRO RESUMEN"/>
      <sheetName val="PRESUPUESTO"/>
      <sheetName val="M. CANTIDADES CAP 1"/>
      <sheetName val="M. CANTIDADES CAP 2"/>
      <sheetName val="M. CANTIDADES CAP 3"/>
      <sheetName val="M. CANTIDADES CAP 4"/>
      <sheetName val="M. CANTIDADES CAP 5"/>
      <sheetName val="M. CANTIDADES CAP 6"/>
      <sheetName val="M. CANTIDADES CAP 7"/>
      <sheetName val="M. CANTIDADES CAP 8"/>
      <sheetName val="M. CANTIDADES CAP 9"/>
      <sheetName val="M. CANTIDADES CAP 10"/>
      <sheetName val="M. CANTIDADES CAP 11"/>
      <sheetName val="M. CANTIDADES CAP 12"/>
      <sheetName val="M. CANTIDADES CAP 14"/>
      <sheetName val="M. CANTIDADES CAP 15"/>
      <sheetName val="M. CANTIDADES CAP 17"/>
      <sheetName val="AIRES ACONDICIONADOS (P1)"/>
      <sheetName val="ESTRUCTURA BLOQUE A"/>
      <sheetName val="ESTRUCTURA BLOQUE B"/>
      <sheetName val="ACERO "/>
      <sheetName val="CENTRAL DE FRÍO"/>
      <sheetName val="SUMINISTRO + INSTALACIÓN"/>
      <sheetName val="APU CAP 16"/>
      <sheetName val="M. CANTIDADES CAP 16"/>
    </sheetNames>
    <sheetDataSet>
      <sheetData sheetId="0">
        <row r="16">
          <cell r="B16">
            <v>43077</v>
          </cell>
        </row>
        <row r="220">
          <cell r="B220">
            <v>4500</v>
          </cell>
        </row>
        <row r="221">
          <cell r="B221">
            <v>13000</v>
          </cell>
        </row>
        <row r="223">
          <cell r="B223">
            <v>2490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TM"/>
      <sheetName val="CREDIT STATS"/>
      <sheetName val="DropZone"/>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Toggles"/>
      <sheetName val="Data"/>
      <sheetName val="dPrint"/>
      <sheetName val="mProcess"/>
      <sheetName val="mlError"/>
      <sheetName val="mGlobals"/>
      <sheetName val="mMain"/>
      <sheetName val="mToggles"/>
      <sheetName val="mcFunctions"/>
      <sheetName val="mMisc"/>
      <sheetName val="mdPrint"/>
      <sheetName val="CONS"/>
      <sheetName val="EQUI"/>
      <sheetName val="OTROS MO"/>
    </sheetNames>
    <sheetDataSet>
      <sheetData sheetId="0">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IU"/>
      <sheetName val="INTERVENTORIA"/>
      <sheetName val="FACTOR PRESTACIONAL"/>
      <sheetName val="FACTOR MULTIPLICADOR"/>
      <sheetName val="MANO DE OBRA"/>
      <sheetName val="MEM. CAP. 1"/>
      <sheetName val="MEM. CAP. 2"/>
      <sheetName val="MEM. CAP. 3"/>
      <sheetName val="MEM. CAP. 4"/>
      <sheetName val="MEM. CAP. 5"/>
      <sheetName val="MEM. CAP. 6"/>
      <sheetName val="MEM. CAP. 7"/>
      <sheetName val="INSUMOS"/>
      <sheetName val="MATRIZ CENTRAL"/>
      <sheetName val="APU CAP. 1"/>
      <sheetName val="APU CAP. 3"/>
      <sheetName val="APU CAP. 4  "/>
      <sheetName val="APU CAP. 5"/>
      <sheetName val="APU CAP. 6"/>
      <sheetName val="APU CAP. 7"/>
    </sheetNames>
    <sheetDataSet>
      <sheetData sheetId="0"/>
      <sheetData sheetId="1"/>
      <sheetData sheetId="2"/>
      <sheetData sheetId="3">
        <row r="11">
          <cell r="D11">
            <v>908526</v>
          </cell>
        </row>
        <row r="13">
          <cell r="D13">
            <v>1014980</v>
          </cell>
        </row>
      </sheetData>
      <sheetData sheetId="4"/>
      <sheetData sheetId="5">
        <row r="6">
          <cell r="E6">
            <v>17669.75</v>
          </cell>
        </row>
      </sheetData>
      <sheetData sheetId="6"/>
      <sheetData sheetId="7"/>
      <sheetData sheetId="8"/>
      <sheetData sheetId="9"/>
      <sheetData sheetId="10"/>
      <sheetData sheetId="11"/>
      <sheetData sheetId="12"/>
      <sheetData sheetId="13"/>
      <sheetData sheetId="14">
        <row r="12">
          <cell r="F12">
            <v>67</v>
          </cell>
        </row>
      </sheetData>
      <sheetData sheetId="15"/>
      <sheetData sheetId="16"/>
      <sheetData sheetId="17"/>
      <sheetData sheetId="18"/>
      <sheetData sheetId="19"/>
      <sheetData sheetId="2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Flujo De Caja "/>
      <sheetName val="Reporte"/>
      <sheetName val="Programa"/>
      <sheetName val="Hoja2"/>
      <sheetName val="LTM"/>
      <sheetName val="CREDIT STATS"/>
      <sheetName val="DropZone"/>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FRESNO HONDA (2)"/>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CONCRETOS Y MORTEROS"/>
      <sheetName val="FACTOR PREST OBRA"/>
      <sheetName val="SALARIOS OBRA"/>
      <sheetName val="INTERVENTORIA"/>
      <sheetName val="AIU"/>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3"/>
      <sheetName val="APU CAP 14"/>
      <sheetName val="APU CAP 15"/>
      <sheetName val="APU CAP 16"/>
      <sheetName val="APU CAP 17"/>
      <sheetName val="RETIE"/>
      <sheetName val="PMA"/>
      <sheetName val="APU CAP 12"/>
      <sheetName val="CUADRO RESUMEN"/>
      <sheetName val="PRESUPUESTO"/>
      <sheetName val="M. CANTIDADES CAP 1"/>
      <sheetName val="M. CANTIDADES CAP 2"/>
      <sheetName val="M. CANTIDADES CAP 3"/>
      <sheetName val="M. CANTIDADES CAP 4"/>
      <sheetName val="M. CANTIDADES CAP 5"/>
      <sheetName val="M. CANTIDADES CAP 6"/>
      <sheetName val="M. CANTIDADES CAP 7"/>
      <sheetName val="M. CANTIDADES CAP 8"/>
      <sheetName val="M. CANTIDADES CAP 9"/>
      <sheetName val="M. CANTIDADES CAP 10"/>
      <sheetName val="M. CANTIDADES CAP 11"/>
      <sheetName val="M. CANTIDADES CAP 12"/>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row r="56">
          <cell r="B56">
            <v>54264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Ventas"/>
      <sheetName val="Costo Terreno"/>
      <sheetName val="IMPUESTOS"/>
      <sheetName val="Impuestos."/>
      <sheetName val="Costos Directos"/>
      <sheetName val="Detalle Directos"/>
      <sheetName val="Flujo de Caja"/>
      <sheetName val="Costos Indirectos"/>
      <sheetName val="Cálculos"/>
      <sheetName val="PYG"/>
      <sheetName val="Gráficos"/>
      <sheetName val="PYGm2"/>
      <sheetName val="Precios x m2"/>
    </sheetNames>
    <sheetDataSet>
      <sheetData sheetId="0">
        <row r="3">
          <cell r="B3">
            <v>24</v>
          </cell>
        </row>
        <row r="14">
          <cell r="B14">
            <v>3.5000000000000003E-2</v>
          </cell>
        </row>
      </sheetData>
      <sheetData sheetId="1"/>
      <sheetData sheetId="2"/>
      <sheetData sheetId="3"/>
      <sheetData sheetId="4"/>
      <sheetData sheetId="5"/>
      <sheetData sheetId="6"/>
      <sheetData sheetId="7"/>
      <sheetData sheetId="8"/>
      <sheetData sheetId="9">
        <row r="19">
          <cell r="D19">
            <v>0</v>
          </cell>
        </row>
      </sheetData>
      <sheetData sheetId="10"/>
      <sheetData sheetId="11"/>
      <sheetData sheetId="12"/>
      <sheetData sheetId="13"/>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s>
    <sheetDataSet>
      <sheetData sheetId="0">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Insumos"/>
      <sheetName val="Base Datos Sueldo"/>
      <sheetName val="Hoja1"/>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1">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IQUIDACION"/>
      <sheetName val="TEXTO LIQUIDACION"/>
      <sheetName val="letra"/>
      <sheetName val="Principal"/>
      <sheetName val="Hoja1"/>
    </sheetNames>
    <sheetDataSet>
      <sheetData sheetId="0"/>
      <sheetData sheetId="1"/>
      <sheetData sheetId="2">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3"/>
      <sheetData sheetId="4"/>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 val="OBRAS_DE_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 sheetId="3"/>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Sheet1"/>
      <sheetName val="AFE COVER"/>
      <sheetName val="BASE"/>
      <sheetName val="PRECIOS"/>
    </sheetNames>
    <sheetDataSet>
      <sheetData sheetId="0">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1"/>
      <sheetData sheetId="2"/>
      <sheetData sheetId="3" refreshError="1"/>
      <sheetData sheetId="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s>
    <sheetDataSet>
      <sheetData sheetId="0">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ORIG"/>
      <sheetName val="RESUMEN"/>
      <sheetName val="Hoja2"/>
      <sheetName val="Hoja1"/>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 val="Res-Accide-10"/>
      <sheetName val="PR 1"/>
      <sheetName val="HISTORICOS FUEL OIL EXP"/>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Sheet1"/>
      <sheetName val="Var Summary page"/>
      <sheetName val="Chart1"/>
      <sheetName val="Cover"/>
      <sheetName val="FCF Cht"/>
      <sheetName val="Summary page"/>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ow r="62">
          <cell r="U62">
            <v>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
      <sheetName val="APU"/>
      <sheetName val="1.1 Excav mar"/>
      <sheetName val="1.2 Desvio agua"/>
      <sheetName val="1.2 Relleno"/>
      <sheetName val="2.1 Desmonte"/>
      <sheetName val="2.2 demolicion concret"/>
      <sheetName val="3.1 a 3.3 Anclaje"/>
      <sheetName val="3,4 Pilotes"/>
      <sheetName val="3.5. a 3.9 Vigas ml"/>
      <sheetName val="Costos"/>
      <sheetName val="PRESUPUESTO"/>
      <sheetName val="4.1 Estructura metalica"/>
      <sheetName val="3.10 muros concreto"/>
      <sheetName val="3.11 y 3.12 tableros"/>
      <sheetName val="3.13 Acero refuer"/>
      <sheetName val="4.2 Neopreno"/>
      <sheetName val="concretos"/>
      <sheetName val="4.5 anclaj"/>
      <sheetName val="5.1 madera viga"/>
      <sheetName val="5.2 madera solera"/>
      <sheetName val="5.3. madera solera"/>
      <sheetName val="6.1 tablon piso"/>
      <sheetName val="6.2 tablon pasamanos"/>
      <sheetName val="7.1 Bancas"/>
      <sheetName val="7.2 poste lumin"/>
      <sheetName val="7.3 led"/>
      <sheetName val="8.1 madera caseta columna"/>
      <sheetName val="8.2 madera estruc caseta"/>
      <sheetName val="8.3 correa cubierta"/>
      <sheetName val="8.4 cielo falso"/>
      <sheetName val="8.5 teja"/>
      <sheetName val="8.6 banca"/>
      <sheetName val="9.1 señalizacion"/>
      <sheetName val="refuerzo"/>
      <sheetName val="INV. AMBIENTAL"/>
      <sheetName val="Hoja1"/>
      <sheetName val="ADM"/>
      <sheetName val="INTERVENTORIA"/>
      <sheetName val="CRONOGRAMA "/>
      <sheetName val="F.M"/>
      <sheetName val="PGIO"/>
      <sheetName val="APU PGIO"/>
      <sheetName val="AIU "/>
    </sheetNames>
    <sheetDataSet>
      <sheetData sheetId="0">
        <row r="79">
          <cell r="E79">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 val="PU"/>
      <sheetName val="RESUMEN"/>
      <sheetName val="PRECIOS"/>
      <sheetName val="fotos"/>
    </sheetNames>
    <sheetDataSet>
      <sheetData sheetId="0"/>
      <sheetData sheetId="1"/>
      <sheetData sheetId="2"/>
      <sheetData sheetId="3"/>
      <sheetData sheetId="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ow r="3">
          <cell r="A3" t="str">
            <v>Abrazadera 12 x 6 pulg</v>
          </cell>
        </row>
        <row r="4">
          <cell r="A4" t="str">
            <v>Accesorio T para canaleta plástica</v>
          </cell>
        </row>
        <row r="5">
          <cell r="A5" t="str">
            <v>Accesorios cisterna</v>
          </cell>
        </row>
        <row r="6">
          <cell r="A6" t="str">
            <v>Accesorios conexión dosificador volumetrico</v>
          </cell>
        </row>
        <row r="7">
          <cell r="A7" t="str">
            <v>Accesorios en porcelana y vidrieria</v>
          </cell>
        </row>
        <row r="8">
          <cell r="A8" t="str">
            <v>Accesorios succión y conexión electrobomba 1  HP</v>
          </cell>
        </row>
        <row r="9">
          <cell r="A9" t="str">
            <v>Accesorios succión y conexión electrobomba 1/2 HP</v>
          </cell>
        </row>
        <row r="10">
          <cell r="A10" t="str">
            <v>Accesorios teja</v>
          </cell>
        </row>
        <row r="11">
          <cell r="A11" t="str">
            <v>Aceite hidraulico</v>
          </cell>
        </row>
        <row r="12">
          <cell r="A12" t="str">
            <v>Aceite motor</v>
          </cell>
        </row>
        <row r="13">
          <cell r="A13" t="str">
            <v>Aceite transmision (Valvulina)</v>
          </cell>
        </row>
        <row r="14">
          <cell r="A14" t="str">
            <v>Acero 37000 psi 1/4 pulg.</v>
          </cell>
        </row>
        <row r="15">
          <cell r="A15" t="str">
            <v>Acero 60.000 psi  diametros varios</v>
          </cell>
        </row>
        <row r="16">
          <cell r="A16" t="str">
            <v>Acero 60000 psi 1/2 pulg.</v>
          </cell>
        </row>
        <row r="17">
          <cell r="A17" t="str">
            <v>Acero 60000 psi 3/4 pulg.</v>
          </cell>
        </row>
        <row r="18">
          <cell r="A18" t="str">
            <v>Acero A37  plat. y var. fig.  galvanizado</v>
          </cell>
        </row>
        <row r="19">
          <cell r="A19" t="str">
            <v>Acero ASTM - 36</v>
          </cell>
        </row>
        <row r="20">
          <cell r="A20" t="str">
            <v>Acero ASTM - 500 C</v>
          </cell>
        </row>
        <row r="21">
          <cell r="A21" t="str">
            <v>Acero de refuerzo 37000 Psi</v>
          </cell>
        </row>
        <row r="22">
          <cell r="A22" t="str">
            <v>Acero de refuerzo 60000 Psi</v>
          </cell>
        </row>
        <row r="23">
          <cell r="A23" t="str">
            <v>Acero de refuerzo 60000 Psi  (liso)</v>
          </cell>
        </row>
        <row r="24">
          <cell r="A24" t="str">
            <v>Acero estructural A37 perfiles varios por kg</v>
          </cell>
        </row>
        <row r="25">
          <cell r="A25" t="str">
            <v>Acero SAE 1045 Ø = 2"</v>
          </cell>
        </row>
        <row r="26">
          <cell r="A26" t="str">
            <v>Acetileno</v>
          </cell>
        </row>
        <row r="27">
          <cell r="A27" t="str">
            <v>Acido para pulir</v>
          </cell>
        </row>
        <row r="28">
          <cell r="A28" t="str">
            <v>Acondicionador de Superficie</v>
          </cell>
        </row>
        <row r="29">
          <cell r="A29" t="str">
            <v>Acoples eléctricos</v>
          </cell>
        </row>
        <row r="30">
          <cell r="A30" t="str">
            <v>Acpm</v>
          </cell>
        </row>
        <row r="31">
          <cell r="A31" t="str">
            <v>Adaptador brida - PVC 10"</v>
          </cell>
        </row>
        <row r="32">
          <cell r="A32" t="str">
            <v>Adaptador brida - PVC 12"</v>
          </cell>
        </row>
        <row r="33">
          <cell r="A33" t="str">
            <v>Adaptador brida - PVC 3"</v>
          </cell>
        </row>
        <row r="34">
          <cell r="A34" t="str">
            <v>Adaptador brida - PVC 4"</v>
          </cell>
        </row>
        <row r="35">
          <cell r="A35" t="str">
            <v>Adaptador brida - PVC 6"</v>
          </cell>
        </row>
        <row r="36">
          <cell r="A36" t="str">
            <v>Adaptador brida - PVC 8"</v>
          </cell>
        </row>
        <row r="37">
          <cell r="A37" t="str">
            <v>Adaptador brida universal de 10" R1-R1</v>
          </cell>
        </row>
        <row r="38">
          <cell r="A38" t="str">
            <v>Adaptador brida universal de 12" R1-R1</v>
          </cell>
        </row>
        <row r="39">
          <cell r="A39" t="str">
            <v>Adaptador brida universal de 2"</v>
          </cell>
        </row>
        <row r="40">
          <cell r="A40" t="str">
            <v>Adaptador brida universal de 3"</v>
          </cell>
        </row>
        <row r="41">
          <cell r="A41" t="str">
            <v>Adaptador brida universal de 4"</v>
          </cell>
        </row>
        <row r="42">
          <cell r="A42" t="str">
            <v>Adaptador brida universal de 6" R1-R1</v>
          </cell>
        </row>
        <row r="43">
          <cell r="A43" t="str">
            <v>Adaptador brida universal de 6" R1-R2</v>
          </cell>
        </row>
        <row r="44">
          <cell r="A44" t="str">
            <v>Adaptador brida universal de 8" R1-R1</v>
          </cell>
        </row>
        <row r="45">
          <cell r="A45" t="str">
            <v>Adaptador brida universal de 8" R1-R2</v>
          </cell>
        </row>
        <row r="46">
          <cell r="A46" t="str">
            <v>Adaptador caja conduit 1/2 "</v>
          </cell>
        </row>
        <row r="47">
          <cell r="A47" t="str">
            <v>Adaptador Hembra PF+UAD  1/2 "</v>
          </cell>
        </row>
        <row r="48">
          <cell r="A48" t="str">
            <v>Adaptador hembra presión  PVC 1</v>
          </cell>
        </row>
        <row r="49">
          <cell r="A49" t="str">
            <v>Adaptador hembra presión  PVC 1 1/2</v>
          </cell>
        </row>
        <row r="50">
          <cell r="A50" t="str">
            <v>Adaptador hembra presión  PVC 1 1/4</v>
          </cell>
        </row>
        <row r="51">
          <cell r="A51" t="str">
            <v>Adaptador hembra presión  PVC 1/2</v>
          </cell>
        </row>
        <row r="52">
          <cell r="A52" t="str">
            <v>Adaptador hembra presión  PVC 2</v>
          </cell>
        </row>
        <row r="53">
          <cell r="A53" t="str">
            <v>Adaptador hembra presión  PVC 2 1/2</v>
          </cell>
        </row>
        <row r="54">
          <cell r="A54" t="str">
            <v>Adaptador hembra presión  PVC 3</v>
          </cell>
        </row>
        <row r="55">
          <cell r="A55" t="str">
            <v>Adaptador hembra presión  PVC 3/4</v>
          </cell>
        </row>
        <row r="56">
          <cell r="A56" t="str">
            <v>Adaptador hembra presión  PVC 4</v>
          </cell>
        </row>
        <row r="57">
          <cell r="A57" t="str">
            <v>Adaptador Macho PF+UAD  1/2 "</v>
          </cell>
        </row>
        <row r="58">
          <cell r="A58" t="str">
            <v>Adaptador macho presión  PVC 1</v>
          </cell>
        </row>
        <row r="59">
          <cell r="A59" t="str">
            <v>Adaptador macho presión  PVC 1 1/2</v>
          </cell>
        </row>
        <row r="60">
          <cell r="A60" t="str">
            <v>Adaptador macho presión  PVC 1 1/4</v>
          </cell>
        </row>
        <row r="61">
          <cell r="A61" t="str">
            <v>Adaptador macho presión  PVC 1/2</v>
          </cell>
        </row>
        <row r="62">
          <cell r="A62" t="str">
            <v>Adaptador macho presión  PVC 2</v>
          </cell>
        </row>
        <row r="63">
          <cell r="A63" t="str">
            <v>Adaptador macho presión  PVC 2 1/2</v>
          </cell>
        </row>
        <row r="64">
          <cell r="A64" t="str">
            <v>Adaptador macho presión  PVC 3</v>
          </cell>
        </row>
        <row r="65">
          <cell r="A65" t="str">
            <v>Adaptador macho presión  PVC 3/4</v>
          </cell>
        </row>
        <row r="66">
          <cell r="A66" t="str">
            <v>Adaptador macho presión  PVC 4</v>
          </cell>
        </row>
        <row r="67">
          <cell r="A67" t="str">
            <v>Adaptador terminal conduit  1 1/2``</v>
          </cell>
        </row>
        <row r="68">
          <cell r="A68" t="str">
            <v>Adaptador terminal conduit  1 1/4``</v>
          </cell>
        </row>
        <row r="69">
          <cell r="A69" t="str">
            <v>Adaptador terminal conduit  1``</v>
          </cell>
        </row>
        <row r="70">
          <cell r="A70" t="str">
            <v>Adaptador terminal conduit  3"</v>
          </cell>
        </row>
        <row r="71">
          <cell r="A71" t="str">
            <v>Adaptador terminal conduit 1/2``</v>
          </cell>
        </row>
        <row r="72">
          <cell r="A72" t="str">
            <v>Adaptador terminal conduit 3/4``</v>
          </cell>
        </row>
        <row r="73">
          <cell r="A73" t="str">
            <v>Adaptadores para empalmes ref 5815 - B 3 color neg</v>
          </cell>
        </row>
        <row r="74">
          <cell r="A74" t="str">
            <v>Adaptadores para empalmes ref 5815 - B 5 color neg</v>
          </cell>
        </row>
        <row r="75">
          <cell r="A75" t="str">
            <v>Adercril - Adherente</v>
          </cell>
        </row>
        <row r="76">
          <cell r="A76" t="str">
            <v>Adhesivo Novafort</v>
          </cell>
        </row>
        <row r="77">
          <cell r="A77" t="str">
            <v>Aditivo plastificante acelerante reductor de agua</v>
          </cell>
        </row>
        <row r="78">
          <cell r="A78" t="str">
            <v>Adoquín cuarto 26</v>
          </cell>
        </row>
        <row r="79">
          <cell r="A79" t="str">
            <v>Adoquin en concreto  11 x 8 x 20</v>
          </cell>
        </row>
        <row r="80">
          <cell r="A80" t="str">
            <v>Adoquin en concreto 11 x 6 x 20</v>
          </cell>
        </row>
        <row r="81">
          <cell r="A81" t="str">
            <v>Adoquin gres 10 x 20 x 2.5</v>
          </cell>
        </row>
        <row r="82">
          <cell r="A82" t="str">
            <v>Agitador magnético mr-3001</v>
          </cell>
        </row>
        <row r="83">
          <cell r="A83" t="str">
            <v>Agitadores fibra de vidrio</v>
          </cell>
        </row>
        <row r="84">
          <cell r="A84" t="str">
            <v>Agua de carrotanque</v>
          </cell>
        </row>
        <row r="85">
          <cell r="A85" t="str">
            <v>Agua para obra</v>
          </cell>
        </row>
        <row r="86">
          <cell r="A86" t="str">
            <v>Aire acondicion. Split 18000 btu control filtro</v>
          </cell>
        </row>
        <row r="87">
          <cell r="A87" t="str">
            <v>Aireador extractor-inyector electrico 24"</v>
          </cell>
        </row>
        <row r="88">
          <cell r="A88" t="str">
            <v>AISLADOR DE PIN 15 KV</v>
          </cell>
        </row>
        <row r="89">
          <cell r="A89" t="str">
            <v>Aislante tubería 5/8"</v>
          </cell>
        </row>
        <row r="90">
          <cell r="A90" t="str">
            <v>Alamabre de puas galvanizado 1/2" CAL. 12</v>
          </cell>
        </row>
        <row r="91">
          <cell r="A91" t="str">
            <v>Alambre  THW N 10</v>
          </cell>
        </row>
        <row r="92">
          <cell r="A92" t="str">
            <v>Alambre cobre desnudo  AWG  14</v>
          </cell>
        </row>
        <row r="93">
          <cell r="A93" t="str">
            <v>Alambre cobre desnudo AWG  # 8</v>
          </cell>
        </row>
        <row r="94">
          <cell r="A94" t="str">
            <v>Alambre cobre desnudo THW  # 8 AWG</v>
          </cell>
        </row>
        <row r="95">
          <cell r="A95" t="str">
            <v>Alambre cobre THW  8 AWG THHN/NN</v>
          </cell>
        </row>
        <row r="96">
          <cell r="A96" t="str">
            <v>Alambre cobre THW 10 AWG THHN/NN</v>
          </cell>
        </row>
        <row r="97">
          <cell r="A97" t="str">
            <v>Alambre cobre THW 12 AWG</v>
          </cell>
        </row>
        <row r="98">
          <cell r="A98" t="str">
            <v>Alambre cobre THW 12 AWG THHN/NN</v>
          </cell>
        </row>
        <row r="99">
          <cell r="A99" t="str">
            <v>Alambre cobre THW 14 AWG</v>
          </cell>
        </row>
        <row r="100">
          <cell r="A100" t="str">
            <v>Alambre cobre THW 14 AWG THHN/NN</v>
          </cell>
        </row>
        <row r="101">
          <cell r="A101" t="str">
            <v>Alambre de cobre desnudo  AWG 12</v>
          </cell>
        </row>
        <row r="102">
          <cell r="A102" t="str">
            <v>Alambre de cobre desnudo  No. 10  AWG</v>
          </cell>
        </row>
        <row r="103">
          <cell r="A103" t="str">
            <v>Alambre de cobre THW  10 AWG</v>
          </cell>
        </row>
        <row r="104">
          <cell r="A104" t="str">
            <v>Alambre de cobre THW No. 8</v>
          </cell>
        </row>
        <row r="105">
          <cell r="A105" t="str">
            <v>Alambre de puas galvanizado Cal. 12</v>
          </cell>
        </row>
        <row r="106">
          <cell r="A106" t="str">
            <v>Alambre Galvanizado No. 12</v>
          </cell>
        </row>
        <row r="107">
          <cell r="A107" t="str">
            <v>Alambre Galvanizado No. 8</v>
          </cell>
        </row>
        <row r="108">
          <cell r="A108" t="str">
            <v>Alambre Galvanizado No. 8</v>
          </cell>
        </row>
        <row r="109">
          <cell r="A109" t="str">
            <v>Alambre Negro  No 18</v>
          </cell>
        </row>
        <row r="110">
          <cell r="A110" t="str">
            <v>Alambre Negro  No 18</v>
          </cell>
        </row>
        <row r="111">
          <cell r="A111" t="str">
            <v>Alambre telefónico 2 x 22 trenzado</v>
          </cell>
        </row>
        <row r="112">
          <cell r="A112" t="str">
            <v>Alambre telefónico N 22 estaño</v>
          </cell>
        </row>
        <row r="113">
          <cell r="A113" t="str">
            <v>Alambre THW  N  16</v>
          </cell>
        </row>
        <row r="114">
          <cell r="A114" t="str">
            <v>Alambre THW  N 12</v>
          </cell>
        </row>
        <row r="115">
          <cell r="A115" t="str">
            <v>Alambre THW  N 14</v>
          </cell>
        </row>
        <row r="116">
          <cell r="A116" t="str">
            <v>Alambre THW  N 18</v>
          </cell>
        </row>
        <row r="117">
          <cell r="A117" t="str">
            <v>Alambre THW Nº 6  AWG</v>
          </cell>
        </row>
        <row r="118">
          <cell r="A118" t="str">
            <v>Alambre THW Nº 8  AWG</v>
          </cell>
        </row>
        <row r="119">
          <cell r="A119" t="str">
            <v xml:space="preserve">Alcohol industrial </v>
          </cell>
        </row>
        <row r="120">
          <cell r="A120" t="str">
            <v>Alumol, recubrimiento de aluminio</v>
          </cell>
        </row>
        <row r="121">
          <cell r="A121" t="str">
            <v>Amarre para teja asbesto cemento o plástica</v>
          </cell>
        </row>
        <row r="122">
          <cell r="A122" t="str">
            <v>Amarre plástico  colring 4.6  MM</v>
          </cell>
        </row>
        <row r="123">
          <cell r="A123" t="str">
            <v>Amarre plástico para Cable trenzado</v>
          </cell>
        </row>
        <row r="124">
          <cell r="A124" t="str">
            <v>Amortiguador metalico de 0.38 m (0.06 x 0.13)</v>
          </cell>
        </row>
        <row r="125">
          <cell r="A125" t="str">
            <v>Amortiguador para ACSR Nº 2</v>
          </cell>
        </row>
        <row r="126">
          <cell r="A126" t="str">
            <v>Analisis físico-químico</v>
          </cell>
        </row>
        <row r="127">
          <cell r="A127" t="str">
            <v>Anclaje autoperforante 1/2"</v>
          </cell>
        </row>
        <row r="128">
          <cell r="A128" t="str">
            <v>Anclaje chazo expansivo 1/2" x 2"</v>
          </cell>
        </row>
        <row r="129">
          <cell r="A129" t="str">
            <v>Anclaje y fijaciones Columnas de izaje</v>
          </cell>
        </row>
        <row r="130">
          <cell r="A130" t="str">
            <v>Angulo  o perfil  1" x 1" x  1/8"</v>
          </cell>
        </row>
        <row r="131">
          <cell r="A131" t="str">
            <v>Angulo cal 26 24 x 1"  2.44</v>
          </cell>
        </row>
        <row r="132">
          <cell r="A132" t="str">
            <v>Angulo cielo falso aluminio</v>
          </cell>
        </row>
        <row r="133">
          <cell r="A133" t="str">
            <v>Angulo o perfil   4" x 4 " x 3/8"</v>
          </cell>
        </row>
        <row r="134">
          <cell r="A134" t="str">
            <v>Angulo o perfil  1 1/4`` x 1 1/4`` x 1/8``</v>
          </cell>
        </row>
        <row r="135">
          <cell r="A135" t="str">
            <v>Angulo o perfil  1" x 1" x 3/16"</v>
          </cell>
        </row>
        <row r="136">
          <cell r="A136" t="str">
            <v>Angulo o perfil  2 1/2" x 2 1/2" x 3/16"</v>
          </cell>
        </row>
        <row r="137">
          <cell r="A137" t="str">
            <v>Angulo o perfil  2" x 2" x 1/4"</v>
          </cell>
        </row>
        <row r="138">
          <cell r="A138" t="str">
            <v>Angulo o perfil  2" x 2" x 1/4" galvanizado</v>
          </cell>
        </row>
        <row r="139">
          <cell r="A139" t="str">
            <v>Angulo o perfil  2" x 2" x 1/8"</v>
          </cell>
        </row>
        <row r="140">
          <cell r="A140" t="str">
            <v>Angulo o perfil  3" x 3" x 1/4"</v>
          </cell>
        </row>
        <row r="141">
          <cell r="A141" t="str">
            <v>Angulo o perfil  3" x 3" x 5/16"</v>
          </cell>
        </row>
        <row r="142">
          <cell r="A142" t="str">
            <v>Angulo o perfil  3/4" x 3/4" x 1/8"</v>
          </cell>
        </row>
        <row r="143">
          <cell r="A143" t="str">
            <v>Angulo o perfil  5" x 5" x 3/8"</v>
          </cell>
        </row>
        <row r="144">
          <cell r="A144" t="str">
            <v>Angulo o perfil 1 1/2" x  1 1/2" x 1/8"</v>
          </cell>
        </row>
        <row r="145">
          <cell r="A145" t="str">
            <v>Angulo o perfil 1 1/2" x  1 1/2" x 3/16"</v>
          </cell>
        </row>
        <row r="146">
          <cell r="A146" t="str">
            <v>Angulo o perfil 1 1/2" x 1 1/2" x 1/4"</v>
          </cell>
        </row>
        <row r="147">
          <cell r="A147" t="str">
            <v>Angulo o perfil 2" x 2 "x 3/16"</v>
          </cell>
        </row>
        <row r="148">
          <cell r="A148" t="str">
            <v>ANTENA EXTERNA TV 10 ELEMENTOS</v>
          </cell>
        </row>
        <row r="149">
          <cell r="A149" t="str">
            <v>Anticorrosivo Epóxico</v>
          </cell>
        </row>
        <row r="150">
          <cell r="A150" t="str">
            <v>Anticorrosivo rojo claro</v>
          </cell>
        </row>
        <row r="151">
          <cell r="A151" t="str">
            <v>Antracita densidad 0,80 a 0,90</v>
          </cell>
        </row>
        <row r="152">
          <cell r="A152" t="str">
            <v>Apoyo cercha tipo con pasador SAE 1045 1 1/4"</v>
          </cell>
        </row>
        <row r="153">
          <cell r="A153" t="str">
            <v>Arandela 5/8 x2``x2``</v>
          </cell>
        </row>
        <row r="154">
          <cell r="A154" t="str">
            <v>Arandela cuadrada de 4`` x 4`` x 1/4``</v>
          </cell>
        </row>
        <row r="155">
          <cell r="A155" t="str">
            <v>Arandela de presión de 1/2"</v>
          </cell>
        </row>
        <row r="156">
          <cell r="A156" t="str">
            <v>Arandela de presión de 5/8``</v>
          </cell>
        </row>
        <row r="157">
          <cell r="A157" t="str">
            <v>Arandela de presion de Ø = 1/2"</v>
          </cell>
        </row>
        <row r="158">
          <cell r="A158" t="str">
            <v>Arandela de presion de Ø=5/8"</v>
          </cell>
        </row>
        <row r="159">
          <cell r="A159" t="str">
            <v>Arandela galvanizada  de 1/2"</v>
          </cell>
        </row>
        <row r="160">
          <cell r="A160" t="str">
            <v>Arandela Ø=2"</v>
          </cell>
        </row>
        <row r="161">
          <cell r="A161" t="str">
            <v>Arandela redonda de 1/2``</v>
          </cell>
        </row>
        <row r="162">
          <cell r="A162" t="str">
            <v>Arandela redonda de 5/8``</v>
          </cell>
        </row>
        <row r="163">
          <cell r="A163" t="str">
            <v>Arandela redonda de Ø 1/2"</v>
          </cell>
        </row>
        <row r="164">
          <cell r="A164" t="str">
            <v>Arandela redonda de Ø 5/8"</v>
          </cell>
        </row>
        <row r="165">
          <cell r="A165" t="str">
            <v>Arbol ornamental  h=1,50 (pino, pomarroso)</v>
          </cell>
        </row>
        <row r="166">
          <cell r="A166" t="str">
            <v>Arbol ornamental  h=1,50 nativos</v>
          </cell>
        </row>
        <row r="167">
          <cell r="A167" t="str">
            <v>Archivador 2 x 1 (2 caj. gav. carpetas)</v>
          </cell>
        </row>
        <row r="168">
          <cell r="A168" t="str">
            <v>Archivador 2 x 2 (2 caj. gav. carpetas Historia)</v>
          </cell>
        </row>
        <row r="169">
          <cell r="A169" t="str">
            <v>Archivador rodante doble consulta</v>
          </cell>
        </row>
        <row r="170">
          <cell r="A170" t="str">
            <v>Archivador sencillo una consulta fijo enchape late</v>
          </cell>
        </row>
        <row r="171">
          <cell r="A171" t="str">
            <v>arcilla</v>
          </cell>
        </row>
        <row r="172">
          <cell r="A172" t="str">
            <v>Arena de cuarzo 20-40</v>
          </cell>
        </row>
        <row r="173">
          <cell r="A173" t="str">
            <v>Arena de cuarzo tipo torpedo 50-60</v>
          </cell>
        </row>
        <row r="174">
          <cell r="A174" t="str">
            <v>Arena de rio (sucia)</v>
          </cell>
        </row>
        <row r="175">
          <cell r="A175" t="str">
            <v>Arena de trituracion (en planta)</v>
          </cell>
        </row>
        <row r="176">
          <cell r="A176" t="str">
            <v>Arena fina especial</v>
          </cell>
        </row>
        <row r="177">
          <cell r="A177" t="str">
            <v>Arena lavada de rio</v>
          </cell>
        </row>
        <row r="178">
          <cell r="A178" t="str">
            <v>Arena para San Blasting (G12 - 60)</v>
          </cell>
        </row>
        <row r="179">
          <cell r="A179" t="str">
            <v>ARMARIO PARA 12 MEDIDORES</v>
          </cell>
        </row>
        <row r="180">
          <cell r="A180" t="str">
            <v>ARMARIO PARA 21 MEDIDORES</v>
          </cell>
        </row>
        <row r="181">
          <cell r="A181" t="str">
            <v>ARO Y TAPA POZOS INSP. EN HF TIPO L.</v>
          </cell>
        </row>
        <row r="182">
          <cell r="A182" t="str">
            <v>Asfalto  tipo 190/220 200 KG</v>
          </cell>
        </row>
        <row r="183">
          <cell r="A183" t="str">
            <v>Bafles en PRFV de 0.80 x 0.90</v>
          </cell>
        </row>
        <row r="184">
          <cell r="A184" t="str">
            <v>Bajante amazonas blanca</v>
          </cell>
        </row>
        <row r="185">
          <cell r="A185" t="str">
            <v>BAJANTE REF.035103 BLANCO</v>
          </cell>
        </row>
        <row r="186">
          <cell r="A186" t="str">
            <v>Bala fluorescente  D= 17.5 CM</v>
          </cell>
        </row>
        <row r="187">
          <cell r="A187" t="str">
            <v>Bala incadescente 100 W</v>
          </cell>
        </row>
        <row r="188">
          <cell r="A188" t="str">
            <v>Bala incadescente 150 W</v>
          </cell>
        </row>
        <row r="189">
          <cell r="A189" t="str">
            <v>Balanza  digital 158 kg</v>
          </cell>
        </row>
        <row r="190">
          <cell r="A190" t="str">
            <v>Balanza analitica y de presicion serie 320 xt</v>
          </cell>
        </row>
        <row r="191">
          <cell r="A191" t="str">
            <v>Balanza industrial - báscula 400 kg</v>
          </cell>
        </row>
        <row r="192">
          <cell r="A192" t="str">
            <v>Baldosa de granito o grano de marmol 33x33</v>
          </cell>
        </row>
        <row r="193">
          <cell r="A193" t="str">
            <v>Baldosa granitex ext. Mediterráneo</v>
          </cell>
        </row>
        <row r="194">
          <cell r="A194" t="str">
            <v>Baldosa lisa piso L1 de 33x33</v>
          </cell>
        </row>
        <row r="195">
          <cell r="A195" t="str">
            <v>Banca en concreto modular tipo IDU  M-40</v>
          </cell>
        </row>
        <row r="196">
          <cell r="A196" t="str">
            <v>Banca en concreto tipo IDU  M-30 con espladar</v>
          </cell>
        </row>
        <row r="197">
          <cell r="A197" t="str">
            <v>Banca en concreto tipo IDU  M-31 sin espladar</v>
          </cell>
        </row>
        <row r="198">
          <cell r="A198" t="str">
            <v>Banca en madera tipo IDU  M-50</v>
          </cell>
        </row>
        <row r="199">
          <cell r="A199" t="str">
            <v>Banda de neopreno a= 0.15 m</v>
          </cell>
        </row>
        <row r="200">
          <cell r="A200" t="str">
            <v>Bandeja  Rack C/16 toma ele</v>
          </cell>
        </row>
        <row r="201">
          <cell r="A201" t="str">
            <v>Bandeja portacable escalera 30X8</v>
          </cell>
        </row>
        <row r="202">
          <cell r="A202" t="str">
            <v>Baranda  aluminio anodizado</v>
          </cell>
        </row>
        <row r="203">
          <cell r="A203" t="str">
            <v>Barniz brillante exterior</v>
          </cell>
        </row>
        <row r="204">
          <cell r="A204" t="str">
            <v>Barniz brillante exterior (muebles)</v>
          </cell>
        </row>
        <row r="205">
          <cell r="A205" t="str">
            <v>Barra cuadrada  9 mm o 3/8"  x 6 mts</v>
          </cell>
        </row>
        <row r="206">
          <cell r="A206" t="str">
            <v>Barra redonda de 1/4" acero inoxidable</v>
          </cell>
        </row>
        <row r="207">
          <cell r="A207" t="str">
            <v>BARRAJE 15 KV. 200 A.  Serie  5820 ref. 5824, Barr</v>
          </cell>
        </row>
        <row r="208">
          <cell r="A208" t="str">
            <v>BARRAJE 15 KV. 600 A.  Serie  5860 ref. 5864, Barr</v>
          </cell>
        </row>
        <row r="209">
          <cell r="A209" t="str">
            <v>Barraje premoldeado B. T. 600 V</v>
          </cell>
        </row>
        <row r="210">
          <cell r="A210" t="str">
            <v>Barrajes de baja tension 175 A. Alumbrado public</v>
          </cell>
        </row>
        <row r="211">
          <cell r="A211" t="str">
            <v>Barrajes de baja tension 500 A. Norma cs 340 col</v>
          </cell>
        </row>
        <row r="212">
          <cell r="A212" t="str">
            <v>BARRERA CICLOR P/CONTINUA  A-130</v>
          </cell>
        </row>
        <row r="213">
          <cell r="A213" t="str">
            <v>Base  metálica para Unidad condensadora</v>
          </cell>
        </row>
        <row r="214">
          <cell r="A214" t="str">
            <v>Base para CPU congante en lámina troquelada</v>
          </cell>
        </row>
        <row r="215">
          <cell r="A215" t="str">
            <v>Base teclado de extensión</v>
          </cell>
        </row>
        <row r="216">
          <cell r="A216" t="str">
            <v>Base Triturada T.max 1 1/2"</v>
          </cell>
        </row>
        <row r="217">
          <cell r="A217" t="str">
            <v>Basurera en M.D.F.</v>
          </cell>
        </row>
        <row r="218">
          <cell r="A218" t="str">
            <v>Batería (Solar) de 120 Amperios 12 V</v>
          </cell>
        </row>
        <row r="219">
          <cell r="A219" t="str">
            <v>Batería (Solar) de 150 Amperios 12 V</v>
          </cell>
        </row>
        <row r="220">
          <cell r="A220" t="str">
            <v>Bayoneta metálica doble de 2 1/2`` X 2 1/2`` X 1/4</v>
          </cell>
        </row>
        <row r="221">
          <cell r="A221" t="str">
            <v>Bayoneta metálica doble de 3`` x 3`` x 1/4`` x 2 m</v>
          </cell>
        </row>
        <row r="222">
          <cell r="A222" t="str">
            <v>Bayoneta metálica sencilla en angulo de 3``x 3``</v>
          </cell>
        </row>
        <row r="223">
          <cell r="A223" t="str">
            <v>Bentonita</v>
          </cell>
        </row>
        <row r="224">
          <cell r="A224" t="str">
            <v>Biotecnologia para arranque</v>
          </cell>
        </row>
        <row r="225">
          <cell r="A225" t="str">
            <v>Bisagra alum.  EXT  3"</v>
          </cell>
        </row>
        <row r="226">
          <cell r="A226" t="str">
            <v>Bisagra alum. exter.  2``</v>
          </cell>
        </row>
        <row r="227">
          <cell r="A227" t="str">
            <v>BISAGRA COMUN 2``</v>
          </cell>
        </row>
        <row r="228">
          <cell r="A228" t="str">
            <v>Bisagra común 3``</v>
          </cell>
        </row>
        <row r="229">
          <cell r="A229" t="str">
            <v>Bisagra redonda 3/8"</v>
          </cell>
        </row>
        <row r="230">
          <cell r="A230" t="str">
            <v>BISAGRA VAIVÉN 90º</v>
          </cell>
        </row>
        <row r="231">
          <cell r="A231" t="str">
            <v>Bloque ciego para colocar en los puestos no ocupad</v>
          </cell>
        </row>
        <row r="232">
          <cell r="A232" t="str">
            <v>Bloque con 4 conectores RJ45, Categoria 5E</v>
          </cell>
        </row>
        <row r="233">
          <cell r="A233" t="str">
            <v>Bloque con 4 conectores RJ45, Categoria 6</v>
          </cell>
        </row>
        <row r="234">
          <cell r="A234" t="str">
            <v>Bloque de cemento 40 x 40 x 6 ocre cuadrática</v>
          </cell>
        </row>
        <row r="235">
          <cell r="A235" t="str">
            <v>Bloque de Concreto 10 x 20 x 40</v>
          </cell>
        </row>
        <row r="236">
          <cell r="A236" t="str">
            <v>Bloque de Concreto 20 x 20 x 40</v>
          </cell>
        </row>
        <row r="237">
          <cell r="A237" t="str">
            <v>Bloque de Concreto C22-85</v>
          </cell>
        </row>
        <row r="238">
          <cell r="A238" t="str">
            <v>Bloque leopold arcilla vitrificada 0,60x0,27x0,25</v>
          </cell>
        </row>
        <row r="239">
          <cell r="A239" t="str">
            <v>Bloque No. 4</v>
          </cell>
        </row>
        <row r="240">
          <cell r="A240" t="str">
            <v>Bloque No. 5</v>
          </cell>
        </row>
        <row r="241">
          <cell r="A241" t="str">
            <v>Bloque telefonico de 8 conectores RJ-45,contacto 3</v>
          </cell>
        </row>
        <row r="242">
          <cell r="A242" t="str">
            <v>Bloque telefonico de 8 conectores RJ-45,contacto 4</v>
          </cell>
        </row>
        <row r="243">
          <cell r="A243" t="str">
            <v>Blower 0.50 hp</v>
          </cell>
        </row>
        <row r="244">
          <cell r="A244" t="str">
            <v>Bocel porcelana remate</v>
          </cell>
        </row>
        <row r="245">
          <cell r="A245" t="str">
            <v>Bocel wing plástico</v>
          </cell>
        </row>
        <row r="246">
          <cell r="A246" t="str">
            <v>Bolsacreto 1101 de 1.20 x 2.40 (1 m3)</v>
          </cell>
        </row>
        <row r="247">
          <cell r="A247" t="str">
            <v>Bolsacreto 1102 de 1.85 x 2.70 (2 m3)</v>
          </cell>
        </row>
        <row r="248">
          <cell r="A248" t="str">
            <v>Bolsacreto 1401 de 1.20 x 2.40 (1 m3)</v>
          </cell>
        </row>
        <row r="249">
          <cell r="A249" t="str">
            <v>Bolsacreto 1402 de 1.85 x 2.70 (2 m3)</v>
          </cell>
        </row>
        <row r="250">
          <cell r="A250" t="str">
            <v>Bomba autocebante 4.5 HP Db SM 230 V</v>
          </cell>
        </row>
        <row r="251">
          <cell r="A251" t="str">
            <v>Bomba autocebante de 2 HP con descarga 3"</v>
          </cell>
        </row>
        <row r="252">
          <cell r="A252" t="str">
            <v>Bomba de vacio me2 vaccumbrand</v>
          </cell>
        </row>
        <row r="253">
          <cell r="A253" t="str">
            <v>Bomba reforzadora tipo jet 0.5hp</v>
          </cell>
        </row>
        <row r="254">
          <cell r="A254" t="str">
            <v>Bomba sumergible 2x2.5 Hp Motor elect 7,5 Hp 220 v</v>
          </cell>
        </row>
        <row r="255">
          <cell r="A255" t="str">
            <v>Bombillo de 100 w/220v</v>
          </cell>
        </row>
        <row r="256">
          <cell r="A256" t="str">
            <v>Bombillo de 1000W/220v  tubular clara</v>
          </cell>
        </row>
        <row r="257">
          <cell r="A257" t="str">
            <v>Bombillo de 1000w/220v OV CLARA.</v>
          </cell>
        </row>
        <row r="258">
          <cell r="A258" t="str">
            <v>Bombillo de 125W/220V de mercurio</v>
          </cell>
        </row>
        <row r="259">
          <cell r="A259" t="str">
            <v>Bombillo de 150W/220v en sodio tubular clara</v>
          </cell>
        </row>
        <row r="260">
          <cell r="A260" t="str">
            <v>Bombillo de 175w/220v OV FOSF.</v>
          </cell>
        </row>
        <row r="261">
          <cell r="A261" t="str">
            <v>Bombillo de 250W/220v  tubular clara</v>
          </cell>
        </row>
        <row r="262">
          <cell r="A262" t="str">
            <v>Bombillo de 250w/220v OV CLARA</v>
          </cell>
        </row>
        <row r="263">
          <cell r="A263" t="str">
            <v>Bombillo de 250w/220v OV FOSF.</v>
          </cell>
        </row>
        <row r="264">
          <cell r="A264" t="str">
            <v>Bombillo de 400W/220v  tubular clara</v>
          </cell>
        </row>
        <row r="265">
          <cell r="A265" t="str">
            <v>Bombillo de 400w/220v OV CLARA.</v>
          </cell>
        </row>
        <row r="266">
          <cell r="A266" t="str">
            <v>Bombillo de 400w/220v OV FOSF.</v>
          </cell>
        </row>
        <row r="267">
          <cell r="A267" t="str">
            <v>Bombillo de sodio de 70 W tubolar clara</v>
          </cell>
        </row>
        <row r="268">
          <cell r="A268" t="str">
            <v>Boquilla manguera 1" con regulador de presión</v>
          </cell>
        </row>
        <row r="269">
          <cell r="A269" t="str">
            <v>Boquillas  juego 1"</v>
          </cell>
        </row>
        <row r="270">
          <cell r="A270" t="str">
            <v>Boquillas  juego pvc 1/2"</v>
          </cell>
        </row>
        <row r="271">
          <cell r="A271" t="str">
            <v>Boquillas juego  pvc 1 1/2"</v>
          </cell>
        </row>
        <row r="272">
          <cell r="A272" t="str">
            <v>Bordillo prefabricado  A-80</v>
          </cell>
        </row>
        <row r="273">
          <cell r="A273" t="str">
            <v>Boton timbre</v>
          </cell>
        </row>
        <row r="274">
          <cell r="A274" t="str">
            <v>Brazo metálico luminaria de 1  mts.</v>
          </cell>
        </row>
        <row r="275">
          <cell r="A275" t="str">
            <v>Brazo metálico luminaria de 1.5 mts.</v>
          </cell>
        </row>
        <row r="276">
          <cell r="A276" t="str">
            <v>Brazo metalico para poste metalicode 8 a 12 m</v>
          </cell>
        </row>
        <row r="277">
          <cell r="A277" t="str">
            <v>Brazo portapúas 2"</v>
          </cell>
        </row>
        <row r="278">
          <cell r="A278" t="str">
            <v>BREAKER 2000 BIPOLAR HQP 30A</v>
          </cell>
        </row>
        <row r="279">
          <cell r="A279" t="str">
            <v>BREAKER 2000 TRIPOLAR HQP 50A</v>
          </cell>
        </row>
        <row r="280">
          <cell r="A280" t="str">
            <v>Breaker termomag. 3x20 Amp caja mold ICC 20 Ka Tot</v>
          </cell>
        </row>
        <row r="281">
          <cell r="A281" t="str">
            <v>Breaker termomag. 3x380 Amp caja mold ICC 20 Ka To</v>
          </cell>
        </row>
        <row r="282">
          <cell r="A282" t="str">
            <v>Breaker termomag. 3x60 Amp caja mold ICC 20 Ka Tot</v>
          </cell>
        </row>
        <row r="283">
          <cell r="A283" t="str">
            <v>Breaker termomag. 3x600 Amp caja mold ICC 20 Ka To</v>
          </cell>
        </row>
        <row r="284">
          <cell r="A284" t="str">
            <v>Breaker termomag. 3x70 Amp caja mold ICC 20 Ka Tot</v>
          </cell>
        </row>
        <row r="285">
          <cell r="A285" t="str">
            <v>BRIDA ACERO AL CARBON 12"</v>
          </cell>
        </row>
        <row r="286">
          <cell r="A286" t="str">
            <v>BRIDA ACERO AL CARBON 12``</v>
          </cell>
        </row>
        <row r="287">
          <cell r="A287" t="str">
            <v>BRIDA ACERO AL CARBON 6"</v>
          </cell>
        </row>
        <row r="288">
          <cell r="A288" t="str">
            <v>Brida ciega ac  4 pulg. act</v>
          </cell>
        </row>
        <row r="289">
          <cell r="A289" t="str">
            <v>Brida para termoensamblar 110mm PE100 PEAD</v>
          </cell>
        </row>
        <row r="290">
          <cell r="A290" t="str">
            <v>Brida para termoensamblar 160mm PE100 PEAD</v>
          </cell>
        </row>
        <row r="291">
          <cell r="A291" t="str">
            <v>Brida para termoensamblar 200mm PE100 PEAD</v>
          </cell>
        </row>
        <row r="292">
          <cell r="A292" t="str">
            <v>Brida para termoensamblar 250mm PE100 PEAD</v>
          </cell>
        </row>
        <row r="293">
          <cell r="A293" t="str">
            <v>Brida para termoensamblar 315mm PE100 PEAD</v>
          </cell>
        </row>
        <row r="294">
          <cell r="A294" t="str">
            <v>Brida para termoensamblar 355mm PE100 PEAD</v>
          </cell>
        </row>
        <row r="295">
          <cell r="A295" t="str">
            <v>Brida para termoensamblar 63 mm PE100 PEAD</v>
          </cell>
        </row>
        <row r="296">
          <cell r="A296" t="str">
            <v>Brida para termoensamblar 75mm PE100 PEAD</v>
          </cell>
        </row>
        <row r="297">
          <cell r="A297" t="str">
            <v>Brida para termoensamblar 90mm PE100 PEAD</v>
          </cell>
        </row>
        <row r="298">
          <cell r="A298" t="str">
            <v>Brida pasamuro 10"</v>
          </cell>
        </row>
        <row r="299">
          <cell r="A299" t="str">
            <v>Brida pasamuro 12"</v>
          </cell>
        </row>
        <row r="300">
          <cell r="A300" t="str">
            <v>Brida pasamuro 18"</v>
          </cell>
        </row>
        <row r="301">
          <cell r="A301" t="str">
            <v>Brida pasamuro 4"</v>
          </cell>
        </row>
        <row r="302">
          <cell r="A302" t="str">
            <v>Brida pasamuro 6"</v>
          </cell>
        </row>
        <row r="303">
          <cell r="A303" t="str">
            <v>Brida pasamuro 8"</v>
          </cell>
        </row>
        <row r="304">
          <cell r="A304" t="str">
            <v>Brida PVC Ø=2"</v>
          </cell>
        </row>
        <row r="305">
          <cell r="A305" t="str">
            <v>Brida PVC Ø=3"</v>
          </cell>
        </row>
        <row r="306">
          <cell r="A306" t="str">
            <v>Brida PVC Ø=6"</v>
          </cell>
        </row>
        <row r="307">
          <cell r="A307" t="str">
            <v>Brida Slip On Ø=10" en A.C. 150 Psi</v>
          </cell>
        </row>
        <row r="308">
          <cell r="A308" t="str">
            <v>Brida Slip On Ø=12" en A.C. 150 Psi</v>
          </cell>
        </row>
        <row r="309">
          <cell r="A309" t="str">
            <v>Brida Slip On Ø=16" en A.C. 150 Psi</v>
          </cell>
        </row>
        <row r="310">
          <cell r="A310" t="str">
            <v>Brida Slip On Ø=18" en A.C. 150 Psi</v>
          </cell>
        </row>
        <row r="311">
          <cell r="A311" t="str">
            <v>Brida Slip On Ø=24" en A.C. 150 Psi</v>
          </cell>
        </row>
        <row r="312">
          <cell r="A312" t="str">
            <v>Brida Slip On Ø=3" en A.C. 150 Psi</v>
          </cell>
        </row>
        <row r="313">
          <cell r="A313" t="str">
            <v>Brida Slip On Ø=4" en A.C. 150 Psi</v>
          </cell>
        </row>
        <row r="314">
          <cell r="A314" t="str">
            <v>Brida Slip On Ø=6" en A.C. 150 Psi</v>
          </cell>
        </row>
        <row r="315">
          <cell r="A315" t="str">
            <v>Brida Slip On Ø=8" en A.C. 150 Psi</v>
          </cell>
        </row>
        <row r="316">
          <cell r="A316" t="str">
            <v>Broca tugsteno Ø 8 ½ ``</v>
          </cell>
        </row>
        <row r="317">
          <cell r="A317" t="str">
            <v>Broca tungsteno 3/4" x 6"</v>
          </cell>
        </row>
        <row r="318">
          <cell r="A318" t="str">
            <v>Brocha de Cerda 4"</v>
          </cell>
        </row>
        <row r="319">
          <cell r="A319" t="str">
            <v>Buje roscado presión  PVC 1 x 1/2</v>
          </cell>
        </row>
        <row r="320">
          <cell r="A320" t="str">
            <v>Buje roscado presión  PVC 1 x 3/4</v>
          </cell>
        </row>
        <row r="321">
          <cell r="A321" t="str">
            <v>Buje roscado presión  PVC 1.1/2 x 1</v>
          </cell>
        </row>
        <row r="322">
          <cell r="A322" t="str">
            <v>Buje roscado presión  PVC 1.1/2 x 1.1/4</v>
          </cell>
        </row>
        <row r="323">
          <cell r="A323" t="str">
            <v>Buje roscado presión  PVC 1.1/2 x 1/2</v>
          </cell>
        </row>
        <row r="324">
          <cell r="A324" t="str">
            <v>Buje roscado presión  PVC 1.1/2 x 3/4</v>
          </cell>
        </row>
        <row r="325">
          <cell r="A325" t="str">
            <v>Buje roscado presión  PVC 1.1/4 x 1</v>
          </cell>
        </row>
        <row r="326">
          <cell r="A326" t="str">
            <v>Buje roscado presión  PVC 1.1/4 x 1/2</v>
          </cell>
        </row>
        <row r="327">
          <cell r="A327" t="str">
            <v>Buje roscado presión  PVC 1.1/4 x 3/4</v>
          </cell>
        </row>
        <row r="328">
          <cell r="A328" t="str">
            <v>Buje roscado presión  PVC 1/2 x 1/4</v>
          </cell>
        </row>
        <row r="329">
          <cell r="A329" t="str">
            <v>Buje roscado presión  PVC 1/2 x 3/8</v>
          </cell>
        </row>
        <row r="330">
          <cell r="A330" t="str">
            <v>Buje roscado presion  PVC 2 x 1</v>
          </cell>
        </row>
        <row r="331">
          <cell r="A331" t="str">
            <v>Buje roscado presion  PVC 2 x 1.1/2</v>
          </cell>
        </row>
        <row r="332">
          <cell r="A332" t="str">
            <v>Buje roscado presion  PVC 2 x 1.1/4</v>
          </cell>
        </row>
        <row r="333">
          <cell r="A333" t="str">
            <v>Buje roscado presion  PVC 2 x 1/2</v>
          </cell>
        </row>
        <row r="334">
          <cell r="A334" t="str">
            <v>Buje roscado presion  PVC 2 x 3/4</v>
          </cell>
        </row>
        <row r="335">
          <cell r="A335" t="str">
            <v>Buje roscado presion  PVC 2.1/2 x 1.1/2</v>
          </cell>
        </row>
        <row r="336">
          <cell r="A336" t="str">
            <v>Buje roscado presion  PVC 2.1/2 x 2</v>
          </cell>
        </row>
        <row r="337">
          <cell r="A337" t="str">
            <v>Buje roscado presion  PVC 3 x 2</v>
          </cell>
        </row>
        <row r="338">
          <cell r="A338" t="str">
            <v>Buje roscado presion  PVC 3 x 2.1/2</v>
          </cell>
        </row>
        <row r="339">
          <cell r="A339" t="str">
            <v>Buje roscado presion  PVC 3/4 x 1/2</v>
          </cell>
        </row>
        <row r="340">
          <cell r="A340" t="str">
            <v>Buje roscado presion  PVC 4 x 2</v>
          </cell>
        </row>
        <row r="341">
          <cell r="A341" t="str">
            <v>Buje roscado presion  PVC 4 x 2.1/2</v>
          </cell>
        </row>
        <row r="342">
          <cell r="A342" t="str">
            <v>Buje roscado presion  PVC 4 x 3</v>
          </cell>
        </row>
        <row r="343">
          <cell r="A343" t="str">
            <v>Buje soldado presion  PVC 1 x 1/2</v>
          </cell>
        </row>
        <row r="344">
          <cell r="A344" t="str">
            <v>Buje soldado presion  PVC 1 x 3/4</v>
          </cell>
        </row>
        <row r="345">
          <cell r="A345" t="str">
            <v>Buje soldado presion  PVC 1.1/2 x 1</v>
          </cell>
        </row>
        <row r="346">
          <cell r="A346" t="str">
            <v>Buje soldado presion  PVC 1.1/2 x 1.1/4</v>
          </cell>
        </row>
        <row r="347">
          <cell r="A347" t="str">
            <v>Buje soldado presion  PVC 1.1/2 x 1/2</v>
          </cell>
        </row>
        <row r="348">
          <cell r="A348" t="str">
            <v>Buje soldado presion  PVC 1.1/2 x 3/4</v>
          </cell>
        </row>
        <row r="349">
          <cell r="A349" t="str">
            <v>Buje soldado presion  PVC 1.1/4 x 1</v>
          </cell>
        </row>
        <row r="350">
          <cell r="A350" t="str">
            <v>Buje soldado presion  PVC 1.1/4 x 1/2</v>
          </cell>
        </row>
        <row r="351">
          <cell r="A351" t="str">
            <v>Buje soldado presion  PVC 1.1/4 x 3/4</v>
          </cell>
        </row>
        <row r="352">
          <cell r="A352" t="str">
            <v>Buje soldado presion  PVC 2 x 1</v>
          </cell>
        </row>
        <row r="353">
          <cell r="A353" t="str">
            <v>Buje soldado presion  PVC 2 x 1.1/2</v>
          </cell>
        </row>
        <row r="354">
          <cell r="A354" t="str">
            <v>Buje soldado presion  PVC 2 x 1.1/4</v>
          </cell>
        </row>
        <row r="355">
          <cell r="A355" t="str">
            <v>Buje soldado presion  PVC 2 x 1/2</v>
          </cell>
        </row>
        <row r="356">
          <cell r="A356" t="str">
            <v>Buje soldado presion  PVC 2 x 3/4</v>
          </cell>
        </row>
        <row r="357">
          <cell r="A357" t="str">
            <v>Buje soldado presion  PVC 2.1/2 x 1.1/2</v>
          </cell>
        </row>
        <row r="358">
          <cell r="A358" t="str">
            <v>Buje soldado presion  PVC 2.1/2 x 2</v>
          </cell>
        </row>
        <row r="359">
          <cell r="A359" t="str">
            <v>Buje soldado presion  PVC 3 x 2</v>
          </cell>
        </row>
        <row r="360">
          <cell r="A360" t="str">
            <v>Buje soldado presion  PVC 3 x 2.1/2</v>
          </cell>
        </row>
        <row r="361">
          <cell r="A361" t="str">
            <v>Buje soldado presion  PVC 3/4 x 1/2</v>
          </cell>
        </row>
        <row r="362">
          <cell r="A362" t="str">
            <v>Buje soldado presion  PVC 4 x 2</v>
          </cell>
        </row>
        <row r="363">
          <cell r="A363" t="str">
            <v>Buje soldado presion  PVC 4 x 2.1/2</v>
          </cell>
        </row>
        <row r="364">
          <cell r="A364" t="str">
            <v>Buje soldado presion  PVC 4 x 3</v>
          </cell>
        </row>
        <row r="365">
          <cell r="A365" t="str">
            <v>Bulto de Favigel. Suelo artificial</v>
          </cell>
        </row>
        <row r="366">
          <cell r="A366" t="str">
            <v>Caballete fijo teja ondulada asbesto 15, 20, 25</v>
          </cell>
        </row>
        <row r="367">
          <cell r="A367" t="str">
            <v>Caballete galvanizado universal cal. 28</v>
          </cell>
        </row>
        <row r="368">
          <cell r="A368" t="str">
            <v>Caballete termoacústico</v>
          </cell>
        </row>
        <row r="369">
          <cell r="A369" t="str">
            <v>Caballete termoacústico onduratex</v>
          </cell>
        </row>
        <row r="370">
          <cell r="A370" t="str">
            <v>Caballete ventilacion teja ondulada asbesto</v>
          </cell>
        </row>
        <row r="371">
          <cell r="A371" t="str">
            <v>Cabeza de pozo</v>
          </cell>
        </row>
        <row r="372">
          <cell r="A372" t="str">
            <v>Cabina sanitaria</v>
          </cell>
        </row>
        <row r="373">
          <cell r="A373" t="str">
            <v>Cable 1070 ips galv 5/8pulg</v>
          </cell>
        </row>
        <row r="374">
          <cell r="A374" t="str">
            <v>Cable ACSR Nº 2</v>
          </cell>
        </row>
        <row r="375">
          <cell r="A375" t="str">
            <v>Cable ACSR Nº 2/0</v>
          </cell>
        </row>
        <row r="376">
          <cell r="A376" t="str">
            <v>Cable ACSR Nº 3/0</v>
          </cell>
        </row>
        <row r="377">
          <cell r="A377" t="str">
            <v>Cable ACSR Nº 4</v>
          </cell>
        </row>
        <row r="378">
          <cell r="A378" t="str">
            <v>Cable ACSR Nº 4/0</v>
          </cell>
        </row>
        <row r="379">
          <cell r="A379" t="str">
            <v>Cable al. aisl. pvc 1/0 awg</v>
          </cell>
        </row>
        <row r="380">
          <cell r="A380" t="str">
            <v>Cable al. aisl. pvc 4/0 awg</v>
          </cell>
        </row>
        <row r="381">
          <cell r="A381" t="str">
            <v>Cable al. desnudo .AM  2/0</v>
          </cell>
        </row>
        <row r="382">
          <cell r="A382" t="str">
            <v>Cable alma de acero (guaya)  1``</v>
          </cell>
        </row>
        <row r="383">
          <cell r="A383" t="str">
            <v>Cable alma de acero (guaya)  5/8``</v>
          </cell>
        </row>
        <row r="384">
          <cell r="A384" t="str">
            <v>Cable alma de acero (guaya)  7/8`` 6x26</v>
          </cell>
        </row>
        <row r="385">
          <cell r="A385" t="str">
            <v>CABLE ALUMINIO AISLADO PVC 1/0 AWG</v>
          </cell>
        </row>
        <row r="386">
          <cell r="A386" t="str">
            <v>CABLE ALUMINIO AISLADO PVC 2/0 AWG</v>
          </cell>
        </row>
        <row r="387">
          <cell r="A387" t="str">
            <v>CABLE ALUMINIO DESNUDO.AM  2/0</v>
          </cell>
        </row>
        <row r="388">
          <cell r="A388" t="str">
            <v>CABLE BLINDADO RG-59U TV</v>
          </cell>
        </row>
        <row r="389">
          <cell r="A389" t="str">
            <v>Cable coaxial RG-6</v>
          </cell>
        </row>
        <row r="390">
          <cell r="A390" t="str">
            <v>Cable coaxial RG-75</v>
          </cell>
        </row>
        <row r="391">
          <cell r="A391" t="str">
            <v>Cable cobre  XLPE-15 KV 1/0 AWG</v>
          </cell>
        </row>
        <row r="392">
          <cell r="A392" t="str">
            <v>CABLE COBRE THW     6 AWG</v>
          </cell>
        </row>
        <row r="393">
          <cell r="A393" t="str">
            <v>Cable de acero extrareforzado de 1/4``</v>
          </cell>
        </row>
        <row r="394">
          <cell r="A394" t="str">
            <v>Cable de acero extrareforzado de 3/8``</v>
          </cell>
        </row>
        <row r="395">
          <cell r="A395" t="str">
            <v>Cable de cobre 250</v>
          </cell>
        </row>
        <row r="396">
          <cell r="A396" t="str">
            <v>Cable de cobre 300</v>
          </cell>
        </row>
        <row r="397">
          <cell r="A397" t="str">
            <v>Cable de cobre 350</v>
          </cell>
        </row>
        <row r="398">
          <cell r="A398" t="str">
            <v>Cable de cobre 400</v>
          </cell>
        </row>
        <row r="399">
          <cell r="A399" t="str">
            <v>Cable de cobre desnudo 250 (37)</v>
          </cell>
        </row>
        <row r="400">
          <cell r="A400" t="str">
            <v>Cable de cobre desnudo Nº 1/0, 7H</v>
          </cell>
        </row>
        <row r="401">
          <cell r="A401" t="str">
            <v>Cable de cobre desnudo Nº 2</v>
          </cell>
        </row>
        <row r="402">
          <cell r="A402" t="str">
            <v>Cable de cobre desnudo Nº 2/0 AWG</v>
          </cell>
        </row>
        <row r="403">
          <cell r="A403" t="str">
            <v>Cable de cobre desnudo Nº 2/0, 19H</v>
          </cell>
        </row>
        <row r="404">
          <cell r="A404" t="str">
            <v>Cable de cobre desnudo Nº 3/0, 19H</v>
          </cell>
        </row>
        <row r="405">
          <cell r="A405" t="str">
            <v>Cable de cobre desnudo Nº 4</v>
          </cell>
        </row>
        <row r="406">
          <cell r="A406" t="str">
            <v>Cable de cobre desnudo Nº 4/0, 19H</v>
          </cell>
        </row>
        <row r="407">
          <cell r="A407" t="str">
            <v>Cable de cobre suave para uso interior paralelo 2</v>
          </cell>
        </row>
        <row r="408">
          <cell r="A408" t="str">
            <v>Cable de cobre telefonico uso exterior 2 * 18</v>
          </cell>
        </row>
        <row r="409">
          <cell r="A409" t="str">
            <v>Cable de cobre THW 500</v>
          </cell>
        </row>
        <row r="410">
          <cell r="A410" t="str">
            <v>Cable de cobre THW Nº 1/0</v>
          </cell>
        </row>
        <row r="411">
          <cell r="A411" t="str">
            <v>Cable de cobre THW Nº 1/0  AWG</v>
          </cell>
        </row>
        <row r="412">
          <cell r="A412" t="str">
            <v>Cable de cobre THW Nº 10 AWG</v>
          </cell>
        </row>
        <row r="413">
          <cell r="A413" t="str">
            <v>Cable de cobre THW Nº 12 AWG</v>
          </cell>
        </row>
        <row r="414">
          <cell r="A414" t="str">
            <v>Cable de cobre THW Nº 14</v>
          </cell>
        </row>
        <row r="415">
          <cell r="A415" t="str">
            <v>Cable de cobre THW Nº 2</v>
          </cell>
        </row>
        <row r="416">
          <cell r="A416" t="str">
            <v>Cable de cobre THW Nº 2 AWG</v>
          </cell>
        </row>
        <row r="417">
          <cell r="A417" t="str">
            <v>Cable de cobre THW Nº 2/0</v>
          </cell>
        </row>
        <row r="418">
          <cell r="A418" t="str">
            <v>Cable de cobre THW Nº 3/0</v>
          </cell>
        </row>
        <row r="419">
          <cell r="A419" t="str">
            <v>Cable de cobre THW Nº 4</v>
          </cell>
        </row>
        <row r="420">
          <cell r="A420" t="str">
            <v>Cable de cobre THW Nº 4/0</v>
          </cell>
        </row>
        <row r="421">
          <cell r="A421" t="str">
            <v>Cable de cobre THW Nº 6</v>
          </cell>
        </row>
        <row r="422">
          <cell r="A422" t="str">
            <v>Cable de cobre THW Nº 8</v>
          </cell>
        </row>
        <row r="423">
          <cell r="A423" t="str">
            <v>Cable duplex 2x12</v>
          </cell>
        </row>
        <row r="424">
          <cell r="A424" t="str">
            <v>Cable Encauchetado 2 x 14</v>
          </cell>
        </row>
        <row r="425">
          <cell r="A425" t="str">
            <v>Cable encauchetado 2x12</v>
          </cell>
        </row>
        <row r="426">
          <cell r="A426" t="str">
            <v>Cable encauchetado 3 x 10 - 4 x 16</v>
          </cell>
        </row>
        <row r="427">
          <cell r="A427" t="str">
            <v>Cable Encauchetado 3 x 12</v>
          </cell>
        </row>
        <row r="428">
          <cell r="A428" t="str">
            <v>Cable Encauchetado 3 x 14</v>
          </cell>
        </row>
        <row r="429">
          <cell r="A429" t="str">
            <v>Cable encauchetado 3 x 8 AWG</v>
          </cell>
        </row>
        <row r="430">
          <cell r="A430" t="str">
            <v>Cable IPS-IWRC 6 x 19  AA Ø= 1"</v>
          </cell>
        </row>
        <row r="431">
          <cell r="A431" t="str">
            <v>Cable IPS-IWRC 6 x 19  AA Ø= 1/2"</v>
          </cell>
        </row>
        <row r="432">
          <cell r="A432" t="str">
            <v>Cable IPS-IWRC 6 x 19 AA  Ø= 2 1/4"</v>
          </cell>
        </row>
        <row r="433">
          <cell r="A433" t="str">
            <v>Cable IPS-IWRC 6 x 19 AA  Ø= 3/4"</v>
          </cell>
        </row>
        <row r="434">
          <cell r="A434" t="str">
            <v>Cable IPS-IWRC 6 x 19 AA Ø= 1 1/2"</v>
          </cell>
        </row>
        <row r="435">
          <cell r="A435" t="str">
            <v>Cable IPS-IWRC 6 x 19 AA Ø= 1 1/4"</v>
          </cell>
        </row>
        <row r="436">
          <cell r="A436" t="str">
            <v>Cable IPS-IWRC 6 x 19 AA Ø= 1 1/8"</v>
          </cell>
        </row>
        <row r="437">
          <cell r="A437" t="str">
            <v>Cable IPS-IWRC 6 x 19 AA Ø= 1 3/4"</v>
          </cell>
        </row>
        <row r="438">
          <cell r="A438" t="str">
            <v>Cable IPS-IWRC 6 x 19 AA Ø= 1 3/8"</v>
          </cell>
        </row>
        <row r="439">
          <cell r="A439" t="str">
            <v>Cable IPS-IWRC 6 x 19 AA Ø= 1 5/8"</v>
          </cell>
        </row>
        <row r="440">
          <cell r="A440" t="str">
            <v>Cable IPS-IWRC 6 x 19 AA Ø= 1 7/8"</v>
          </cell>
        </row>
        <row r="441">
          <cell r="A441" t="str">
            <v>Cable IPS-IWRC 6 x 19 AA Ø= 1/4"</v>
          </cell>
        </row>
        <row r="442">
          <cell r="A442" t="str">
            <v>Cable IPS-IWRC 6 x 19 AA Ø= 2 1/8"</v>
          </cell>
        </row>
        <row r="443">
          <cell r="A443" t="str">
            <v>Cable IPS-IWRC 6 x 19 AA Ø= 2"</v>
          </cell>
        </row>
        <row r="444">
          <cell r="A444" t="str">
            <v>Cable IPS-IWRC 6 x 19 AA Ø= 3/16"</v>
          </cell>
        </row>
        <row r="445">
          <cell r="A445" t="str">
            <v>Cable IPS-IWRC 6 x 19 AA Ø= 3/8"</v>
          </cell>
        </row>
        <row r="446">
          <cell r="A446" t="str">
            <v>Cable IPS-IWRC 6 x 19 AA Ø= 5/16"</v>
          </cell>
        </row>
        <row r="447">
          <cell r="A447" t="str">
            <v>Cable IPS-IWRC 6 x 19 AA Ø= 5/8"</v>
          </cell>
        </row>
        <row r="448">
          <cell r="A448" t="str">
            <v>Cable IPS-IWRC 6 x 19 AA Ø= 7/16"</v>
          </cell>
        </row>
        <row r="449">
          <cell r="A449" t="str">
            <v>Cable IPS-IWRC 6 x 19 AA Ø= 7/8"</v>
          </cell>
        </row>
        <row r="450">
          <cell r="A450" t="str">
            <v>Cable IPS-IWRC 6 x 19 AA Ø= 9/16"</v>
          </cell>
        </row>
        <row r="451">
          <cell r="A451" t="str">
            <v>Cable IPS-IWRC 6 x 19 Galvanizado Ø= 1 3/8"</v>
          </cell>
        </row>
        <row r="452">
          <cell r="A452" t="str">
            <v>Cable teléfonos 10 pares</v>
          </cell>
        </row>
        <row r="453">
          <cell r="A453" t="str">
            <v>CABLE TELÉFONOS 100 PARES</v>
          </cell>
        </row>
        <row r="454">
          <cell r="A454" t="str">
            <v>Cable teléfonos 2 pares</v>
          </cell>
        </row>
        <row r="455">
          <cell r="A455" t="str">
            <v>CABLE TELÉFONOS 20 PARES</v>
          </cell>
        </row>
        <row r="456">
          <cell r="A456" t="str">
            <v>CABLE TELÉFONOS 40 PARES</v>
          </cell>
        </row>
        <row r="457">
          <cell r="A457" t="str">
            <v>Cable Toron Ø=1/2" Calidad 270 K ASTM-A416</v>
          </cell>
        </row>
        <row r="458">
          <cell r="A458" t="str">
            <v>CABLE TRIPLEX 15 KV 2/0</v>
          </cell>
        </row>
        <row r="459">
          <cell r="A459" t="str">
            <v>CABLE TRIPLEX 15 KV 4/0</v>
          </cell>
        </row>
        <row r="460">
          <cell r="A460" t="str">
            <v>Cable UTP categoría 5/4 pares</v>
          </cell>
        </row>
        <row r="461">
          <cell r="A461" t="str">
            <v>Caja  4 x 4 met. AK 2V</v>
          </cell>
        </row>
        <row r="462">
          <cell r="A462" t="str">
            <v>Caja  40 x 45 x 12 cm</v>
          </cell>
        </row>
        <row r="463">
          <cell r="A463" t="str">
            <v>CAJA 20 x 15 x 10 cm</v>
          </cell>
        </row>
        <row r="464">
          <cell r="A464" t="str">
            <v>Caja 30 x 30 x 10 cm</v>
          </cell>
        </row>
        <row r="465">
          <cell r="A465" t="str">
            <v>Caja 5800 Plastica</v>
          </cell>
        </row>
        <row r="466">
          <cell r="A466" t="str">
            <v>Caja 60 x 60 x 12 cm</v>
          </cell>
        </row>
        <row r="467">
          <cell r="A467" t="str">
            <v>CAJA 90 x 60 x 15 cm</v>
          </cell>
        </row>
        <row r="468">
          <cell r="A468" t="str">
            <v>Caja contador acueducto CIMA530</v>
          </cell>
        </row>
        <row r="469">
          <cell r="A469" t="str">
            <v>Caja control estrella triangulo</v>
          </cell>
        </row>
        <row r="470">
          <cell r="A470" t="str">
            <v>Caja controles 0,8m x 0,8m x 0,4m fdo</v>
          </cell>
        </row>
        <row r="471">
          <cell r="A471" t="str">
            <v>Caja controles 1,2m x 1,5m x 0,4m fdo</v>
          </cell>
        </row>
        <row r="472">
          <cell r="A472" t="str">
            <v>CAJA CUADRADA    10x10x10</v>
          </cell>
        </row>
        <row r="473">
          <cell r="A473" t="str">
            <v>Caja de inspección fibrit panda  70 x 70 x 65</v>
          </cell>
        </row>
        <row r="474">
          <cell r="A474" t="str">
            <v>Caja de inspección fibrit profunda  70 x 70 x 97</v>
          </cell>
        </row>
        <row r="475">
          <cell r="A475" t="str">
            <v>CAJA DE PASO 2400</v>
          </cell>
        </row>
        <row r="476">
          <cell r="A476" t="str">
            <v>Caja de paso metálica 40 x 40 x 20</v>
          </cell>
        </row>
        <row r="477">
          <cell r="A477" t="str">
            <v>Caja de tacos de 2 ventanas</v>
          </cell>
        </row>
        <row r="478">
          <cell r="A478" t="str">
            <v>Caja doble conduit</v>
          </cell>
        </row>
        <row r="479">
          <cell r="A479" t="str">
            <v>Caja en hf para contador de agua</v>
          </cell>
        </row>
        <row r="480">
          <cell r="A480" t="str">
            <v>Caja galvanizada  2400</v>
          </cell>
        </row>
        <row r="481">
          <cell r="A481" t="str">
            <v>Caja galvanizada  5800</v>
          </cell>
        </row>
        <row r="482">
          <cell r="A482" t="str">
            <v>Caja galvanizada  doble fondo</v>
          </cell>
        </row>
        <row r="483">
          <cell r="A483" t="str">
            <v>Caja galvanizada  octogonal</v>
          </cell>
        </row>
        <row r="484">
          <cell r="A484" t="str">
            <v>CAJA GALVANIZADA 4x4</v>
          </cell>
        </row>
        <row r="485">
          <cell r="A485" t="str">
            <v>Caja galvanizada 5800</v>
          </cell>
        </row>
        <row r="486">
          <cell r="A486" t="str">
            <v>CAJA MONOFÁSICA 12 CIRCUITOS</v>
          </cell>
        </row>
        <row r="487">
          <cell r="A487" t="str">
            <v>Caja monofasica 4 circuitos</v>
          </cell>
        </row>
        <row r="488">
          <cell r="A488" t="str">
            <v>CAJA MONOFÁSICA 6 CIRCUITOS</v>
          </cell>
        </row>
        <row r="489">
          <cell r="A489" t="str">
            <v>Caja octogonal conduit</v>
          </cell>
        </row>
        <row r="490">
          <cell r="A490" t="str">
            <v>CAJA PARA TACO 100 A 4 CIRCUITOS</v>
          </cell>
        </row>
        <row r="491">
          <cell r="A491" t="str">
            <v>Caja plástica 15 x 15</v>
          </cell>
        </row>
        <row r="492">
          <cell r="A492" t="str">
            <v>Caja plástica 20 x 20</v>
          </cell>
        </row>
        <row r="493">
          <cell r="A493" t="str">
            <v>Caja sencilla conduit</v>
          </cell>
        </row>
        <row r="494">
          <cell r="A494" t="str">
            <v>CAJA TRIFÁSICA 12 CIRCUITOS</v>
          </cell>
        </row>
        <row r="495">
          <cell r="A495" t="str">
            <v>CAJA TRIFÁSICA 6  CIRCUITOS</v>
          </cell>
        </row>
        <row r="496">
          <cell r="A496" t="str">
            <v>Cal</v>
          </cell>
        </row>
        <row r="497">
          <cell r="A497" t="str">
            <v>Cal viva o Dolomita</v>
          </cell>
        </row>
        <row r="498">
          <cell r="A498" t="str">
            <v>Camara de cloracion PRFV 1 x 1 x 8.0 m</v>
          </cell>
        </row>
        <row r="499">
          <cell r="A499" t="str">
            <v>Campana en PRFV para recoleccion de gases y acces.</v>
          </cell>
        </row>
        <row r="500">
          <cell r="A500" t="str">
            <v>Canacha tenis tenissinco</v>
          </cell>
        </row>
        <row r="501">
          <cell r="A501" t="str">
            <v>Canal 60 mm base 6</v>
          </cell>
        </row>
        <row r="502">
          <cell r="A502" t="str">
            <v>Canal amazonas blanca</v>
          </cell>
        </row>
        <row r="503">
          <cell r="A503" t="str">
            <v>Canal en latón 0,15*0,15</v>
          </cell>
        </row>
        <row r="504">
          <cell r="A504" t="str">
            <v>Canal en latón 0,20*0,15</v>
          </cell>
        </row>
        <row r="505">
          <cell r="A505" t="str">
            <v>CANAL REF.03501002 BLANCO</v>
          </cell>
        </row>
        <row r="506">
          <cell r="A506" t="str">
            <v>Canaleta  43 asbesto cemento x 400</v>
          </cell>
        </row>
        <row r="507">
          <cell r="A507" t="str">
            <v>Canaleta  43 asbesto cemento x 500</v>
          </cell>
        </row>
        <row r="508">
          <cell r="A508" t="str">
            <v>Canaleta  43 asbesto cemento x 600</v>
          </cell>
        </row>
        <row r="509">
          <cell r="A509" t="str">
            <v>Canaleta  90 asbesto cemento x 900</v>
          </cell>
        </row>
        <row r="510">
          <cell r="A510" t="str">
            <v>Canaleta  90 x 4.5</v>
          </cell>
        </row>
        <row r="511">
          <cell r="A511" t="str">
            <v>Canaleta 90 asbesto cemento x 450</v>
          </cell>
        </row>
        <row r="512">
          <cell r="A512" t="str">
            <v>Canaleta 90 asbesto cemento x 600</v>
          </cell>
        </row>
        <row r="513">
          <cell r="A513" t="str">
            <v>Canaleta 90 lámina galvanizada L = 6.00</v>
          </cell>
        </row>
        <row r="514">
          <cell r="A514" t="str">
            <v>Canaleta asbesto cemento   90 X 3.75</v>
          </cell>
        </row>
        <row r="515">
          <cell r="A515" t="str">
            <v>Canaleta asbesto cemento  43 x 550</v>
          </cell>
        </row>
        <row r="516">
          <cell r="A516" t="str">
            <v>Canaleta de 0.25 x 0.25 m en PRFV y con soporteria</v>
          </cell>
        </row>
        <row r="517">
          <cell r="A517" t="str">
            <v>CANALETA ETERNIT   43X350</v>
          </cell>
        </row>
        <row r="518">
          <cell r="A518" t="str">
            <v>CANALETA ETERNIT   43x450</v>
          </cell>
        </row>
        <row r="519">
          <cell r="A519" t="str">
            <v>CANALETA ETERNIT   90X525</v>
          </cell>
        </row>
        <row r="520">
          <cell r="A520" t="str">
            <v>CANALETA ETERNIT   90X600</v>
          </cell>
        </row>
        <row r="521">
          <cell r="A521" t="str">
            <v>CANALETA ETERNIT   90X750</v>
          </cell>
        </row>
        <row r="522">
          <cell r="A522" t="str">
            <v>Canaleta matalica con division  10 x 4</v>
          </cell>
        </row>
        <row r="523">
          <cell r="A523" t="str">
            <v>Canaleta parshall en acero inox. W=9"</v>
          </cell>
        </row>
        <row r="524">
          <cell r="A524" t="str">
            <v>Canaleta parshall prfv w:6 "</v>
          </cell>
        </row>
        <row r="525">
          <cell r="A525" t="str">
            <v>Canaleta Parshall w:2"</v>
          </cell>
        </row>
        <row r="526">
          <cell r="A526" t="str">
            <v>Canaleta Parshall w:3". en A.C revestida en PRFV.</v>
          </cell>
        </row>
        <row r="527">
          <cell r="A527" t="str">
            <v>Canaleta plástica pánduit 10</v>
          </cell>
        </row>
        <row r="528">
          <cell r="A528" t="str">
            <v>Canastilla para lavaplatos</v>
          </cell>
        </row>
        <row r="529">
          <cell r="A529" t="str">
            <v>Cancha múltiple tenisleibo</v>
          </cell>
        </row>
        <row r="530">
          <cell r="A530" t="str">
            <v>Candado</v>
          </cell>
        </row>
        <row r="531">
          <cell r="A531" t="str">
            <v>CANECA BASURA EN MALLA</v>
          </cell>
        </row>
        <row r="532">
          <cell r="A532" t="str">
            <v>CANTONERA ELÉCTRICA</v>
          </cell>
        </row>
        <row r="533">
          <cell r="A533" t="str">
            <v>Caoba  pieza</v>
          </cell>
        </row>
        <row r="534">
          <cell r="A534" t="str">
            <v>Caolin</v>
          </cell>
        </row>
        <row r="535">
          <cell r="A535" t="str">
            <v>Capacete de 1 1/2" galvanizado</v>
          </cell>
        </row>
        <row r="536">
          <cell r="A536" t="str">
            <v>Capacete de 1"galvanizado</v>
          </cell>
        </row>
        <row r="537">
          <cell r="A537" t="str">
            <v>Capacete de 2" galvanizado</v>
          </cell>
        </row>
        <row r="538">
          <cell r="A538" t="str">
            <v>Capacete de 3"</v>
          </cell>
        </row>
        <row r="539">
          <cell r="A539" t="str">
            <v>Capacete de 3/4" galvanizado</v>
          </cell>
        </row>
        <row r="540">
          <cell r="A540" t="str">
            <v>Captafaro DVC</v>
          </cell>
        </row>
        <row r="541">
          <cell r="A541" t="str">
            <v>Carbon Coke</v>
          </cell>
        </row>
        <row r="542">
          <cell r="A542" t="str">
            <v>CARBURO No.2</v>
          </cell>
        </row>
        <row r="543">
          <cell r="A543" t="str">
            <v>Carcaza en PRFV espesador de lodos Ø=2.5 m, H=1.1</v>
          </cell>
        </row>
        <row r="544">
          <cell r="A544" t="str">
            <v>Carcaza tipo Tas en PRFV para filtro percolador</v>
          </cell>
        </row>
        <row r="545">
          <cell r="A545" t="str">
            <v>CARGA FULM.FUERTE 330</v>
          </cell>
        </row>
        <row r="546">
          <cell r="A546" t="str">
            <v>CARGA FULM.ULTRA  330</v>
          </cell>
        </row>
        <row r="547">
          <cell r="A547" t="str">
            <v>Carga fulminante fuerte 330</v>
          </cell>
        </row>
        <row r="548">
          <cell r="A548" t="str">
            <v>CARGA FULMINANTE MEDIA 330</v>
          </cell>
        </row>
        <row r="549">
          <cell r="A549" t="str">
            <v>Carretilla</v>
          </cell>
        </row>
        <row r="550">
          <cell r="A550" t="str">
            <v>Cascarilla</v>
          </cell>
        </row>
        <row r="551">
          <cell r="A551" t="str">
            <v>Cascarilla de arroz</v>
          </cell>
        </row>
        <row r="552">
          <cell r="A552" t="str">
            <v>CASETON DE ICOPOR</v>
          </cell>
        </row>
        <row r="553">
          <cell r="A553" t="str">
            <v>caseton de lona</v>
          </cell>
        </row>
        <row r="554">
          <cell r="A554" t="str">
            <v>Casquillo T- Crosby - Socket  1 1/4`` HF</v>
          </cell>
        </row>
        <row r="555">
          <cell r="A555" t="str">
            <v>Casquillo T- Crosby - Socket  1 3/8`` HF</v>
          </cell>
        </row>
        <row r="556">
          <cell r="A556" t="str">
            <v>Casquillo T- Crosby - Socket  1 7/8`` HF</v>
          </cell>
        </row>
        <row r="557">
          <cell r="A557" t="str">
            <v>Casquillo T- Crosby - Socket  1/2`` HF</v>
          </cell>
        </row>
        <row r="558">
          <cell r="A558" t="str">
            <v>Casquillo T- Crosby - Socket  1`` HF</v>
          </cell>
        </row>
        <row r="559">
          <cell r="A559" t="str">
            <v>Casquillo T- Crosby - Socket  2 1/4`` HF</v>
          </cell>
        </row>
        <row r="560">
          <cell r="A560" t="str">
            <v>Cedro Caquetá pieza</v>
          </cell>
        </row>
        <row r="561">
          <cell r="A561" t="str">
            <v>Cedro macho pieza 3.0</v>
          </cell>
        </row>
        <row r="562">
          <cell r="A562" t="str">
            <v>Celda de medida b.t. 190*60*60 cms, bornera</v>
          </cell>
        </row>
        <row r="563">
          <cell r="A563" t="str">
            <v>Celda para transferencia de 3 x 500 Amp</v>
          </cell>
        </row>
        <row r="564">
          <cell r="A564" t="str">
            <v>CELDA PROTECCIÓN TRANSFORMADOR 500 KVA</v>
          </cell>
        </row>
        <row r="565">
          <cell r="A565" t="str">
            <v>CELDA TRANSFORMADOR 150KVA</v>
          </cell>
        </row>
        <row r="566">
          <cell r="A566" t="str">
            <v>CELDA TRANSFORMADOR 300KVA</v>
          </cell>
        </row>
        <row r="567">
          <cell r="A567" t="str">
            <v>CELDA TRANSFORMADOR 45 KVA</v>
          </cell>
        </row>
        <row r="568">
          <cell r="A568" t="str">
            <v>CELDA TRANSFORMADOR 500KVA</v>
          </cell>
        </row>
        <row r="569">
          <cell r="A569" t="str">
            <v>Celda triplex TSA</v>
          </cell>
        </row>
        <row r="570">
          <cell r="A570" t="str">
            <v>Cemento blanco</v>
          </cell>
        </row>
        <row r="571">
          <cell r="A571" t="str">
            <v>Cemento gris</v>
          </cell>
        </row>
        <row r="572">
          <cell r="A572" t="str">
            <v>Cenefa cerámica corriente 8x25</v>
          </cell>
        </row>
        <row r="573">
          <cell r="A573" t="str">
            <v>Ceramica  durotech gris 20 x 20 tráfico 4</v>
          </cell>
        </row>
        <row r="574">
          <cell r="A574" t="str">
            <v>Ceramica  granilla blanca 30.5 x 30.5  tráfico 5</v>
          </cell>
        </row>
        <row r="575">
          <cell r="A575" t="str">
            <v>Ceramica  marmolizado gris 30.5 x 30.5 Traf. 5</v>
          </cell>
        </row>
        <row r="576">
          <cell r="A576" t="str">
            <v>Ceramica  mediterr 20 x 20  blanco</v>
          </cell>
        </row>
        <row r="577">
          <cell r="A577" t="str">
            <v>Ceramica  piso pared 20 x 20 eco blanco</v>
          </cell>
        </row>
        <row r="578">
          <cell r="A578" t="str">
            <v>Ceramica blanco brillante 20.3 x 20.3</v>
          </cell>
        </row>
        <row r="579">
          <cell r="A579" t="str">
            <v>Ceramica blanco brillante 25.3 x 25.3</v>
          </cell>
        </row>
        <row r="580">
          <cell r="A580" t="str">
            <v>CERÁMICA IBERICA BELEM AZUL</v>
          </cell>
        </row>
        <row r="581">
          <cell r="A581" t="str">
            <v>CERÁMICA IBERICA CURITIBA VERDE</v>
          </cell>
        </row>
        <row r="582">
          <cell r="A582" t="str">
            <v>CERÁMICA IBERICA VITORIA</v>
          </cell>
        </row>
        <row r="583">
          <cell r="A583" t="str">
            <v>Cerámica marmol travertino peruano (bogotá)</v>
          </cell>
        </row>
        <row r="584">
          <cell r="A584" t="str">
            <v>Cerámica pared italia 20</v>
          </cell>
        </row>
        <row r="585">
          <cell r="A585" t="str">
            <v>Cerámica porcelanato 45 x 45</v>
          </cell>
        </row>
        <row r="586">
          <cell r="A586" t="str">
            <v>Ceramica retal de marmol blanco</v>
          </cell>
        </row>
        <row r="587">
          <cell r="A587" t="str">
            <v>Cerco ordinario 2.5 m  0,08 x 0,08</v>
          </cell>
        </row>
        <row r="588">
          <cell r="A588" t="str">
            <v>Cerco ordinario 2.5 m  0,08 x 0,08</v>
          </cell>
        </row>
        <row r="589">
          <cell r="A589" t="str">
            <v>Cerradura alcoba classic madera</v>
          </cell>
        </row>
        <row r="590">
          <cell r="A590" t="str">
            <v>CERRADURA ALCOBAS</v>
          </cell>
        </row>
        <row r="591">
          <cell r="A591" t="str">
            <v>CERRADURA BAÑO LITCHFIELD</v>
          </cell>
        </row>
        <row r="592">
          <cell r="A592" t="str">
            <v>Cerradura baños madera- aluminio</v>
          </cell>
        </row>
        <row r="593">
          <cell r="A593" t="str">
            <v>Cerradura entrada oficinas madera</v>
          </cell>
        </row>
        <row r="594">
          <cell r="A594" t="str">
            <v>Cerradura seguridad C - 1000 madera</v>
          </cell>
        </row>
        <row r="595">
          <cell r="A595" t="str">
            <v>Cesped (1.0 x 1.0)</v>
          </cell>
        </row>
        <row r="596">
          <cell r="A596" t="str">
            <v>Chazo para madera 10 x 10</v>
          </cell>
        </row>
        <row r="597">
          <cell r="A597" t="str">
            <v>Chazo para tornillo  1/8"  x  1 1/4</v>
          </cell>
        </row>
        <row r="598">
          <cell r="A598" t="str">
            <v>Chazo plástico - metálico 3/8" - 1/4"</v>
          </cell>
        </row>
        <row r="599">
          <cell r="A599" t="str">
            <v>Cheque de  1/2``</v>
          </cell>
        </row>
        <row r="600">
          <cell r="A600" t="str">
            <v>Cheque red white  1/2"</v>
          </cell>
        </row>
        <row r="601">
          <cell r="A601" t="str">
            <v>Cheque red white 1 1/2``</v>
          </cell>
        </row>
        <row r="602">
          <cell r="A602" t="str">
            <v>Cheque red white 1``</v>
          </cell>
        </row>
        <row r="603">
          <cell r="A603" t="str">
            <v>Cheque red white 3/4``</v>
          </cell>
        </row>
        <row r="604">
          <cell r="A604" t="str">
            <v>Chimenea carioca combinada</v>
          </cell>
        </row>
        <row r="605">
          <cell r="A605" t="str">
            <v>CIELO RASO ALUMINIO ACÚSTICO 84R V5</v>
          </cell>
        </row>
        <row r="606">
          <cell r="A606" t="str">
            <v>CIELO RASO ALUZINC CELL 5X5</v>
          </cell>
        </row>
        <row r="607">
          <cell r="A607" t="str">
            <v>Cielo raso dry-wall plano</v>
          </cell>
        </row>
        <row r="608">
          <cell r="A608" t="str">
            <v>CIELO RASO MADERA DEKOPLAC TRENZADO</v>
          </cell>
        </row>
        <row r="609">
          <cell r="A609" t="str">
            <v>CIERRAPUERTAS YALE</v>
          </cell>
        </row>
        <row r="610">
          <cell r="A610" t="str">
            <v>CIERRE MAGNÉTICO PERMANENTE</v>
          </cell>
        </row>
        <row r="611">
          <cell r="A611" t="str">
            <v>Cilindro cloro gaseoso 68 kg</v>
          </cell>
        </row>
        <row r="612">
          <cell r="A612" t="str">
            <v>Cinta aislante</v>
          </cell>
        </row>
        <row r="613">
          <cell r="A613" t="str">
            <v>Cinta aislante  autofundente, 3 m</v>
          </cell>
        </row>
        <row r="614">
          <cell r="A614" t="str">
            <v>Cinta autofundente</v>
          </cell>
        </row>
        <row r="615">
          <cell r="A615" t="str">
            <v>Cinta bandit de 1/2 "  rll</v>
          </cell>
        </row>
        <row r="616">
          <cell r="A616" t="str">
            <v>Cinta bandit de 5/8 "</v>
          </cell>
        </row>
        <row r="617">
          <cell r="A617" t="str">
            <v>Cinta bandit de 5/8 "  rll</v>
          </cell>
        </row>
        <row r="618">
          <cell r="A618" t="str">
            <v>Cinta de enmascarar  rollo 100 m   1"</v>
          </cell>
        </row>
        <row r="619">
          <cell r="A619" t="str">
            <v>Cinta de papel rollo 152.5 m</v>
          </cell>
        </row>
        <row r="620">
          <cell r="A620" t="str">
            <v>Cinta de Prevención</v>
          </cell>
        </row>
        <row r="621">
          <cell r="A621" t="str">
            <v>Cinta de Señalizacion</v>
          </cell>
        </row>
        <row r="622">
          <cell r="A622" t="str">
            <v>Cinta de señalización peligro x 1 m</v>
          </cell>
        </row>
        <row r="623">
          <cell r="A623" t="str">
            <v>Cinta de señalización peligro x 500 m</v>
          </cell>
        </row>
        <row r="624">
          <cell r="A624" t="str">
            <v>Cinta de vinilo Super 33 + negro 19 mm * 20 mm</v>
          </cell>
        </row>
        <row r="625">
          <cell r="A625" t="str">
            <v>Cinta sika PVC 0-15</v>
          </cell>
        </row>
        <row r="626">
          <cell r="A626" t="str">
            <v>Cinta sika PVC 0-22</v>
          </cell>
        </row>
        <row r="627">
          <cell r="A627" t="str">
            <v>Cinta sika PVC V-10</v>
          </cell>
        </row>
        <row r="628">
          <cell r="A628" t="str">
            <v>Cinta teflon</v>
          </cell>
        </row>
        <row r="629">
          <cell r="A629" t="str">
            <v>Citófono un pulsador</v>
          </cell>
        </row>
        <row r="630">
          <cell r="A630" t="str">
            <v>Clavo alta velocidad 1/4" x 2"</v>
          </cell>
        </row>
        <row r="631">
          <cell r="A631" t="str">
            <v>Clorinador o clorador y accesorios conexion</v>
          </cell>
        </row>
        <row r="632">
          <cell r="A632" t="str">
            <v>Closet vartel madera</v>
          </cell>
        </row>
        <row r="633">
          <cell r="A633" t="str">
            <v>CODO 22.5º ACERO AL CARBON 14``</v>
          </cell>
        </row>
        <row r="634">
          <cell r="A634" t="str">
            <v>CODO 22.5º ACERO AL CARBON 16``</v>
          </cell>
        </row>
        <row r="635">
          <cell r="A635" t="str">
            <v>Codo 45°  CXC PEAD Alcantarillado 6"</v>
          </cell>
        </row>
        <row r="636">
          <cell r="A636" t="str">
            <v>Codo 45° presion  PVC 1</v>
          </cell>
        </row>
        <row r="637">
          <cell r="A637" t="str">
            <v>Codo 45° presion  PVC 1 1/2</v>
          </cell>
        </row>
        <row r="638">
          <cell r="A638" t="str">
            <v>Codo 45° presion  PVC 1 1/4</v>
          </cell>
        </row>
        <row r="639">
          <cell r="A639" t="str">
            <v>Codo 45° presion  PVC 1/2</v>
          </cell>
        </row>
        <row r="640">
          <cell r="A640" t="str">
            <v>Codo 45° presion  PVC 2 1/2</v>
          </cell>
        </row>
        <row r="641">
          <cell r="A641" t="str">
            <v>Codo 45° presion  PVC 2"</v>
          </cell>
        </row>
        <row r="642">
          <cell r="A642" t="str">
            <v>Codo 45° presion  PVC 3</v>
          </cell>
        </row>
        <row r="643">
          <cell r="A643" t="str">
            <v>Codo 45° presion  PVC 3/4</v>
          </cell>
        </row>
        <row r="644">
          <cell r="A644" t="str">
            <v>Codo 45° presion  PVC 4</v>
          </cell>
        </row>
        <row r="645">
          <cell r="A645" t="str">
            <v>Codo 45°-1/8 C x C PVC 1-1/2"</v>
          </cell>
        </row>
        <row r="646">
          <cell r="A646" t="str">
            <v>Codo 45°-1/8 C x C PVC 2"</v>
          </cell>
        </row>
        <row r="647">
          <cell r="A647" t="str">
            <v>Codo 45°-1/8 C x C PVC 3"</v>
          </cell>
        </row>
        <row r="648">
          <cell r="A648" t="str">
            <v>Codo 45°-1/8 C x C PVC 4"</v>
          </cell>
        </row>
        <row r="649">
          <cell r="A649" t="str">
            <v>Codo 45°-1/8 C x C PVC 6"</v>
          </cell>
        </row>
        <row r="650">
          <cell r="A650" t="str">
            <v>Codo 45°-1/8 C x E PVC 1-1/2  Pulg</v>
          </cell>
        </row>
        <row r="651">
          <cell r="A651" t="str">
            <v>Codo 45°-1/8 C x E PVC 2  Pulg</v>
          </cell>
        </row>
        <row r="652">
          <cell r="A652" t="str">
            <v>Codo 45°-1/8 C x E PVC 3  Pulg</v>
          </cell>
        </row>
        <row r="653">
          <cell r="A653" t="str">
            <v>Codo 45°-1/8 C x E PVC 4  Pulg</v>
          </cell>
        </row>
        <row r="654">
          <cell r="A654" t="str">
            <v>Codo 45°-1/8 C x E PVC 6  Pulg</v>
          </cell>
        </row>
        <row r="655">
          <cell r="A655" t="str">
            <v>CODO 45º ACERO AL CARBON 16"</v>
          </cell>
        </row>
        <row r="656">
          <cell r="A656" t="str">
            <v>Codo 90°  CXC PEAD Alcantarillado 6"</v>
          </cell>
        </row>
        <row r="657">
          <cell r="A657" t="str">
            <v>Codo 90°  CXE  PEAD Alcanta.  24" REF 2498AN65BG</v>
          </cell>
        </row>
        <row r="658">
          <cell r="A658" t="str">
            <v>Codo 90° 1/4 C x C PVC sanitario 1 1/2"</v>
          </cell>
        </row>
        <row r="659">
          <cell r="A659" t="str">
            <v>Codo 90° 1/4 C x C PVC sanitario 2"</v>
          </cell>
        </row>
        <row r="660">
          <cell r="A660" t="str">
            <v>Codo 90° 1/4 C x C PVC sanitario 3"</v>
          </cell>
        </row>
        <row r="661">
          <cell r="A661" t="str">
            <v>Codo 90° 1/4 C x C PVC sanitario 4"</v>
          </cell>
        </row>
        <row r="662">
          <cell r="A662" t="str">
            <v>Codo 90° 1/4 C x C PVC sanitario 6"</v>
          </cell>
        </row>
        <row r="663">
          <cell r="A663" t="str">
            <v>Codo 90° acero al carbon  2"</v>
          </cell>
        </row>
        <row r="664">
          <cell r="A664" t="str">
            <v>Codo 90° acero galvanizado Ø=3"</v>
          </cell>
        </row>
        <row r="665">
          <cell r="A665" t="str">
            <v>Codo 90° CPVC 1"</v>
          </cell>
        </row>
        <row r="666">
          <cell r="A666" t="str">
            <v>Codo 90° CPVC 1/2"</v>
          </cell>
        </row>
        <row r="667">
          <cell r="A667" t="str">
            <v>Codo 90° CPVC 3/4"</v>
          </cell>
        </row>
        <row r="668">
          <cell r="A668" t="str">
            <v>Codo 90° Ø=10" en A.C. E.B.</v>
          </cell>
        </row>
        <row r="669">
          <cell r="A669" t="str">
            <v>Codo 90° Ø=12" en A.C. E.B.</v>
          </cell>
        </row>
        <row r="670">
          <cell r="A670" t="str">
            <v>Codo 90° Ø=14" en A.C. E.B.</v>
          </cell>
        </row>
        <row r="671">
          <cell r="A671" t="str">
            <v>Codo 90° Ø=16" en A.C. E.B.</v>
          </cell>
        </row>
        <row r="672">
          <cell r="A672" t="str">
            <v>Codo 90° Ø=2" en A.C. E.B.</v>
          </cell>
        </row>
        <row r="673">
          <cell r="A673" t="str">
            <v>Codo 90° Ø=3" en A.C. E.B.</v>
          </cell>
        </row>
        <row r="674">
          <cell r="A674" t="str">
            <v>Codo 90° Ø=3" en A.C. para soldar</v>
          </cell>
        </row>
        <row r="675">
          <cell r="A675" t="str">
            <v>Codo 90° Ø=4" en A.C. E.B.</v>
          </cell>
        </row>
        <row r="676">
          <cell r="A676" t="str">
            <v>Codo 90° Ø=4" en A.C. para soldar</v>
          </cell>
        </row>
        <row r="677">
          <cell r="A677" t="str">
            <v>Codo 90° Ø=6" en A.C. E.B.</v>
          </cell>
        </row>
        <row r="678">
          <cell r="A678" t="str">
            <v>Codo 90° Ø=6" en A.C. para soldar</v>
          </cell>
        </row>
        <row r="679">
          <cell r="A679" t="str">
            <v>Codo 90° Ø=8" en A.C. E.B.</v>
          </cell>
        </row>
        <row r="680">
          <cell r="A680" t="str">
            <v>Codo 90° Ø=8" en A.C. para soldar</v>
          </cell>
        </row>
        <row r="681">
          <cell r="A681" t="str">
            <v>Codo 90° PF+UAD  1/2 "</v>
          </cell>
        </row>
        <row r="682">
          <cell r="A682" t="str">
            <v>Codo 90° presion  PVC 1</v>
          </cell>
        </row>
        <row r="683">
          <cell r="A683" t="str">
            <v>Codo 90° presion  PVC 1 1/2</v>
          </cell>
        </row>
        <row r="684">
          <cell r="A684" t="str">
            <v>Codo 90° presion  PVC 1 1/4</v>
          </cell>
        </row>
        <row r="685">
          <cell r="A685" t="str">
            <v>Codo 90° presion  PVC 1/2</v>
          </cell>
        </row>
        <row r="686">
          <cell r="A686" t="str">
            <v>Codo 90° presion  PVC 2</v>
          </cell>
        </row>
        <row r="687">
          <cell r="A687" t="str">
            <v>Codo 90° presion  PVC 2 1/2</v>
          </cell>
        </row>
        <row r="688">
          <cell r="A688" t="str">
            <v>Codo 90° presion  PVC 3</v>
          </cell>
        </row>
        <row r="689">
          <cell r="A689" t="str">
            <v>Codo 90° presion  PVC 3/4</v>
          </cell>
        </row>
        <row r="690">
          <cell r="A690" t="str">
            <v>Codo 90° presion  PVC 4</v>
          </cell>
        </row>
        <row r="691">
          <cell r="A691" t="str">
            <v>Codo 90°-1/4 C x C PVC 4  Pulg</v>
          </cell>
        </row>
        <row r="692">
          <cell r="A692" t="str">
            <v>Codo 90°-1/4 C x C PVC 6  Pulg</v>
          </cell>
        </row>
        <row r="693">
          <cell r="A693" t="str">
            <v>Codo 90°-1/4 C x E PVC 1-1/2  Pulg</v>
          </cell>
        </row>
        <row r="694">
          <cell r="A694" t="str">
            <v>Codo 90°-1/4 C x E PVC 2  Pulg</v>
          </cell>
        </row>
        <row r="695">
          <cell r="A695" t="str">
            <v>Codo 90°-1/4 C x E PVC 3  Pulg</v>
          </cell>
        </row>
        <row r="696">
          <cell r="A696" t="str">
            <v>Codo 90°-1/4 C x E PVC 4  Pulg</v>
          </cell>
        </row>
        <row r="697">
          <cell r="A697" t="str">
            <v>Codo 90°-1/4 C x E PVC 6  Pulg</v>
          </cell>
        </row>
        <row r="698">
          <cell r="A698" t="str">
            <v>CODO 90º ACERO AL CARBON 12"</v>
          </cell>
        </row>
        <row r="699">
          <cell r="A699" t="str">
            <v>CODO 90º AGUA CAL. 3/4``</v>
          </cell>
        </row>
        <row r="700">
          <cell r="A700" t="str">
            <v>CODO 90º PRES. PVC  1``</v>
          </cell>
        </row>
        <row r="701">
          <cell r="A701" t="str">
            <v>CODO 90º PRES. PVC  2``</v>
          </cell>
        </row>
        <row r="702">
          <cell r="A702" t="str">
            <v>CODO 90º PRES. PVC 1 1/2``</v>
          </cell>
        </row>
        <row r="703">
          <cell r="A703" t="str">
            <v xml:space="preserve">CODO ALCANTA.  10" </v>
          </cell>
        </row>
        <row r="704">
          <cell r="A704" t="str">
            <v xml:space="preserve">CODO ALCANTA.  12" </v>
          </cell>
        </row>
        <row r="705">
          <cell r="A705" t="str">
            <v xml:space="preserve">CODO ALCANTA.  14" </v>
          </cell>
        </row>
        <row r="706">
          <cell r="A706" t="str">
            <v xml:space="preserve">CODO ALCANTA.  16" </v>
          </cell>
        </row>
        <row r="707">
          <cell r="A707" t="str">
            <v xml:space="preserve">CODO ALCANTA.  8" </v>
          </cell>
        </row>
        <row r="708">
          <cell r="A708" t="str">
            <v>Codo bajante  45° amazonas</v>
          </cell>
        </row>
        <row r="709">
          <cell r="A709" t="str">
            <v>CODO BAJANTE 45° BLANCO</v>
          </cell>
        </row>
        <row r="710">
          <cell r="A710" t="str">
            <v>Codo calle galvanizado  1/2"</v>
          </cell>
        </row>
        <row r="711">
          <cell r="A711" t="str">
            <v>CODO CONDUIT METALICO 1 1/2"</v>
          </cell>
        </row>
        <row r="712">
          <cell r="A712" t="str">
            <v>CODO CONDUIT METALICO 1"</v>
          </cell>
        </row>
        <row r="713">
          <cell r="A713" t="str">
            <v>Codo de pedestal 90° Ø=4" en H.D.</v>
          </cell>
        </row>
        <row r="714">
          <cell r="A714" t="str">
            <v>Codo galvanizado 3"</v>
          </cell>
        </row>
        <row r="715">
          <cell r="A715" t="str">
            <v>Codo galvanizado 45 f=1``</v>
          </cell>
        </row>
        <row r="716">
          <cell r="A716" t="str">
            <v>Codo Galvanizado 45° de 1 1/2"</v>
          </cell>
        </row>
        <row r="717">
          <cell r="A717" t="str">
            <v>Codo Galvanizado 45° de 1"</v>
          </cell>
        </row>
        <row r="718">
          <cell r="A718" t="str">
            <v>Codo Galvanizado 45° de 2 1/2"</v>
          </cell>
        </row>
        <row r="719">
          <cell r="A719" t="str">
            <v>Codo Galvanizado 45° de 2"</v>
          </cell>
        </row>
        <row r="720">
          <cell r="A720" t="str">
            <v>Codo galvanizado 90 f=1 1/2``</v>
          </cell>
        </row>
        <row r="721">
          <cell r="A721" t="str">
            <v>Codo galvanizado 90 f=1 1/4``</v>
          </cell>
        </row>
        <row r="722">
          <cell r="A722" t="str">
            <v>Codo galvanizado 90 f=1/2``</v>
          </cell>
        </row>
        <row r="723">
          <cell r="A723" t="str">
            <v>Codo galvanizado 90 f=2 1/2``</v>
          </cell>
        </row>
        <row r="724">
          <cell r="A724" t="str">
            <v>Codo galvanizado 90 f=2``</v>
          </cell>
        </row>
        <row r="725">
          <cell r="A725" t="str">
            <v>Codo galvanizado 90 f=3/4``</v>
          </cell>
        </row>
        <row r="726">
          <cell r="A726" t="str">
            <v>Codo galvanizado 90 f=3``</v>
          </cell>
        </row>
        <row r="727">
          <cell r="A727" t="str">
            <v>Codo galvanizado 90 f=4``</v>
          </cell>
        </row>
        <row r="728">
          <cell r="A728" t="str">
            <v>Codo galvanizado 90 f=6``</v>
          </cell>
        </row>
        <row r="729">
          <cell r="A729" t="str">
            <v>Codo galvanizado 90° 1"</v>
          </cell>
        </row>
        <row r="730">
          <cell r="A730" t="str">
            <v>Codo galvanizado 90° 2"</v>
          </cell>
        </row>
        <row r="731">
          <cell r="A731" t="str">
            <v>Codo gran radio 11 1/4°  u.m RDE 21 PVC 10 Pulg</v>
          </cell>
        </row>
        <row r="732">
          <cell r="A732" t="str">
            <v>Codo gran radio 11 1/4°  u.m RDE 21 PVC 12 Pulg</v>
          </cell>
        </row>
        <row r="733">
          <cell r="A733" t="str">
            <v>Codo gran radio 11 1/4°  u.m RDE 21 PVC 2 1/2 Pulg</v>
          </cell>
        </row>
        <row r="734">
          <cell r="A734" t="str">
            <v>Codo gran radio 11 1/4°  u.m RDE 21 PVC 2 Pulg</v>
          </cell>
        </row>
        <row r="735">
          <cell r="A735" t="str">
            <v>Codo gran radio 11 1/4°  u.m RDE 21 PVC 3 Pulg</v>
          </cell>
        </row>
        <row r="736">
          <cell r="A736" t="str">
            <v>Codo gran radio 11 1/4°  u.m RDE 21 PVC 4 Pulg</v>
          </cell>
        </row>
        <row r="737">
          <cell r="A737" t="str">
            <v>Codo gran radio 11 1/4°  u.m RDE 21 PVC 6 Pulg</v>
          </cell>
        </row>
        <row r="738">
          <cell r="A738" t="str">
            <v>Codo gran radio 11 1/4°  u.m RDE 21 PVC 8 Pulg</v>
          </cell>
        </row>
        <row r="739">
          <cell r="A739" t="str">
            <v>Codo gran radio 22 1/2°  u.m RDE 21 PVC 10 Pulg</v>
          </cell>
        </row>
        <row r="740">
          <cell r="A740" t="str">
            <v>Codo gran radio 22 1/2°  u.m RDE 21 PVC 12 Pulg</v>
          </cell>
        </row>
        <row r="741">
          <cell r="A741" t="str">
            <v>Codo gran radio 22 1/2°  u.m RDE 21 PVC 2 1/2 Pulg</v>
          </cell>
        </row>
        <row r="742">
          <cell r="A742" t="str">
            <v>Codo gran radio 22 1/2°  u.m RDE 21 PVC 2 Pulg</v>
          </cell>
        </row>
        <row r="743">
          <cell r="A743" t="str">
            <v>Codo gran radio 22 1/2°  u.m RDE 21 PVC 3 Pulg</v>
          </cell>
        </row>
        <row r="744">
          <cell r="A744" t="str">
            <v>Codo gran radio 22 1/2°  u.m RDE 21 PVC 4 Pulg</v>
          </cell>
        </row>
        <row r="745">
          <cell r="A745" t="str">
            <v>Codo gran radio 22 1/2°  u.m RDE 21 PVC 6 Pulg</v>
          </cell>
        </row>
        <row r="746">
          <cell r="A746" t="str">
            <v>Codo gran radio 22 1/2°  u.m RDE 21 PVC 8 Pulg</v>
          </cell>
        </row>
        <row r="747">
          <cell r="A747" t="str">
            <v>Codo gran radio 45°  u.m RDE 21 PVC 10 Pulg</v>
          </cell>
        </row>
        <row r="748">
          <cell r="A748" t="str">
            <v>Codo gran radio 45°  u.m RDE 21 PVC 12 Pulg</v>
          </cell>
        </row>
        <row r="749">
          <cell r="A749" t="str">
            <v>Codo gran radio 45°  u.m RDE 21 PVC 2 1/2 Pulg</v>
          </cell>
        </row>
        <row r="750">
          <cell r="A750" t="str">
            <v>Codo gran radio 45°  u.m RDE 21 PVC 2 Pulg</v>
          </cell>
        </row>
        <row r="751">
          <cell r="A751" t="str">
            <v>Codo gran radio 45°  u.m RDE 21 PVC 3 Pulg</v>
          </cell>
        </row>
        <row r="752">
          <cell r="A752" t="str">
            <v>Codo gran radio 45°  u.m RDE 21 PVC 4 Pulg</v>
          </cell>
        </row>
        <row r="753">
          <cell r="A753" t="str">
            <v>Codo gran radio 45°  u.m RDE 21 PVC 6 Pulg</v>
          </cell>
        </row>
        <row r="754">
          <cell r="A754" t="str">
            <v>Codo gran radio 45°  u.m RDE 21 PVC 8 Pulg</v>
          </cell>
        </row>
        <row r="755">
          <cell r="A755" t="str">
            <v>Codo gran radio 6°  u.m RDE 21 PVC 10 Pulg</v>
          </cell>
        </row>
        <row r="756">
          <cell r="A756" t="str">
            <v>Codo gran radio 6°  u.m RDE 21 PVC 12 Pulg</v>
          </cell>
        </row>
        <row r="757">
          <cell r="A757" t="str">
            <v>Codo gran radio 6°  u.m RDE 21 PVC 8 Pulg</v>
          </cell>
        </row>
        <row r="758">
          <cell r="A758" t="str">
            <v>Codo gran radio 90°  u.m RDE 21 PVC 10 Pulg</v>
          </cell>
        </row>
        <row r="759">
          <cell r="A759" t="str">
            <v>Codo gran radio 90°  u.m RDE 21 PVC 12 Pulg</v>
          </cell>
        </row>
        <row r="760">
          <cell r="A760" t="str">
            <v>Codo gran radio 90°  u.m RDE 21 PVC 2 1/2 Pulg</v>
          </cell>
        </row>
        <row r="761">
          <cell r="A761" t="str">
            <v>Codo gran radio 90°  u.m RDE 21 PVC 2 Pulg</v>
          </cell>
        </row>
        <row r="762">
          <cell r="A762" t="str">
            <v>Codo gran radio 90°  u.m RDE 21 PVC 3 Pulg</v>
          </cell>
        </row>
        <row r="763">
          <cell r="A763" t="str">
            <v>Codo gran radio 90°  u.m RDE 21 PVC 4 Pulg</v>
          </cell>
        </row>
        <row r="764">
          <cell r="A764" t="str">
            <v>Codo gran radio 90°  u.m RDE 21 PVC 6 Pulg</v>
          </cell>
        </row>
        <row r="765">
          <cell r="A765" t="str">
            <v>Codo gran radio 90°  u.m RDE 21 PVC 8 Pulg</v>
          </cell>
        </row>
        <row r="766">
          <cell r="A766" t="str">
            <v>Codo hd 10 pulg  ext liso 11.25°</v>
          </cell>
        </row>
        <row r="767">
          <cell r="A767" t="str">
            <v>Codo hd 10 pulg  ext liso 22.5 °</v>
          </cell>
        </row>
        <row r="768">
          <cell r="A768" t="str">
            <v>Codo hd 10 pulg  ext liso 45 °</v>
          </cell>
        </row>
        <row r="769">
          <cell r="A769" t="str">
            <v>Codo hd 10 pulg  ext liso 90°</v>
          </cell>
        </row>
        <row r="770">
          <cell r="A770" t="str">
            <v>Codo hd 12 pulg   11.25° ext liso</v>
          </cell>
        </row>
        <row r="771">
          <cell r="A771" t="str">
            <v>Codo hd 12 pulg   22.5° ext liso</v>
          </cell>
        </row>
        <row r="772">
          <cell r="A772" t="str">
            <v>Codo hd 12 pulg   45° ext liso</v>
          </cell>
        </row>
        <row r="773">
          <cell r="A773" t="str">
            <v>Codo hd 12 pulg   90° ext liso</v>
          </cell>
        </row>
        <row r="774">
          <cell r="A774" t="str">
            <v>Codo hd 14 pulg   11.25° ext liso</v>
          </cell>
        </row>
        <row r="775">
          <cell r="A775" t="str">
            <v>Codo hd 14 pulg   22.5° ext liso</v>
          </cell>
        </row>
        <row r="776">
          <cell r="A776" t="str">
            <v>Codo hd 14 pulg   45° ext liso</v>
          </cell>
        </row>
        <row r="777">
          <cell r="A777" t="str">
            <v>Codo hd 14 pulg   90° ext liso</v>
          </cell>
        </row>
        <row r="778">
          <cell r="A778" t="str">
            <v>CODO PRESIÓN PVC 90 2 1/2</v>
          </cell>
        </row>
        <row r="779">
          <cell r="A779" t="str">
            <v>Codo PRFV 90° Ø=10" E.L x E.B. con acce. conex.</v>
          </cell>
        </row>
        <row r="780">
          <cell r="A780" t="str">
            <v>Codo PRFV 90° Ø=4" B x B. (Inc: empa, y torni.)</v>
          </cell>
        </row>
        <row r="781">
          <cell r="A781" t="str">
            <v>Codo reventilado PVC 3 x 2  "</v>
          </cell>
        </row>
        <row r="782">
          <cell r="A782" t="str">
            <v>Codo reventilado PVC 4 x 2  "</v>
          </cell>
        </row>
        <row r="783">
          <cell r="A783" t="str">
            <v>Codos desconectables calibre 2/0  200</v>
          </cell>
        </row>
        <row r="784">
          <cell r="A784" t="str">
            <v>Codos desconectables calibre 4/0  200</v>
          </cell>
        </row>
        <row r="785">
          <cell r="A785" t="str">
            <v>Coladera Ø= 10" aluminio, Bridada.</v>
          </cell>
        </row>
        <row r="786">
          <cell r="A786" t="str">
            <v>Collar de derivacion HF 2" x 1"</v>
          </cell>
        </row>
        <row r="787">
          <cell r="A787" t="str">
            <v>Collar de derivacion HF 3" x 1"</v>
          </cell>
        </row>
        <row r="788">
          <cell r="A788" t="str">
            <v>Collar de derivacion HF 6" x 2"</v>
          </cell>
        </row>
        <row r="789">
          <cell r="A789" t="str">
            <v>Collar de derivacion PEAD 250mm x 2" hembra NPT</v>
          </cell>
        </row>
        <row r="790">
          <cell r="A790" t="str">
            <v>Collar de derivacion RDE 21 PVC 2 1/2" x 1/2 "</v>
          </cell>
        </row>
        <row r="791">
          <cell r="A791" t="str">
            <v>Collar de derivacion RDE 21 PVC 2 1/2" x 3/4 "</v>
          </cell>
        </row>
        <row r="792">
          <cell r="A792" t="str">
            <v>Collar de derivacion RDE 21 PVC 2" x 1/2"</v>
          </cell>
        </row>
        <row r="793">
          <cell r="A793" t="str">
            <v>Collar de derivacion RDE 21 PVC 2" x 3/4"</v>
          </cell>
        </row>
        <row r="794">
          <cell r="A794" t="str">
            <v>Collar de derivacion RDE 21 PVC 3" x 1/2"</v>
          </cell>
        </row>
        <row r="795">
          <cell r="A795" t="str">
            <v>Collar de derivacion RDE 21 PVC 3" x 3/4"</v>
          </cell>
        </row>
        <row r="796">
          <cell r="A796" t="str">
            <v>Collar de derivacion RDE 21 PVC 4" x 1/2"</v>
          </cell>
        </row>
        <row r="797">
          <cell r="A797" t="str">
            <v>Collar de derivacion RDE 21 PVC 4" x 3/4"</v>
          </cell>
        </row>
        <row r="798">
          <cell r="A798" t="str">
            <v>Collar de derivacion RDE 21 PVC 6" x 1/2"</v>
          </cell>
        </row>
        <row r="799">
          <cell r="A799" t="str">
            <v>Collar de derivacion RDE 21 PVC 6" x 3/4"</v>
          </cell>
        </row>
        <row r="800">
          <cell r="A800" t="str">
            <v>Collar de derivacion RDE 21 PVC 8" x 1"</v>
          </cell>
        </row>
        <row r="801">
          <cell r="A801" t="str">
            <v>Collar de derivacion RDE 21 PVC 8" x 2"</v>
          </cell>
        </row>
        <row r="802">
          <cell r="A802" t="str">
            <v>Collarin de 4`` - 5`` doble salida</v>
          </cell>
        </row>
        <row r="803">
          <cell r="A803" t="str">
            <v>Collarin de 5`` - 6`` - 2 salidas</v>
          </cell>
        </row>
        <row r="804">
          <cell r="A804" t="str">
            <v>Collarin de 6`` - 8`` dos salidas</v>
          </cell>
        </row>
        <row r="805">
          <cell r="A805" t="str">
            <v>Collarin de 6`` - 8`` una salida</v>
          </cell>
        </row>
        <row r="806">
          <cell r="A806" t="str">
            <v>Collarín para transformador</v>
          </cell>
        </row>
        <row r="807">
          <cell r="A807" t="str">
            <v>Colma limpiador</v>
          </cell>
        </row>
        <row r="808">
          <cell r="A808" t="str">
            <v>Color mineral</v>
          </cell>
        </row>
        <row r="809">
          <cell r="A809" t="str">
            <v>Colorplast</v>
          </cell>
        </row>
        <row r="810">
          <cell r="A810" t="str">
            <v>Columna de maniobra CRM</v>
          </cell>
        </row>
        <row r="811">
          <cell r="A811" t="str">
            <v>Columna metálica giratoria para izaje electrobombas</v>
          </cell>
        </row>
        <row r="812">
          <cell r="A812" t="str">
            <v>Columna octogonal en M.D.F.</v>
          </cell>
        </row>
        <row r="813">
          <cell r="A813" t="str">
            <v>Combo sanitario blanco completo - linea economico</v>
          </cell>
        </row>
        <row r="814">
          <cell r="A814" t="str">
            <v>comp. lateral circ. Y rec. desl. s. de bronce 10``</v>
          </cell>
        </row>
        <row r="815">
          <cell r="A815" t="str">
            <v>comp. lateral circ. Y rec. desl. s. de bronce 12``</v>
          </cell>
        </row>
        <row r="816">
          <cell r="A816" t="str">
            <v>comp. lateral circ. Y rec. desl. s. de bronce 14``</v>
          </cell>
        </row>
        <row r="817">
          <cell r="A817" t="str">
            <v>comp. lateral circ. Y rec. desl. s. de bronce 16``</v>
          </cell>
        </row>
        <row r="818">
          <cell r="A818" t="str">
            <v>comp. lateral circ. Y rec. desl. s. de bronce 18``</v>
          </cell>
        </row>
        <row r="819">
          <cell r="A819" t="str">
            <v>comp. lateral circ. Y rec. desl. s. de bronce 20``</v>
          </cell>
        </row>
        <row r="820">
          <cell r="A820" t="str">
            <v>comp. lateral circ. Y rec. desl. s. de bronce 24``</v>
          </cell>
        </row>
        <row r="821">
          <cell r="A821" t="str">
            <v>comp. lateral circ. Y rec. desl. s. de bronce 30``</v>
          </cell>
        </row>
        <row r="822">
          <cell r="A822" t="str">
            <v>comp. lateral circ. Y rec. desl. s. de bronce 36``</v>
          </cell>
        </row>
        <row r="823">
          <cell r="A823" t="str">
            <v>comp. lateral circ. Y rec. desl. s. de bronce 4``</v>
          </cell>
        </row>
        <row r="824">
          <cell r="A824" t="str">
            <v>comp. lateral circ. Y rec. desl. s. de bronce 40``</v>
          </cell>
        </row>
        <row r="825">
          <cell r="A825" t="str">
            <v>comp. lateral circ. Y rec. desl. s. de bronce 48``</v>
          </cell>
        </row>
        <row r="826">
          <cell r="A826" t="str">
            <v>comp. lateral circ. Y rec. desl. s. de bronce 6``</v>
          </cell>
        </row>
        <row r="827">
          <cell r="A827" t="str">
            <v>comp. lateral circ. Y rec. desl. s. de bronce 60``</v>
          </cell>
        </row>
        <row r="828">
          <cell r="A828" t="str">
            <v>comp. lateral circ. Y rec. desl. s. de bronce 8``</v>
          </cell>
        </row>
        <row r="829">
          <cell r="A829" t="str">
            <v>Compuerta circular Ø=2" Vastago ascendente L=1.28</v>
          </cell>
        </row>
        <row r="830">
          <cell r="A830" t="str">
            <v>Compuerta circular Ø=2" Vastago ascendente L=1.38</v>
          </cell>
        </row>
        <row r="831">
          <cell r="A831" t="str">
            <v>Compuerta circular Ø=2" Vastago ascendente L=1.7 m</v>
          </cell>
        </row>
        <row r="832">
          <cell r="A832" t="str">
            <v>Compuerta desliz. PRFV 0.25 x 0.25</v>
          </cell>
        </row>
        <row r="833">
          <cell r="A833" t="str">
            <v>Compuerta deslizable manual en PRFV 0.42 x 0.65 m</v>
          </cell>
        </row>
        <row r="834">
          <cell r="A834" t="str">
            <v>Compuerta deslizable manual en PRFV 0.45 x 0.60 m</v>
          </cell>
        </row>
        <row r="835">
          <cell r="A835" t="str">
            <v>Compuerta rect desl4 pulg</v>
          </cell>
        </row>
        <row r="836">
          <cell r="A836" t="str">
            <v>computador escritorio 3</v>
          </cell>
        </row>
        <row r="837">
          <cell r="A837" t="str">
            <v>computador escritorio 4</v>
          </cell>
        </row>
        <row r="838">
          <cell r="A838" t="str">
            <v>computador portatil 1</v>
          </cell>
        </row>
        <row r="839">
          <cell r="A839" t="str">
            <v>computador portatil 2</v>
          </cell>
        </row>
        <row r="840">
          <cell r="A840" t="str">
            <v>computador portatil 3</v>
          </cell>
        </row>
        <row r="841">
          <cell r="A841" t="str">
            <v>Concreto 1:2:2 (sin desperdicios)</v>
          </cell>
        </row>
        <row r="842">
          <cell r="A842" t="str">
            <v>Concreto 1:2:3 (sin desperdicios)</v>
          </cell>
        </row>
        <row r="843">
          <cell r="A843" t="str">
            <v>Concreto 1:2:4 (sin desperdicios)</v>
          </cell>
        </row>
        <row r="844">
          <cell r="A844" t="str">
            <v>Concreto Ciclópeo</v>
          </cell>
        </row>
        <row r="845">
          <cell r="A845" t="str">
            <v>Conductivimetro Handylab lf 11 con celda lf 513t</v>
          </cell>
        </row>
        <row r="846">
          <cell r="A846" t="str">
            <v>Conector bimetálico 1 perno</v>
          </cell>
        </row>
        <row r="847">
          <cell r="A847" t="str">
            <v>Conector bimetálico 2 pernos</v>
          </cell>
        </row>
        <row r="848">
          <cell r="A848" t="str">
            <v>Conector bimetalico cal. 1/0</v>
          </cell>
        </row>
        <row r="849">
          <cell r="A849" t="str">
            <v>Conector bimetalico cal. 2</v>
          </cell>
        </row>
        <row r="850">
          <cell r="A850" t="str">
            <v>Conector bimetalico cal. 2/0</v>
          </cell>
        </row>
        <row r="851">
          <cell r="A851" t="str">
            <v>Conector bimetalico cal. 4/0</v>
          </cell>
        </row>
        <row r="852">
          <cell r="A852" t="str">
            <v>Conector de derivacion bimetalico aislado</v>
          </cell>
        </row>
        <row r="853">
          <cell r="A853" t="str">
            <v>Conector de tornillo con chaqueta aislante, tipo 1</v>
          </cell>
        </row>
        <row r="854">
          <cell r="A854" t="str">
            <v>Conector de tornillo con chaqueta aislante, tipo 2</v>
          </cell>
        </row>
        <row r="855">
          <cell r="A855" t="str">
            <v>Conector resorte rojo</v>
          </cell>
        </row>
        <row r="856">
          <cell r="A856" t="str">
            <v>Conector terminal tipo resorte No.  12</v>
          </cell>
        </row>
        <row r="857">
          <cell r="A857" t="str">
            <v>Conectores tubulares en cobre para empalme 1/0</v>
          </cell>
        </row>
        <row r="858">
          <cell r="A858" t="str">
            <v>Conectores tubulares en cobre para empalme 2</v>
          </cell>
        </row>
        <row r="859">
          <cell r="A859" t="str">
            <v>Conectores tubulares en cobre para empalme 2/0</v>
          </cell>
        </row>
        <row r="860">
          <cell r="A860" t="str">
            <v>Conectores tubulares en cobre para empalme 25</v>
          </cell>
        </row>
        <row r="861">
          <cell r="A861" t="str">
            <v>Conectores tubulares en cobre para empalme 30</v>
          </cell>
        </row>
        <row r="862">
          <cell r="A862" t="str">
            <v>Conectores tubulares en cobre para empalme 35</v>
          </cell>
        </row>
        <row r="863">
          <cell r="A863" t="str">
            <v>Conectores tubulares en cobre para empalme 4/0</v>
          </cell>
        </row>
        <row r="864">
          <cell r="A864" t="str">
            <v>Conectores tubulares en cobre para empalme 4A</v>
          </cell>
        </row>
        <row r="865">
          <cell r="A865" t="str">
            <v>Conectores tubulares en cobre para empalme 6</v>
          </cell>
        </row>
        <row r="866">
          <cell r="A866" t="str">
            <v>Conjunto brida Ø=10"</v>
          </cell>
        </row>
        <row r="867">
          <cell r="A867" t="str">
            <v>Conjunto brida Ø=12"</v>
          </cell>
        </row>
        <row r="868">
          <cell r="A868" t="str">
            <v>Conjunto brida Ø=16"</v>
          </cell>
        </row>
        <row r="869">
          <cell r="A869" t="str">
            <v>Conjunto brida Ø=18"</v>
          </cell>
        </row>
        <row r="870">
          <cell r="A870" t="str">
            <v>Conjunto brida Ø=2"</v>
          </cell>
        </row>
        <row r="871">
          <cell r="A871" t="str">
            <v>Conjunto brida Ø=3"</v>
          </cell>
        </row>
        <row r="872">
          <cell r="A872" t="str">
            <v>Conjunto brida Ø=4"</v>
          </cell>
        </row>
        <row r="873">
          <cell r="A873" t="str">
            <v>Conjunto brida Ø=6"</v>
          </cell>
        </row>
        <row r="874">
          <cell r="A874" t="str">
            <v>Conjunto brida Ø=8"</v>
          </cell>
        </row>
        <row r="875">
          <cell r="A875" t="str">
            <v>CONMUTABLE SENCILLO</v>
          </cell>
        </row>
        <row r="876">
          <cell r="A876" t="str">
            <v>Contactor manual ON-OFF</v>
          </cell>
        </row>
        <row r="877">
          <cell r="A877" t="str">
            <v>Conversor 12VDC/9,6,4.5,3 VDC</v>
          </cell>
        </row>
        <row r="878">
          <cell r="A878" t="str">
            <v>Copa para pulir  C24 (piso granito)</v>
          </cell>
        </row>
        <row r="879">
          <cell r="A879" t="str">
            <v>CORAZA METÁLICA 3</v>
          </cell>
        </row>
        <row r="880">
          <cell r="A880" t="str">
            <v>Cordon de respaldo Sika road 10  mm</v>
          </cell>
        </row>
        <row r="881">
          <cell r="A881" t="str">
            <v>Cordon detonante 6 gr. * mt.</v>
          </cell>
        </row>
        <row r="882">
          <cell r="A882" t="str">
            <v>Corpalosa 0.70 mm</v>
          </cell>
        </row>
        <row r="883">
          <cell r="A883" t="str">
            <v>Cortacircuito de 15 KV, 100 A</v>
          </cell>
        </row>
        <row r="884">
          <cell r="A884" t="str">
            <v>Cortacircuito de 36 KV, 100 A</v>
          </cell>
        </row>
        <row r="885">
          <cell r="A885" t="str">
            <v>CORTACIRCUITO ENCHUFABLE BIPOLAR 30A</v>
          </cell>
        </row>
        <row r="886">
          <cell r="A886" t="str">
            <v>CORTACIRCUITO ENCHUFABLE TRIPOLAR 20A</v>
          </cell>
        </row>
        <row r="887">
          <cell r="A887" t="str">
            <v>CORTACIRCUITO ENCHUFABLE TRIPOLAR 30A</v>
          </cell>
        </row>
        <row r="888">
          <cell r="A888" t="str">
            <v>CORTACIRCUITO ENCHUFABLE TRIPOLAR 50A</v>
          </cell>
        </row>
        <row r="889">
          <cell r="A889" t="str">
            <v>CORTACIRCUITO ENCHUFABLE UNIPOLAR 30A</v>
          </cell>
        </row>
        <row r="890">
          <cell r="A890" t="str">
            <v>CORTACIRCUITO INDUSTRIAL TRIPOLAR FD 100 A</v>
          </cell>
        </row>
        <row r="891">
          <cell r="A891" t="str">
            <v>Cortacircuito termomagnetico bipolar de 40-60A, 10</v>
          </cell>
        </row>
        <row r="892">
          <cell r="A892" t="str">
            <v>Cortacircuito termomagnetico Tripolar de 15-60A, 1</v>
          </cell>
        </row>
        <row r="893">
          <cell r="A893" t="str">
            <v>Cortacircuito termomagnetico Tripolar de 70-100A,</v>
          </cell>
        </row>
        <row r="894">
          <cell r="A894" t="str">
            <v>Costados en  H sin malla tipo elíptico</v>
          </cell>
        </row>
        <row r="895">
          <cell r="A895" t="str">
            <v>Costados en lámina H</v>
          </cell>
        </row>
        <row r="896">
          <cell r="A896" t="str">
            <v>Costados en madeflex</v>
          </cell>
        </row>
        <row r="897">
          <cell r="A897" t="str">
            <v>Costados en tipo V</v>
          </cell>
        </row>
        <row r="898">
          <cell r="A898" t="str">
            <v>Costal o Saco de fique (0.50 x 0.70) 2 rayas</v>
          </cell>
        </row>
        <row r="899">
          <cell r="A899" t="str">
            <v>Costal o Saco de fique (0.50 x 0.70) 3 rayas</v>
          </cell>
        </row>
        <row r="900">
          <cell r="A900" t="str">
            <v>CRUCETA MADERA INMUNIZADA 2.5M</v>
          </cell>
        </row>
        <row r="901">
          <cell r="A901" t="str">
            <v>Cruceta metálica de 2 1/2`` x 3/16`` x 2 mts.</v>
          </cell>
        </row>
        <row r="902">
          <cell r="A902" t="str">
            <v>Cruceta metálica de 3`` x 3`` x 1/4`` x 2 mts.</v>
          </cell>
        </row>
        <row r="903">
          <cell r="A903" t="str">
            <v>Cruceta metálica de 3`` x 3`` x 1/4`` x 3 mts.</v>
          </cell>
        </row>
        <row r="904">
          <cell r="A904" t="str">
            <v>Cruceta metálica de 3`` x 3`` x 1/4`` x 4 mts.</v>
          </cell>
        </row>
        <row r="905">
          <cell r="A905" t="str">
            <v>Cruceta metálica de 3`` x 3`` x 1/4`` x 6 mts.</v>
          </cell>
        </row>
        <row r="906">
          <cell r="A906" t="str">
            <v>Crudo de Castilla</v>
          </cell>
        </row>
        <row r="907">
          <cell r="A907" t="str">
            <v>Crudo de rio clasificado T.m. 3"</v>
          </cell>
        </row>
        <row r="908">
          <cell r="A908" t="str">
            <v>Crudo de rio clasificado T.m. 4"</v>
          </cell>
        </row>
        <row r="909">
          <cell r="A909" t="str">
            <v>Crudo de rio clasificado T.m. 6"</v>
          </cell>
        </row>
        <row r="910">
          <cell r="A910" t="str">
            <v>Crudo de rio sin clasificar</v>
          </cell>
        </row>
        <row r="911">
          <cell r="A911" t="str">
            <v>Cruz  H.F. 10" x  10"</v>
          </cell>
        </row>
        <row r="912">
          <cell r="A912" t="str">
            <v>Cruz  H.F. 12" x  12"</v>
          </cell>
        </row>
        <row r="913">
          <cell r="A913" t="str">
            <v>Cruz  H.F. 16" x  16"</v>
          </cell>
        </row>
        <row r="914">
          <cell r="A914" t="str">
            <v>Cruz  H.F. 2" x  2"</v>
          </cell>
        </row>
        <row r="915">
          <cell r="A915" t="str">
            <v>Cruz  H.F. 3" x  3"</v>
          </cell>
        </row>
        <row r="916">
          <cell r="A916" t="str">
            <v>Cruz  H.F. 4" x  4"</v>
          </cell>
        </row>
        <row r="917">
          <cell r="A917" t="str">
            <v>Cruz  H.F. 6" x  3"</v>
          </cell>
        </row>
        <row r="918">
          <cell r="A918" t="str">
            <v>Cruz  H.F. 6" x  6"</v>
          </cell>
        </row>
        <row r="919">
          <cell r="A919" t="str">
            <v>Cruz  H.F. 8" x  8"</v>
          </cell>
        </row>
        <row r="920">
          <cell r="A920" t="str">
            <v>CUCHILLA EN PIZARRA  3 x 60</v>
          </cell>
        </row>
        <row r="921">
          <cell r="A921" t="str">
            <v>CUCHILLA MONOPOLAR 400 A 15K</v>
          </cell>
        </row>
        <row r="922">
          <cell r="A922" t="str">
            <v>Cuerda de nylon</v>
          </cell>
        </row>
        <row r="923">
          <cell r="A923" t="str">
            <v>Cuña metalica de 0.06 m (0.06 x 0.13)</v>
          </cell>
        </row>
        <row r="924">
          <cell r="A924" t="str">
            <v>CUPULA TRAGANTE  C 6x4``</v>
          </cell>
        </row>
        <row r="925">
          <cell r="A925" t="str">
            <v>CURVA 90ºCXE CONDUIT 1</v>
          </cell>
        </row>
        <row r="926">
          <cell r="A926" t="str">
            <v>CURVA 90ºCXE CONDUIT 1 1/2</v>
          </cell>
        </row>
        <row r="927">
          <cell r="A927" t="str">
            <v>Curva de PVC de 1 1/2``</v>
          </cell>
        </row>
        <row r="928">
          <cell r="A928" t="str">
            <v>Curva de PVC de 1 1/4``</v>
          </cell>
        </row>
        <row r="929">
          <cell r="A929" t="str">
            <v>Curva de PVC de 1/2``</v>
          </cell>
        </row>
        <row r="930">
          <cell r="A930" t="str">
            <v>Curva de PVC de 1``</v>
          </cell>
        </row>
        <row r="931">
          <cell r="A931" t="str">
            <v>Curva de PVC de 2``</v>
          </cell>
        </row>
        <row r="932">
          <cell r="A932" t="str">
            <v>Curva de PVC de 3/4``</v>
          </cell>
        </row>
        <row r="933">
          <cell r="A933" t="str">
            <v>Dap (fertilizantes)</v>
          </cell>
        </row>
        <row r="934">
          <cell r="A934" t="str">
            <v>Decora plast</v>
          </cell>
        </row>
        <row r="935">
          <cell r="A935" t="str">
            <v>Defensa metalica (Incluye: postes,amortig y capta)</v>
          </cell>
        </row>
        <row r="936">
          <cell r="A936" t="str">
            <v>Delineador de curva Horizontal</v>
          </cell>
        </row>
        <row r="937">
          <cell r="A937" t="str">
            <v>Descargador de sobretensión tipo S/E 12kV - 10kA</v>
          </cell>
        </row>
        <row r="938">
          <cell r="A938" t="str">
            <v>Descargador de sobretensión tipo S/E 30kV - 10kA</v>
          </cell>
        </row>
        <row r="939">
          <cell r="A939" t="str">
            <v>Descargadores Franklin 3 puntas</v>
          </cell>
        </row>
        <row r="940">
          <cell r="A940" t="str">
            <v>Descargadores polimericos 12kV</v>
          </cell>
        </row>
        <row r="941">
          <cell r="A941" t="str">
            <v>Destilador 7 l/h 821.00/220 V</v>
          </cell>
        </row>
        <row r="942">
          <cell r="A942" t="str">
            <v>Detonadores</v>
          </cell>
        </row>
        <row r="943">
          <cell r="A943" t="str">
            <v>Diagonal angulo tipo recta 1 1/2"x 1 1/2" x 3/16"</v>
          </cell>
        </row>
        <row r="944">
          <cell r="A944" t="str">
            <v>Diagonal en V metalica galvanizada de 1.1 mts. ent</v>
          </cell>
        </row>
        <row r="945">
          <cell r="A945" t="str">
            <v>Diagonal en V metalica galvanizada de 1.2 mts. ent</v>
          </cell>
        </row>
        <row r="946">
          <cell r="A946" t="str">
            <v>Diagonal madera inmunizada</v>
          </cell>
        </row>
        <row r="947">
          <cell r="A947" t="str">
            <v>Diagonal recta de 1.2 mts.</v>
          </cell>
        </row>
        <row r="948">
          <cell r="A948" t="str">
            <v>Difusores de aire</v>
          </cell>
        </row>
        <row r="949">
          <cell r="A949" t="str">
            <v>Dilatación en bronce  PC 09</v>
          </cell>
        </row>
        <row r="950">
          <cell r="A950" t="str">
            <v>Dilatacion plastica (canchas deportivas)</v>
          </cell>
        </row>
        <row r="951">
          <cell r="A951" t="str">
            <v>Dilatacion plástica blanca x 2 mts</v>
          </cell>
        </row>
        <row r="952">
          <cell r="A952" t="str">
            <v>Disco Diamantado  14" x 350 mm</v>
          </cell>
        </row>
        <row r="953">
          <cell r="A953" t="str">
            <v>Disco Diamantado  7"</v>
          </cell>
        </row>
        <row r="954">
          <cell r="A954" t="str">
            <v>Disco Diamantado  9"</v>
          </cell>
        </row>
        <row r="955">
          <cell r="A955" t="str">
            <v>Disco pulidora LT W 7 x 1/4"</v>
          </cell>
        </row>
        <row r="956">
          <cell r="A956" t="str">
            <v>Disolvente Thinner</v>
          </cell>
        </row>
        <row r="957">
          <cell r="A957" t="str">
            <v>Distribuidor superior con moto reductor y tanque</v>
          </cell>
        </row>
        <row r="958">
          <cell r="A958" t="str">
            <v>División aluminio y lámina acrílica para baño</v>
          </cell>
        </row>
        <row r="959">
          <cell r="A959" t="str">
            <v>División lámina calibre 18 entamborado para baño</v>
          </cell>
        </row>
        <row r="960">
          <cell r="A960" t="str">
            <v>Divisor para dos salidas TV</v>
          </cell>
        </row>
        <row r="961">
          <cell r="A961" t="str">
            <v>Domo base circular</v>
          </cell>
        </row>
        <row r="962">
          <cell r="A962" t="str">
            <v>Domo burbuja  acrílico 1 x 1 esp. 3 mm</v>
          </cell>
        </row>
        <row r="963">
          <cell r="A963" t="str">
            <v>Domo burbuja  acrílico 2 x 2 esp. 4 mm</v>
          </cell>
        </row>
        <row r="964">
          <cell r="A964" t="str">
            <v>Domo burbuja 1.10 x 1.10</v>
          </cell>
        </row>
        <row r="965">
          <cell r="A965" t="str">
            <v>Domo circular  Diam.   0.80</v>
          </cell>
        </row>
        <row r="966">
          <cell r="A966" t="str">
            <v>Domo circular  Diam.   1.40</v>
          </cell>
        </row>
        <row r="967">
          <cell r="A967" t="str">
            <v>DOMO CUPULA 2*2</v>
          </cell>
        </row>
        <row r="968">
          <cell r="A968" t="str">
            <v>Domo en PRFV tipo Tas 0.85 x 5.0 m</v>
          </cell>
        </row>
        <row r="969">
          <cell r="A969" t="str">
            <v>Domo punta diamante  0.90 x 0.90</v>
          </cell>
        </row>
        <row r="970">
          <cell r="A970" t="str">
            <v>Domo punta diamante  1.40 x 1.40</v>
          </cell>
        </row>
        <row r="971">
          <cell r="A971" t="str">
            <v>DOMO RECTANGULAR 1*1</v>
          </cell>
        </row>
        <row r="972">
          <cell r="A972" t="str">
            <v>DOMO RECTANGULAR 2*2</v>
          </cell>
        </row>
        <row r="973">
          <cell r="A973" t="str">
            <v>Dosificador  blue &amp;white q:150 l/h</v>
          </cell>
        </row>
        <row r="974">
          <cell r="A974" t="str">
            <v>Dosificador  cloro gaseoso</v>
          </cell>
        </row>
        <row r="975">
          <cell r="A975" t="str">
            <v>Dosificador volumetrico cal y sulfato 220v regulable</v>
          </cell>
        </row>
        <row r="976">
          <cell r="A976" t="str">
            <v>Dot. Equipo laboratorio s/n descripción</v>
          </cell>
        </row>
        <row r="977">
          <cell r="A977" t="str">
            <v>Ducha cromada</v>
          </cell>
        </row>
        <row r="978">
          <cell r="A978" t="str">
            <v>Ducha sencilla</v>
          </cell>
        </row>
        <row r="979">
          <cell r="A979" t="str">
            <v>Ducto Electrico liviano  4"</v>
          </cell>
        </row>
        <row r="980">
          <cell r="A980" t="str">
            <v>Ducto metalico sin división .30</v>
          </cell>
        </row>
        <row r="981">
          <cell r="A981" t="str">
            <v>DUCTO TDP 4</v>
          </cell>
        </row>
        <row r="982">
          <cell r="A982" t="str">
            <v>Ducto vertical  80" para manejo de cables</v>
          </cell>
        </row>
        <row r="983">
          <cell r="A983" t="str">
            <v>Durmiente - abarco 4 M</v>
          </cell>
        </row>
        <row r="984">
          <cell r="A984" t="str">
            <v>Durmiente ordinario 3 M</v>
          </cell>
        </row>
        <row r="985">
          <cell r="A985" t="str">
            <v>Eje 3/4" 1045 (SAE 1020) 400 mm</v>
          </cell>
        </row>
        <row r="986">
          <cell r="A986" t="str">
            <v>Eje 4" 1045 (SAE 1020)</v>
          </cell>
        </row>
        <row r="987">
          <cell r="A987" t="str">
            <v>Eje cabeza y rosca 1" 1045 (SAE 1020) 1000 mm</v>
          </cell>
        </row>
        <row r="988">
          <cell r="A988" t="str">
            <v>Electrobomba 1 HP 1 Pulg.</v>
          </cell>
        </row>
        <row r="989">
          <cell r="A989" t="str">
            <v>Electrobomba 1/2 HP 1 Pulg.</v>
          </cell>
        </row>
        <row r="990">
          <cell r="A990" t="str">
            <v>Electrobomba 1/2 HP 1" CHEM TECH Mod 100-030</v>
          </cell>
        </row>
        <row r="991">
          <cell r="A991" t="str">
            <v>Electrobomba 10 HP, 220 V, 2" de salida</v>
          </cell>
        </row>
        <row r="992">
          <cell r="A992" t="str">
            <v>Electrobomba 2" x 2" de 5 Hp</v>
          </cell>
        </row>
        <row r="993">
          <cell r="A993" t="str">
            <v>Electrobomba doble diafragma 2.0 hp</v>
          </cell>
        </row>
        <row r="994">
          <cell r="A994" t="str">
            <v>Electrobomba sumerg.  flygt 6,0 HP, proteciones, cableado</v>
          </cell>
        </row>
        <row r="995">
          <cell r="A995" t="str">
            <v>Electrobomba sumerg. 5 HP tipo lapicero Ø=2"</v>
          </cell>
        </row>
        <row r="996">
          <cell r="A996" t="str">
            <v>Electrobomba sumerg. 5 HP. 220V. Q=90gpm</v>
          </cell>
        </row>
        <row r="997">
          <cell r="A997" t="str">
            <v>Electrobomba sumerg. 7.5 HP tipo lapicero Ø=2"</v>
          </cell>
        </row>
        <row r="998">
          <cell r="A998" t="str">
            <v>Electrodos control de nivel</v>
          </cell>
        </row>
        <row r="999">
          <cell r="A999" t="str">
            <v>Elevador para gas de 1/2"</v>
          </cell>
        </row>
        <row r="1000">
          <cell r="A1000" t="str">
            <v>Empalme en cinta para 15 Kv. Cal. De 2 a 2/0 AWG</v>
          </cell>
        </row>
        <row r="1001">
          <cell r="A1001" t="str">
            <v>Empalme en cinta y resina para 15 Kv. Cal. De 2 aw</v>
          </cell>
        </row>
        <row r="1002">
          <cell r="A1002" t="str">
            <v>Empalme en cinta y resina para 35 Kv. Cal. De 2 aw</v>
          </cell>
        </row>
        <row r="1003">
          <cell r="A1003" t="str">
            <v>Empalmes baja tension</v>
          </cell>
        </row>
        <row r="1004">
          <cell r="A1004" t="str">
            <v>Empalmes modulares deconectables  ref. 5815 - D em</v>
          </cell>
        </row>
        <row r="1005">
          <cell r="A1005" t="str">
            <v>Empalmes modulares deconectables  ref. 5815 - E co</v>
          </cell>
        </row>
        <row r="1006">
          <cell r="A1006" t="str">
            <v>Empalmes modulares deconectables  ref. 5815 - s em</v>
          </cell>
        </row>
        <row r="1007">
          <cell r="A1007" t="str">
            <v>Empalmes modulares deconectables  ref. 5815 - T  e</v>
          </cell>
        </row>
        <row r="1008">
          <cell r="A1008" t="str">
            <v>Empalmes premoldeados REF. 5411 - CI - 1/0 color n</v>
          </cell>
        </row>
        <row r="1009">
          <cell r="A1009" t="str">
            <v>Empalmes premoldeados REF. 5411 - CI - 2 color neg</v>
          </cell>
        </row>
        <row r="1010">
          <cell r="A1010" t="str">
            <v>Empalmes premoldeados REF. 5412 - CI - 2/0 color n</v>
          </cell>
        </row>
        <row r="1011">
          <cell r="A1011" t="str">
            <v>Empaques para espigo 10"</v>
          </cell>
        </row>
        <row r="1012">
          <cell r="A1012" t="str">
            <v>Empaques para espigo 12"</v>
          </cell>
        </row>
        <row r="1013">
          <cell r="A1013" t="str">
            <v>Empaques para espigo 15"</v>
          </cell>
        </row>
        <row r="1014">
          <cell r="A1014" t="str">
            <v>Empaques para espigo 18"</v>
          </cell>
        </row>
        <row r="1015">
          <cell r="A1015" t="str">
            <v>Empaques para espigo 24"</v>
          </cell>
        </row>
        <row r="1016">
          <cell r="A1016" t="str">
            <v>Empaques para espigo 30"</v>
          </cell>
        </row>
        <row r="1017">
          <cell r="A1017" t="str">
            <v>Empaques para espigo 6"</v>
          </cell>
        </row>
        <row r="1018">
          <cell r="A1018" t="str">
            <v>Empaques para espigo 8"</v>
          </cell>
        </row>
        <row r="1019">
          <cell r="A1019" t="str">
            <v>Empaquetadura para brida Ø=10"</v>
          </cell>
        </row>
        <row r="1020">
          <cell r="A1020" t="str">
            <v>Empaquetadura para brida Ø=18"</v>
          </cell>
        </row>
        <row r="1021">
          <cell r="A1021" t="str">
            <v>Empaquetadura para brida Ø=3"</v>
          </cell>
        </row>
        <row r="1022">
          <cell r="A1022" t="str">
            <v>Empaquetadura para brida Ø=4"</v>
          </cell>
        </row>
        <row r="1023">
          <cell r="A1023" t="str">
            <v>Empaquetadura para brida Ø=6"</v>
          </cell>
        </row>
        <row r="1024">
          <cell r="A1024" t="str">
            <v>Empaquetadura para brida Ø=8"</v>
          </cell>
        </row>
        <row r="1025">
          <cell r="A1025" t="str">
            <v>Empaquetadura para valvula Ø=22"</v>
          </cell>
        </row>
        <row r="1026">
          <cell r="A1026" t="str">
            <v>Emulsion asfaltica CRL-1 o CRR-1</v>
          </cell>
        </row>
        <row r="1027">
          <cell r="A1027" t="str">
            <v>Enganche teclado fijo</v>
          </cell>
        </row>
        <row r="1028">
          <cell r="A1028" t="str">
            <v>Epotoc 1 - 1</v>
          </cell>
        </row>
        <row r="1029">
          <cell r="A1029" t="str">
            <v>Epson fx-2190 9 pines, carro ancho</v>
          </cell>
        </row>
        <row r="1030">
          <cell r="A1030" t="str">
            <v>Epson fx-890 680 cps</v>
          </cell>
        </row>
        <row r="1031">
          <cell r="A1031" t="str">
            <v>Epson lx-300 9 pines 264 cps</v>
          </cell>
        </row>
        <row r="1032">
          <cell r="A1032" t="str">
            <v>Equipo de medida elec trif  3x208/120 5(10) A</v>
          </cell>
        </row>
        <row r="1033">
          <cell r="A1033" t="str">
            <v>Equipo destilador de agua Mod. 26-CT</v>
          </cell>
        </row>
        <row r="1034">
          <cell r="A1034" t="str">
            <v>Equipo Multiparámetro portatil sension 156. HACH 54650-14</v>
          </cell>
        </row>
        <row r="1035">
          <cell r="A1035" t="str">
            <v>Equipo presion 1 hp p-1060</v>
          </cell>
        </row>
        <row r="1036">
          <cell r="A1036" t="str">
            <v>Equipo prueba de jarras 6 p. HACH 26317-00 programable</v>
          </cell>
        </row>
        <row r="1037">
          <cell r="A1037" t="str">
            <v>Equipo turbidímetro HACH 2100 PORTATIL</v>
          </cell>
        </row>
        <row r="1038">
          <cell r="A1038" t="str">
            <v>Esmalte  mate supersintético</v>
          </cell>
        </row>
        <row r="1039">
          <cell r="A1039" t="str">
            <v>Esmalte Sintetico</v>
          </cell>
        </row>
        <row r="1040">
          <cell r="A1040" t="str">
            <v>Espárrago galvanizado de 5/8`` x 10``</v>
          </cell>
        </row>
        <row r="1041">
          <cell r="A1041" t="str">
            <v>Espárrago galvanizado de 5/8`` x 12``</v>
          </cell>
        </row>
        <row r="1042">
          <cell r="A1042" t="str">
            <v>Espárrago galvanizado de 5/8`` x 14``</v>
          </cell>
        </row>
        <row r="1043">
          <cell r="A1043" t="str">
            <v>Espectofotómetro odissey dr/2500</v>
          </cell>
        </row>
        <row r="1044">
          <cell r="A1044" t="str">
            <v>Espejo cristal  4 MM</v>
          </cell>
        </row>
        <row r="1045">
          <cell r="A1045" t="str">
            <v>Espejo cristal  5 MM</v>
          </cell>
        </row>
        <row r="1046">
          <cell r="A1046" t="str">
            <v>Espigo bridado en PRFV de 8"</v>
          </cell>
        </row>
        <row r="1047">
          <cell r="A1047" t="str">
            <v>Espigo cruceta metálica de 3/4``</v>
          </cell>
        </row>
        <row r="1048">
          <cell r="A1048" t="str">
            <v>Espigo cruceta metálica de 5/8``</v>
          </cell>
        </row>
        <row r="1049">
          <cell r="A1049" t="str">
            <v>Espigo extremo de poste para pin 13.2 Kv</v>
          </cell>
        </row>
        <row r="1050">
          <cell r="A1050" t="str">
            <v>Espigo extremo de poste para pin 34.5 Kv</v>
          </cell>
        </row>
        <row r="1051">
          <cell r="A1051" t="str">
            <v xml:space="preserve">ESPUMA DE POLIURETANO O SIMILAR DIAM  8 PULG INCLUYE GUAYA INOX. </v>
          </cell>
        </row>
        <row r="1052">
          <cell r="A1052" t="str">
            <v>Estacas de Madera Ø=0.10 L=0.60 m</v>
          </cell>
        </row>
        <row r="1053">
          <cell r="A1053" t="str">
            <v>Estaciones de trabajo 1</v>
          </cell>
        </row>
        <row r="1054">
          <cell r="A1054" t="str">
            <v>Estaciones de trabajo 2</v>
          </cell>
        </row>
        <row r="1055">
          <cell r="A1055" t="str">
            <v>Esterilla de guadua</v>
          </cell>
        </row>
        <row r="1056">
          <cell r="A1056" t="str">
            <v>Estocon de Madera Ø=0.15</v>
          </cell>
        </row>
        <row r="1057">
          <cell r="A1057" t="str">
            <v>Estolon</v>
          </cell>
        </row>
        <row r="1058">
          <cell r="A1058" t="str">
            <v>Estoperol lámina de 1/8"</v>
          </cell>
        </row>
        <row r="1059">
          <cell r="A1059" t="str">
            <v>Estribo para ACSR Nº 2 - Nº 1/0</v>
          </cell>
        </row>
        <row r="1060">
          <cell r="A1060" t="str">
            <v>Estructura aluminio para marquesina</v>
          </cell>
        </row>
        <row r="1061">
          <cell r="A1061" t="str">
            <v>Estuco acrílico</v>
          </cell>
        </row>
        <row r="1062">
          <cell r="A1062" t="str">
            <v>Estufa a gas 4 puestos y plancha asadora</v>
          </cell>
        </row>
        <row r="1063">
          <cell r="A1063" t="str">
            <v>Exor 1</v>
          </cell>
        </row>
        <row r="1064">
          <cell r="A1064" t="str">
            <v>Expander PF+UAD  1/2 " y 3/4 "</v>
          </cell>
        </row>
        <row r="1065">
          <cell r="A1065" t="str">
            <v>Farol colonial 70 W. sodio  208 V</v>
          </cell>
        </row>
        <row r="1066">
          <cell r="A1066" t="str">
            <v>Farol de pedestal  70 W  208 V sodio</v>
          </cell>
        </row>
        <row r="1067">
          <cell r="A1067" t="str">
            <v>Favigel. Suelo artificial</v>
          </cell>
        </row>
        <row r="1068">
          <cell r="A1068" t="str">
            <v>Filtro de membrana manifold, place-holder</v>
          </cell>
        </row>
        <row r="1069">
          <cell r="A1069" t="str">
            <v>Filtro en acero inoxidable 306. Ran 20mm. 6 pulg.</v>
          </cell>
        </row>
        <row r="1070">
          <cell r="A1070" t="str">
            <v>Filtro en Y de Ø=3". E.B. x E.B.</v>
          </cell>
        </row>
        <row r="1071">
          <cell r="A1071" t="str">
            <v>Filtro en Y de Ø=4". E.B. x E.B.</v>
          </cell>
        </row>
        <row r="1072">
          <cell r="A1072" t="str">
            <v>Filtro en Y de Ø=6". E.B. x E.B.</v>
          </cell>
        </row>
        <row r="1073">
          <cell r="A1073" t="str">
            <v>Filtro en Yee flanchado Ø=2"</v>
          </cell>
        </row>
        <row r="1074">
          <cell r="A1074" t="str">
            <v>Filtro en Yee flanchado Ø=3"</v>
          </cell>
        </row>
        <row r="1075">
          <cell r="A1075" t="str">
            <v>Flotador automático de mercurio</v>
          </cell>
        </row>
        <row r="1076">
          <cell r="A1076" t="str">
            <v>Flotador metálico 2</v>
          </cell>
        </row>
        <row r="1077">
          <cell r="A1077" t="str">
            <v>Flotador tanque PVC</v>
          </cell>
        </row>
        <row r="1078">
          <cell r="A1078" t="str">
            <v>Formaleta met en lam. acero 3/16"  (uso por m2)</v>
          </cell>
        </row>
        <row r="1079">
          <cell r="A1079" t="str">
            <v>Fotocelda con base 208 V</v>
          </cell>
        </row>
        <row r="1080">
          <cell r="A1080" t="str">
            <v>Fotocontrol de 2 x 60 Amp</v>
          </cell>
        </row>
        <row r="1081">
          <cell r="A1081" t="str">
            <v>Frente madera L = 1.50</v>
          </cell>
        </row>
        <row r="1082">
          <cell r="A1082" t="str">
            <v>Frescasa 31/2"  rollo 18.58 m2</v>
          </cell>
        </row>
        <row r="1083">
          <cell r="A1083" t="str">
            <v>Fungicida Manzate</v>
          </cell>
        </row>
        <row r="1084">
          <cell r="A1084" t="str">
            <v>Fusible de 15 KV, 1 - 5 A, tipo H</v>
          </cell>
        </row>
        <row r="1085">
          <cell r="A1085" t="str">
            <v>Fusible de 15 KV, 5 - 15 A, tipo T</v>
          </cell>
        </row>
        <row r="1086">
          <cell r="A1086" t="str">
            <v>Fusible de 36 KV,  1 - 5 A, tipo H</v>
          </cell>
        </row>
        <row r="1087">
          <cell r="A1087" t="str">
            <v>Fusible HH 25 Amp</v>
          </cell>
        </row>
        <row r="1088">
          <cell r="A1088" t="str">
            <v>Gabinete autosoportado IP20 IK08, con puerta para</v>
          </cell>
        </row>
        <row r="1089">
          <cell r="A1089" t="str">
            <v>Gabinete para A - Z  L = 90</v>
          </cell>
        </row>
        <row r="1090">
          <cell r="A1090" t="str">
            <v>Gabinete pared 19" 5 rms</v>
          </cell>
        </row>
        <row r="1091">
          <cell r="A1091" t="str">
            <v>Gabinete pivotante -IP20, 600mm ancho/profundidad</v>
          </cell>
        </row>
        <row r="1092">
          <cell r="A1092" t="str">
            <v>Gabinete pivotante -IP20, 600mm ancho/profundidad</v>
          </cell>
        </row>
        <row r="1093">
          <cell r="A1093" t="str">
            <v>Gabinete pivotante -IP20, 600mm ancho/profundidad</v>
          </cell>
        </row>
        <row r="1094">
          <cell r="A1094" t="str">
            <v>Gabinete pivotante -IP20, 600mm ancho/profundidad</v>
          </cell>
        </row>
        <row r="1095">
          <cell r="A1095" t="str">
            <v>Gabinete tablero metálico 70x40x2 mts</v>
          </cell>
        </row>
        <row r="1096">
          <cell r="A1096" t="str">
            <v>Gancho  teja ondulada de Asbesto cemento 55 mm</v>
          </cell>
        </row>
        <row r="1097">
          <cell r="A1097" t="str">
            <v>Gancho blanco</v>
          </cell>
        </row>
        <row r="1098">
          <cell r="A1098" t="str">
            <v>Gancho teja metaliza</v>
          </cell>
        </row>
        <row r="1099">
          <cell r="A1099" t="str">
            <v>Gas natural 40 lb</v>
          </cell>
        </row>
        <row r="1100">
          <cell r="A1100" t="str">
            <v>Gasolina</v>
          </cell>
        </row>
        <row r="1101">
          <cell r="A1101" t="str">
            <v>Geodren Planar DG-2 H=1.05 m</v>
          </cell>
        </row>
        <row r="1102">
          <cell r="A1102" t="str">
            <v>Geodren Planar DG-3 H=0.50 m</v>
          </cell>
        </row>
        <row r="1103">
          <cell r="A1103" t="str">
            <v>Geo-estructura H=1.25 m W=3.07m</v>
          </cell>
        </row>
        <row r="1104">
          <cell r="A1104" t="str">
            <v>Geo-estructura H=1.4 m W=3.90m</v>
          </cell>
        </row>
        <row r="1105">
          <cell r="A1105" t="str">
            <v>Geomalla de refuerzo</v>
          </cell>
        </row>
        <row r="1106">
          <cell r="A1106" t="str">
            <v>Geomalla LBO 302</v>
          </cell>
        </row>
        <row r="1107">
          <cell r="A1107" t="str">
            <v>Geomembrana 20 mil 0.5 mm HDPE</v>
          </cell>
        </row>
        <row r="1108">
          <cell r="A1108" t="str">
            <v>Geomembrana 30 mil 0.75 mm HDPE</v>
          </cell>
        </row>
        <row r="1109">
          <cell r="A1109" t="str">
            <v>Geomembrana 40 mil 1.00 mm HDPE</v>
          </cell>
        </row>
        <row r="1110">
          <cell r="A1110" t="str">
            <v>Geostab</v>
          </cell>
        </row>
        <row r="1111">
          <cell r="A1111" t="str">
            <v>Geotextil  tejido 1400</v>
          </cell>
        </row>
        <row r="1112">
          <cell r="A1112" t="str">
            <v>Geotextil  tejido 1700</v>
          </cell>
        </row>
        <row r="1113">
          <cell r="A1113" t="str">
            <v>Geotextil  tejido 2100</v>
          </cell>
        </row>
        <row r="1114">
          <cell r="A1114" t="str">
            <v>Geotextil  tejido 2400</v>
          </cell>
        </row>
        <row r="1115">
          <cell r="A1115" t="str">
            <v>Geotextil No Tejido 1600</v>
          </cell>
        </row>
        <row r="1116">
          <cell r="A1116" t="str">
            <v>Geotextil No Tejido 2000</v>
          </cell>
        </row>
        <row r="1117">
          <cell r="A1117" t="str">
            <v>Geotextil No Tejido 2500</v>
          </cell>
        </row>
        <row r="1118">
          <cell r="A1118" t="str">
            <v>Geotextil No Tejido 4000</v>
          </cell>
        </row>
        <row r="1119">
          <cell r="A1119" t="str">
            <v>Grama</v>
          </cell>
        </row>
        <row r="1120">
          <cell r="A1120" t="str">
            <v>Grama  (Semilla)</v>
          </cell>
        </row>
        <row r="1121">
          <cell r="A1121" t="str">
            <v>Granito jaspe</v>
          </cell>
        </row>
        <row r="1122">
          <cell r="A1122" t="str">
            <v>Granito No.2</v>
          </cell>
        </row>
        <row r="1123">
          <cell r="A1123" t="str">
            <v>Granito trav.peruano No.3</v>
          </cell>
        </row>
        <row r="1124">
          <cell r="A1124" t="str">
            <v>Granito travertino peruano No.2</v>
          </cell>
        </row>
        <row r="1125">
          <cell r="A1125" t="str">
            <v>Grapa  de 7/8"  acero 1045 roscada</v>
          </cell>
        </row>
        <row r="1126">
          <cell r="A1126" t="str">
            <v>Grapa 1/4"</v>
          </cell>
        </row>
        <row r="1127">
          <cell r="A1127" t="str">
            <v>Grapa de suspensión para B.T.</v>
          </cell>
        </row>
        <row r="1128">
          <cell r="A1128" t="str">
            <v>Grapa externa 3/8 pulg</v>
          </cell>
        </row>
        <row r="1129">
          <cell r="A1129" t="str">
            <v>GRAPA GALV. TUBO       1``</v>
          </cell>
        </row>
        <row r="1130">
          <cell r="A1130" t="str">
            <v>Grapa galvanizada para Cerca</v>
          </cell>
        </row>
        <row r="1131">
          <cell r="A1131" t="str">
            <v>Grapa galvanizada tubo 1"</v>
          </cell>
        </row>
        <row r="1132">
          <cell r="A1132" t="str">
            <v>Grapa galvanizada tubo 1/2"</v>
          </cell>
        </row>
        <row r="1133">
          <cell r="A1133" t="str">
            <v>Grapa industrial</v>
          </cell>
        </row>
        <row r="1134">
          <cell r="A1134" t="str">
            <v>Grapa interna 3/8 pulg</v>
          </cell>
        </row>
        <row r="1135">
          <cell r="A1135" t="str">
            <v>Grapa Ø=1"  372 mm x 103 mm</v>
          </cell>
        </row>
        <row r="1136">
          <cell r="A1136" t="str">
            <v>Grapa Ø=1"  440 mm x 103 mm</v>
          </cell>
        </row>
        <row r="1137">
          <cell r="A1137" t="str">
            <v>Grapa Ø=1"  565 mm x 103 mm</v>
          </cell>
        </row>
        <row r="1138">
          <cell r="A1138" t="str">
            <v>Grapa Ø=1"  565 mm x 128 mm</v>
          </cell>
        </row>
        <row r="1139">
          <cell r="A1139" t="str">
            <v>Grapa prensahilos RL 11 1/4``</v>
          </cell>
        </row>
        <row r="1140">
          <cell r="A1140" t="str">
            <v>Grapa retención acero 1/4``</v>
          </cell>
        </row>
        <row r="1141">
          <cell r="A1141" t="str">
            <v>Grapa retención ACSR Nº 4 - Nº 2/0</v>
          </cell>
        </row>
        <row r="1142">
          <cell r="A1142" t="str">
            <v>Grapa retención B.T.</v>
          </cell>
        </row>
        <row r="1143">
          <cell r="A1143" t="str">
            <v>Grasa</v>
          </cell>
        </row>
        <row r="1144">
          <cell r="A1144" t="str">
            <v>Grasa</v>
          </cell>
        </row>
        <row r="1145">
          <cell r="A1145" t="str">
            <v>Grava fina 1/8"a malla 10</v>
          </cell>
        </row>
        <row r="1146">
          <cell r="A1146" t="str">
            <v>Grava fina libre de calcareos Ø ½ a 1``</v>
          </cell>
        </row>
        <row r="1147">
          <cell r="A1147" t="str">
            <v>Gravilla fina</v>
          </cell>
        </row>
        <row r="1148">
          <cell r="A1148" t="str">
            <v>Gravilla gruesa</v>
          </cell>
        </row>
        <row r="1149">
          <cell r="A1149" t="str">
            <v>Gravilla media</v>
          </cell>
        </row>
        <row r="1150">
          <cell r="A1150" t="str">
            <v>Gravilla para piso</v>
          </cell>
        </row>
        <row r="1151">
          <cell r="A1151" t="str">
            <v>Grifería 1120-611 cr</v>
          </cell>
        </row>
        <row r="1152">
          <cell r="A1152" t="str">
            <v>Grifería ducha cromada</v>
          </cell>
        </row>
        <row r="1153">
          <cell r="A1153" t="str">
            <v>Grifería lavamanos 4"</v>
          </cell>
        </row>
        <row r="1154">
          <cell r="A1154" t="str">
            <v>Grifería lavaplatos 8" florencia cromada</v>
          </cell>
        </row>
        <row r="1155">
          <cell r="A1155" t="str">
            <v>Guadañadora</v>
          </cell>
        </row>
        <row r="1156">
          <cell r="A1156" t="str">
            <v>Guadua 3 m</v>
          </cell>
        </row>
        <row r="1157">
          <cell r="A1157" t="str">
            <v>Guadua 4 m</v>
          </cell>
        </row>
        <row r="1158">
          <cell r="A1158" t="str">
            <v>Guadua 6 m</v>
          </cell>
        </row>
        <row r="1159">
          <cell r="A1159" t="str">
            <v>Guante Carnasa (para ayudante)</v>
          </cell>
        </row>
        <row r="1160">
          <cell r="A1160" t="str">
            <v>Guante Carnasa (para soldador)</v>
          </cell>
        </row>
        <row r="1161">
          <cell r="A1161" t="str">
            <v>Guardacable de 1 1/2" o Portacable T.P.</v>
          </cell>
        </row>
        <row r="1162">
          <cell r="A1162" t="str">
            <v>Guardacable de 1 1/4" o Portacable T.P.</v>
          </cell>
        </row>
        <row r="1163">
          <cell r="A1163" t="str">
            <v>Guardacable de 1" o Portacable T.P.</v>
          </cell>
        </row>
        <row r="1164">
          <cell r="A1164" t="str">
            <v>Guardacable de 1/2" o Portacable T.P.</v>
          </cell>
        </row>
        <row r="1165">
          <cell r="A1165" t="str">
            <v>Guardacable de 3/8" o Portacable T.P.</v>
          </cell>
        </row>
        <row r="1166">
          <cell r="A1166" t="str">
            <v>Guardacable de 5/8" o Portacable T.P.</v>
          </cell>
        </row>
        <row r="1167">
          <cell r="A1167" t="str">
            <v>Guardavia o tramo curvo de 4.13 m (0.08 x 0.31)</v>
          </cell>
        </row>
        <row r="1168">
          <cell r="A1168" t="str">
            <v>Guardavia o tramo recto de 4.13 m (0.08 x 0.31)</v>
          </cell>
        </row>
        <row r="1169">
          <cell r="A1169" t="str">
            <v>Guayacán 1.20</v>
          </cell>
        </row>
        <row r="1170">
          <cell r="A1170" t="str">
            <v>Guía para vástago de valvula 10"</v>
          </cell>
        </row>
        <row r="1171">
          <cell r="A1171" t="str">
            <v>Guía para vástago de valvula 18"</v>
          </cell>
        </row>
        <row r="1172">
          <cell r="A1172" t="str">
            <v>Hebilla cinta bandit 5/8``</v>
          </cell>
        </row>
        <row r="1173">
          <cell r="A1173" t="str">
            <v>Hebilla de  1/2"</v>
          </cell>
        </row>
        <row r="1174">
          <cell r="A1174" t="str">
            <v>Herraje para armar panel, capacidad 6 Bloques de 4</v>
          </cell>
        </row>
        <row r="1175">
          <cell r="A1175" t="str">
            <v>Hidrante tipo milan 3"</v>
          </cell>
        </row>
        <row r="1176">
          <cell r="A1176" t="str">
            <v>Hidrante tipo milan 4"</v>
          </cell>
        </row>
        <row r="1177">
          <cell r="A1177" t="str">
            <v>Hidrosello 6" (152 - 160 mm)</v>
          </cell>
        </row>
        <row r="1178">
          <cell r="A1178" t="str">
            <v>Hidrosello canal amazonas</v>
          </cell>
        </row>
        <row r="1179">
          <cell r="A1179" t="str">
            <v>Hilo de cosido geomalla</v>
          </cell>
        </row>
        <row r="1180">
          <cell r="A1180" t="str">
            <v>Hipoclorito de Calcio x 45 Kg</v>
          </cell>
        </row>
        <row r="1181">
          <cell r="A1181" t="str">
            <v>HOJA PUERTA ESTILO F1 TRIPLEX 0.51 - 0.75</v>
          </cell>
        </row>
        <row r="1182">
          <cell r="A1182" t="str">
            <v>HOJA PUERTA ESTILO F2 TRIPLEX 1.01</v>
          </cell>
        </row>
        <row r="1183">
          <cell r="A1183" t="str">
            <v>HOJA PUERTA MADECOR 0.51 - 0.75</v>
          </cell>
        </row>
        <row r="1184">
          <cell r="A1184" t="str">
            <v>HOJA PUERTA MADECOR 1.01</v>
          </cell>
        </row>
        <row r="1185">
          <cell r="A1185" t="str">
            <v>HOJA PUERTA TABLEX  0.30 - 0.50</v>
          </cell>
        </row>
        <row r="1186">
          <cell r="A1186" t="str">
            <v>HOJA PUERTA TABLEX  0.51 - 0.75</v>
          </cell>
        </row>
        <row r="1187">
          <cell r="A1187" t="str">
            <v>HOJA PUERTA TABLEX  0.76 - 1.00</v>
          </cell>
        </row>
        <row r="1188">
          <cell r="A1188" t="str">
            <v>hp laser 1015</v>
          </cell>
        </row>
        <row r="1189">
          <cell r="A1189" t="str">
            <v>hp laser jet 2300/2420n</v>
          </cell>
        </row>
        <row r="1190">
          <cell r="A1190" t="str">
            <v>hp laser jet 3300 mfp</v>
          </cell>
        </row>
        <row r="1191">
          <cell r="A1191" t="str">
            <v>hp laser jet 4200n/4250n</v>
          </cell>
        </row>
        <row r="1192">
          <cell r="A1192" t="str">
            <v>hp laser jet 4250 n</v>
          </cell>
        </row>
        <row r="1193">
          <cell r="A1193" t="str">
            <v>hp laser jet 4250 tn</v>
          </cell>
        </row>
        <row r="1194">
          <cell r="A1194" t="str">
            <v>hp laser jet 4350 n</v>
          </cell>
        </row>
        <row r="1195">
          <cell r="A1195" t="str">
            <v>hp laser jet 9000</v>
          </cell>
        </row>
        <row r="1196">
          <cell r="A1196" t="str">
            <v>hp laser jet color 1500</v>
          </cell>
        </row>
        <row r="1197">
          <cell r="A1197" t="str">
            <v>hp laser jet color 2500</v>
          </cell>
        </row>
        <row r="1198">
          <cell r="A1198" t="str">
            <v>hp laser jet color 2500 n</v>
          </cell>
        </row>
        <row r="1199">
          <cell r="A1199" t="str">
            <v>hp laser jet color 3500 n</v>
          </cell>
        </row>
        <row r="1200">
          <cell r="A1200" t="str">
            <v>hp laser jet color 4600 n</v>
          </cell>
        </row>
        <row r="1201">
          <cell r="A1201" t="str">
            <v>hp laser jet color 5500</v>
          </cell>
        </row>
        <row r="1202">
          <cell r="A1202" t="str">
            <v>ICOPOR 1 CM/DENS.20/1X1</v>
          </cell>
        </row>
        <row r="1203">
          <cell r="A1203" t="str">
            <v>Igas gris - masilla plástica 30 kg</v>
          </cell>
        </row>
        <row r="1204">
          <cell r="A1204" t="str">
            <v>Igol denso sika</v>
          </cell>
        </row>
        <row r="1205">
          <cell r="A1205" t="str">
            <v>Impuesto IDURY corte Pavimento flexible</v>
          </cell>
        </row>
        <row r="1206">
          <cell r="A1206" t="str">
            <v>Impuesto IDURY corte Pavimento Rigido</v>
          </cell>
        </row>
        <row r="1207">
          <cell r="A1207" t="str">
            <v>Indugel caja d=25 kg</v>
          </cell>
        </row>
        <row r="1208">
          <cell r="A1208" t="str">
            <v>Insecticida tipio roxión</v>
          </cell>
        </row>
        <row r="1209">
          <cell r="A1209" t="str">
            <v>INSTALACIÓN CERRADURA INTERNA</v>
          </cell>
        </row>
        <row r="1210">
          <cell r="A1210" t="str">
            <v>Instalación piso vinilo con pegante</v>
          </cell>
        </row>
        <row r="1211">
          <cell r="A1211" t="str">
            <v>INT.SENCILLO+INT.CONMUT.</v>
          </cell>
        </row>
        <row r="1212">
          <cell r="A1212" t="str">
            <v>INTERRUPTOR 4 VIAS</v>
          </cell>
        </row>
        <row r="1213">
          <cell r="A1213" t="str">
            <v>INTERRUPTOR CONMUTABLE</v>
          </cell>
        </row>
        <row r="1214">
          <cell r="A1214" t="str">
            <v>Interruptor conmutable doble</v>
          </cell>
        </row>
        <row r="1215">
          <cell r="A1215" t="str">
            <v>Interruptor doble</v>
          </cell>
        </row>
        <row r="1216">
          <cell r="A1216" t="str">
            <v>Interruptor doble línea decorativa</v>
          </cell>
        </row>
        <row r="1217">
          <cell r="A1217" t="str">
            <v>Interruptor enchufable 1 x 15</v>
          </cell>
        </row>
        <row r="1218">
          <cell r="A1218" t="str">
            <v>Interruptor enchufable 1 x 20</v>
          </cell>
        </row>
        <row r="1219">
          <cell r="A1219" t="str">
            <v>Interruptor enchufable 2 x 15 Amp</v>
          </cell>
        </row>
        <row r="1220">
          <cell r="A1220" t="str">
            <v>Interruptor enchufable 2 x 20</v>
          </cell>
        </row>
        <row r="1221">
          <cell r="A1221" t="str">
            <v>Interruptor enchufable 2 x 30 Amp</v>
          </cell>
        </row>
        <row r="1222">
          <cell r="A1222" t="str">
            <v>Interruptor enchufable 3 x 30 Amp</v>
          </cell>
        </row>
        <row r="1223">
          <cell r="A1223" t="str">
            <v>Interruptor enchufable 3 x 40 Amp</v>
          </cell>
        </row>
        <row r="1224">
          <cell r="A1224" t="str">
            <v>Interruptor enchufable 3 x 70 Amp</v>
          </cell>
        </row>
        <row r="1225">
          <cell r="A1225" t="str">
            <v>Interruptor segur. tri. 100 a</v>
          </cell>
        </row>
        <row r="1226">
          <cell r="A1226" t="str">
            <v>Interruptor sencillo</v>
          </cell>
        </row>
        <row r="1227">
          <cell r="A1227" t="str">
            <v>Interruptor sencillo Ave 601</v>
          </cell>
        </row>
        <row r="1228">
          <cell r="A1228" t="str">
            <v>Interruptor sencillo línea decorativa</v>
          </cell>
        </row>
        <row r="1229">
          <cell r="A1229" t="str">
            <v>INTERRUPTOR SENCILLO+INTERRUPTOR CONMUTABLE</v>
          </cell>
        </row>
        <row r="1230">
          <cell r="A1230" t="str">
            <v>INTERRUPTOR TRIPLE</v>
          </cell>
        </row>
        <row r="1231">
          <cell r="A1231" t="str">
            <v>Inversor 600 W 12 V DC-120 V AC, 60 Hz</v>
          </cell>
        </row>
        <row r="1232">
          <cell r="A1232" t="str">
            <v>Inyector para pozo Ø=4"</v>
          </cell>
        </row>
        <row r="1233">
          <cell r="A1233" t="str">
            <v>Jabonera blanca</v>
          </cell>
        </row>
        <row r="1234">
          <cell r="A1234" t="str">
            <v>Jamba 3831</v>
          </cell>
        </row>
        <row r="1235">
          <cell r="A1235" t="str">
            <v>Juego accesorios baño porcelana blanca</v>
          </cell>
        </row>
        <row r="1236">
          <cell r="A1236" t="str">
            <v>Juego accesorios baño porcelana tipo royal</v>
          </cell>
        </row>
        <row r="1237">
          <cell r="A1237" t="str">
            <v>JUEGO BOQUILLAS PVC 2``</v>
          </cell>
        </row>
        <row r="1238">
          <cell r="A1238" t="str">
            <v>JUEGO COMPLETO</v>
          </cell>
        </row>
        <row r="1239">
          <cell r="A1239" t="str">
            <v>Juego de Incrustaciones economico</v>
          </cell>
        </row>
        <row r="1240">
          <cell r="A1240" t="str">
            <v>Junta de neopreno 2.1m x 1" x 2"</v>
          </cell>
        </row>
        <row r="1241">
          <cell r="A1241" t="str">
            <v>Kit Silla Yee 10*4 (Incl. Hidros. y Abrazaderas)</v>
          </cell>
        </row>
        <row r="1242">
          <cell r="A1242" t="str">
            <v>Kit Silla Yee 10*6 (Incl. Hidros. y Abrazaderas)</v>
          </cell>
        </row>
        <row r="1243">
          <cell r="A1243" t="str">
            <v>Kit Silla Yee 12*4 (Inc Hidrosello y abrazaderas)</v>
          </cell>
        </row>
        <row r="1244">
          <cell r="A1244" t="str">
            <v>Kit Silla Yee 12*6 (Inc Hidrosello y abrazaderas)</v>
          </cell>
        </row>
        <row r="1245">
          <cell r="A1245" t="str">
            <v>Kit Silla Yee 6*4 (Incl. Hidros. y Abrazaderas)</v>
          </cell>
        </row>
        <row r="1246">
          <cell r="A1246" t="str">
            <v>Kit Silla Yee 8*4 (Incl. Hidros. y Abrazaderas)</v>
          </cell>
        </row>
        <row r="1247">
          <cell r="A1247" t="str">
            <v>Kit Silla Yee 8*6 (Incl. Hidros. y Abrazaderas)</v>
          </cell>
        </row>
        <row r="1248">
          <cell r="A1248" t="str">
            <v>Koraza Vinilo exterior</v>
          </cell>
        </row>
        <row r="1249">
          <cell r="A1249" t="str">
            <v>Laca brillante para madera</v>
          </cell>
        </row>
        <row r="1250">
          <cell r="A1250" t="str">
            <v>Ladriblock 14</v>
          </cell>
        </row>
        <row r="1251">
          <cell r="A1251" t="str">
            <v>Ladrillo  10 x 10</v>
          </cell>
        </row>
        <row r="1252">
          <cell r="A1252" t="str">
            <v>LADRILLO COCIDO CLARO</v>
          </cell>
        </row>
        <row r="1253">
          <cell r="A1253" t="str">
            <v>Ladrillo portante prensado</v>
          </cell>
        </row>
        <row r="1254">
          <cell r="A1254" t="str">
            <v>Ladrillo prensado</v>
          </cell>
        </row>
        <row r="1255">
          <cell r="A1255" t="str">
            <v>Ladrillo prensado macizo</v>
          </cell>
        </row>
        <row r="1256">
          <cell r="A1256" t="str">
            <v>Ladrillo recocido oscuro</v>
          </cell>
        </row>
        <row r="1257">
          <cell r="A1257" t="str">
            <v>Ladrillo rejilla</v>
          </cell>
        </row>
        <row r="1258">
          <cell r="A1258" t="str">
            <v>Ladrillo tolete común</v>
          </cell>
        </row>
        <row r="1259">
          <cell r="A1259" t="str">
            <v>Ladrillo tolete recocido</v>
          </cell>
        </row>
        <row r="1260">
          <cell r="A1260" t="str">
            <v>Lamina alfajor 1/4" (6 mm)</v>
          </cell>
        </row>
        <row r="1261">
          <cell r="A1261" t="str">
            <v>Lamina alfajor 3/16"  2x1</v>
          </cell>
        </row>
        <row r="1262">
          <cell r="A1262" t="str">
            <v>Lamina cielo raso super cell</v>
          </cell>
        </row>
        <row r="1263">
          <cell r="A1263" t="str">
            <v>Lamina cold roll calibre 16  (2.40 mt  x 1.20 mt)</v>
          </cell>
        </row>
        <row r="1264">
          <cell r="A1264" t="str">
            <v>Lamina cold roll calibre 18  (2.40 mt  x 1.20 mt)</v>
          </cell>
        </row>
        <row r="1265">
          <cell r="A1265" t="str">
            <v>Lamina cold roll calibre 20  (2.40 mt  x 1.20 mt)</v>
          </cell>
        </row>
        <row r="1266">
          <cell r="A1266" t="str">
            <v>Lamina cold roll calibre 22  (2.40 mt  x 1.20 mt)</v>
          </cell>
        </row>
        <row r="1267">
          <cell r="A1267" t="str">
            <v>LAMINA COLD ROLLED 3/16 PULG.</v>
          </cell>
        </row>
        <row r="1268">
          <cell r="A1268" t="str">
            <v>Lamina de triplex 4mm</v>
          </cell>
        </row>
        <row r="1269">
          <cell r="A1269" t="str">
            <v>Lamina de triplex estructural 7mm</v>
          </cell>
        </row>
        <row r="1270">
          <cell r="A1270" t="str">
            <v>Lamina de zinc ondulada</v>
          </cell>
        </row>
        <row r="1271">
          <cell r="A1271" t="str">
            <v>Lamina duracústic  5/8</v>
          </cell>
        </row>
        <row r="1272">
          <cell r="A1272" t="str">
            <v>Lamina en acero inoxidable C-18</v>
          </cell>
        </row>
        <row r="1273">
          <cell r="A1273" t="str">
            <v>Lamina galvanizada 22</v>
          </cell>
        </row>
        <row r="1274">
          <cell r="A1274" t="str">
            <v>Lamina galvanizada Cal 18</v>
          </cell>
        </row>
        <row r="1275">
          <cell r="A1275" t="str">
            <v>Lamina galvanizada Cal 20</v>
          </cell>
        </row>
        <row r="1276">
          <cell r="A1276" t="str">
            <v>Lamina HR 1 1/4"</v>
          </cell>
        </row>
        <row r="1277">
          <cell r="A1277" t="str">
            <v>Lamina HR 1"</v>
          </cell>
        </row>
        <row r="1278">
          <cell r="A1278" t="str">
            <v>Lamina HR 1/2"</v>
          </cell>
        </row>
        <row r="1279">
          <cell r="A1279" t="str">
            <v>Lamina HR 1/4"</v>
          </cell>
        </row>
        <row r="1280">
          <cell r="A1280" t="str">
            <v>Lamina HR 1/8"</v>
          </cell>
        </row>
        <row r="1281">
          <cell r="A1281" t="str">
            <v>Lamina HR 2"</v>
          </cell>
        </row>
        <row r="1282">
          <cell r="A1282" t="str">
            <v>Lamina HR 3/16"</v>
          </cell>
        </row>
        <row r="1283">
          <cell r="A1283" t="str">
            <v>Lamina HR 3/4"</v>
          </cell>
        </row>
        <row r="1284">
          <cell r="A1284" t="str">
            <v>Lamina HR 3/8"</v>
          </cell>
        </row>
        <row r="1285">
          <cell r="A1285" t="str">
            <v>Lamina HR 5/16"</v>
          </cell>
        </row>
        <row r="1286">
          <cell r="A1286" t="str">
            <v>Lamina HR 5/8"</v>
          </cell>
        </row>
        <row r="1287">
          <cell r="A1287" t="str">
            <v>Lamina sonocor</v>
          </cell>
        </row>
        <row r="1288">
          <cell r="A1288" t="str">
            <v>Lámpara fluorescente  2 x 48  SL</v>
          </cell>
        </row>
        <row r="1289">
          <cell r="A1289" t="str">
            <v>LAMPARA FLUORESCENTE 2X40 X-20KM</v>
          </cell>
        </row>
        <row r="1290">
          <cell r="A1290" t="str">
            <v>Lámpara Fluorescente de  11W, 12V de alta eficienc</v>
          </cell>
        </row>
        <row r="1291">
          <cell r="A1291" t="str">
            <v>Lámpara fluorescente industrial 2 x 48</v>
          </cell>
        </row>
        <row r="1292">
          <cell r="A1292" t="str">
            <v>Lámpara fluorescente industrial 2 x 96</v>
          </cell>
        </row>
        <row r="1293">
          <cell r="A1293" t="str">
            <v>LAMPARA SLIM  2 x 48 x-13 K</v>
          </cell>
        </row>
        <row r="1294">
          <cell r="A1294" t="str">
            <v>Lámpara Slim 2 x 48  x-20 KM</v>
          </cell>
        </row>
        <row r="1295">
          <cell r="A1295" t="str">
            <v>Lampara Slim 2 x 96 x-20 KM</v>
          </cell>
        </row>
        <row r="1296">
          <cell r="A1296" t="str">
            <v>Lámpara tipo aplique  100 W</v>
          </cell>
        </row>
        <row r="1297">
          <cell r="A1297" t="str">
            <v>Lámpara tipo colonial de dos faroles de 380 CM</v>
          </cell>
        </row>
        <row r="1298">
          <cell r="A1298" t="str">
            <v>Lámpara tipo colonial en tubo de 1/1/4" de un faro</v>
          </cell>
        </row>
        <row r="1299">
          <cell r="A1299" t="str">
            <v>LAVADERO CEMENTO 60 x 60</v>
          </cell>
        </row>
        <row r="1300">
          <cell r="A1300" t="str">
            <v>LAVADERO POLIESTER L= 47 x 60</v>
          </cell>
        </row>
        <row r="1301">
          <cell r="A1301" t="str">
            <v>Lavamanos blanco</v>
          </cell>
        </row>
        <row r="1302">
          <cell r="A1302" t="str">
            <v>Lavamanos colgar blanco</v>
          </cell>
        </row>
        <row r="1303">
          <cell r="A1303" t="str">
            <v>Lavamanos milenium S.P. blanco</v>
          </cell>
        </row>
        <row r="1304">
          <cell r="A1304" t="str">
            <v>Lavamanos pedestal</v>
          </cell>
        </row>
        <row r="1305">
          <cell r="A1305" t="str">
            <v>Lavamanos pedestal porcelana</v>
          </cell>
        </row>
        <row r="1306">
          <cell r="A1306" t="str">
            <v>Lavamanos sobreponer blanco</v>
          </cell>
        </row>
        <row r="1307">
          <cell r="A1307" t="str">
            <v>Lavamanos sobreponer mezc. línea media</v>
          </cell>
        </row>
        <row r="1308">
          <cell r="A1308" t="str">
            <v>Lavaplatos  acero inoxidable 1.4 mts</v>
          </cell>
        </row>
        <row r="1309">
          <cell r="A1309" t="str">
            <v>Lavaplatos  acero inoxidable doble poceta</v>
          </cell>
        </row>
        <row r="1310">
          <cell r="A1310" t="str">
            <v>Lavaplatos sencilla acero inoxidable 36 litros</v>
          </cell>
        </row>
        <row r="1311">
          <cell r="A1311" t="str">
            <v>Lecho filtrante en Gravilla  fina</v>
          </cell>
        </row>
        <row r="1312">
          <cell r="A1312" t="str">
            <v>Lexmark t 632n</v>
          </cell>
        </row>
        <row r="1313">
          <cell r="A1313" t="str">
            <v>Lexmark t 634n</v>
          </cell>
        </row>
        <row r="1314">
          <cell r="A1314" t="str">
            <v>Libro etiquet .190 datos</v>
          </cell>
        </row>
        <row r="1315">
          <cell r="A1315" t="str">
            <v>Limahoya x 2.50 m</v>
          </cell>
        </row>
        <row r="1316">
          <cell r="A1316" t="str">
            <v>Limateza  termoacústica</v>
          </cell>
        </row>
        <row r="1317">
          <cell r="A1317" t="str">
            <v>Limpiador 7070</v>
          </cell>
        </row>
        <row r="1318">
          <cell r="A1318" t="str">
            <v>Limpiador PVC 1/4" o 760 gr</v>
          </cell>
        </row>
        <row r="1319">
          <cell r="A1319" t="str">
            <v>Limpiador rem. PVC 760 gr.</v>
          </cell>
        </row>
        <row r="1320">
          <cell r="A1320" t="str">
            <v>Liquido refrigerante anticorrosivo</v>
          </cell>
        </row>
        <row r="1321">
          <cell r="A1321" t="str">
            <v>Liston de piso 0.03 x 0.07</v>
          </cell>
        </row>
        <row r="1322">
          <cell r="A1322" t="str">
            <v>Listón m. h. virola</v>
          </cell>
        </row>
        <row r="1323">
          <cell r="A1323" t="str">
            <v>Listón m.h guayacán</v>
          </cell>
        </row>
        <row r="1324">
          <cell r="A1324" t="str">
            <v>Liston m.h pino cipres</v>
          </cell>
        </row>
        <row r="1325">
          <cell r="A1325" t="str">
            <v>Liston m.h piso amarillo</v>
          </cell>
        </row>
        <row r="1326">
          <cell r="A1326" t="str">
            <v>Liston m.h zapán 0.08 cm</v>
          </cell>
        </row>
        <row r="1327">
          <cell r="A1327" t="str">
            <v>Liston ordinario 0.05 x 0.05</v>
          </cell>
        </row>
        <row r="1328">
          <cell r="A1328" t="str">
            <v>Liston piso ordinario</v>
          </cell>
        </row>
        <row r="1329">
          <cell r="A1329" t="str">
            <v>LLantas en desuso</v>
          </cell>
        </row>
        <row r="1330">
          <cell r="A1330" t="str">
            <v>Llave individual cromada conexion 1/2"</v>
          </cell>
        </row>
        <row r="1331">
          <cell r="A1331" t="str">
            <v>Llave jardin liviana 1/2"</v>
          </cell>
        </row>
        <row r="1332">
          <cell r="A1332" t="str">
            <v>Llave jardín pesada</v>
          </cell>
        </row>
        <row r="1333">
          <cell r="A1333" t="str">
            <v>LLAVE L/MANOS URANO CL.</v>
          </cell>
        </row>
        <row r="1334">
          <cell r="A1334" t="str">
            <v>Locker en lamina metalica calibre 16, prof 30 cm</v>
          </cell>
        </row>
        <row r="1335">
          <cell r="A1335" t="str">
            <v>Loctigas F/media 36 ml</v>
          </cell>
        </row>
        <row r="1336">
          <cell r="A1336" t="str">
            <v>Lona plastica para caseton</v>
          </cell>
        </row>
        <row r="1337">
          <cell r="A1337" t="str">
            <v>Loseta prefabricada  A-20</v>
          </cell>
        </row>
        <row r="1338">
          <cell r="A1338" t="str">
            <v>Loseta prefabricada  A-40</v>
          </cell>
        </row>
        <row r="1339">
          <cell r="A1339" t="str">
            <v>Loseta prefabricada  A-50</v>
          </cell>
        </row>
        <row r="1340">
          <cell r="A1340" t="str">
            <v>Loseta prefabricada  A-60</v>
          </cell>
        </row>
        <row r="1341">
          <cell r="A1341" t="str">
            <v>Lubricante 500 gr</v>
          </cell>
        </row>
        <row r="1342">
          <cell r="A1342" t="str">
            <v>Luminaria de 150 W, 208 V</v>
          </cell>
        </row>
        <row r="1343">
          <cell r="A1343" t="str">
            <v>Luminaria de 70 W, 208 V</v>
          </cell>
        </row>
        <row r="1344">
          <cell r="A1344" t="str">
            <v>Luminaria de sodio 150 W</v>
          </cell>
        </row>
        <row r="1345">
          <cell r="A1345" t="str">
            <v>Luminaria de sodio de 150 W - 208 V, CALIMA II, S</v>
          </cell>
        </row>
        <row r="1346">
          <cell r="A1346" t="str">
            <v>Luminaria de sodio de 150 W - 208 V, PE-VP, S(B. T</v>
          </cell>
        </row>
        <row r="1347">
          <cell r="A1347" t="str">
            <v>Luminaria de sodio de 250 W - 208 V, CALIMA II, S</v>
          </cell>
        </row>
        <row r="1348">
          <cell r="A1348" t="str">
            <v>Luminaria de sodio de 70 W - 208 V, CALIMA, S 2T</v>
          </cell>
        </row>
        <row r="1349">
          <cell r="A1349" t="str">
            <v>Luminaria de sodio de 70 W - 208 V, PE-VP, S 2T</v>
          </cell>
        </row>
        <row r="1350">
          <cell r="A1350" t="str">
            <v>Luminaria decorativa DJK S 2T 70W</v>
          </cell>
        </row>
        <row r="1351">
          <cell r="A1351" t="str">
            <v>Luminaria decorativa para brazo 150 W</v>
          </cell>
        </row>
        <row r="1352">
          <cell r="A1352" t="str">
            <v>Luminaria decorativa para brazo 70W 2T</v>
          </cell>
        </row>
        <row r="1353">
          <cell r="A1353" t="str">
            <v>Luminaria decorativa para Poste 150  W  2T</v>
          </cell>
        </row>
        <row r="1354">
          <cell r="A1354" t="str">
            <v>Luminaria decorativa para Poste 70  W  2T</v>
          </cell>
        </row>
        <row r="1355">
          <cell r="A1355" t="str">
            <v>Luminaria tipo industrial  GUIALUX II G 150W 2T</v>
          </cell>
        </row>
        <row r="1356">
          <cell r="A1356" t="str">
            <v>Luminaria tipo industrial  GUIALUX II G 250W 2T</v>
          </cell>
        </row>
        <row r="1357">
          <cell r="A1357" t="str">
            <v>Luminaria tipo industrial  GUIALUX II P 70W 2T</v>
          </cell>
        </row>
        <row r="1358">
          <cell r="A1358" t="str">
            <v>Luminaria tipo industrial  LBC -C MH 175W</v>
          </cell>
        </row>
        <row r="1359">
          <cell r="A1359" t="str">
            <v>Luminaria tipo industrial  LBC -C S 150W</v>
          </cell>
        </row>
        <row r="1360">
          <cell r="A1360" t="str">
            <v>Luminaria tipo industrial  LBC -C S 400W</v>
          </cell>
        </row>
        <row r="1361">
          <cell r="A1361" t="str">
            <v>Luminaria tipo industrial  LBC S 250W</v>
          </cell>
        </row>
        <row r="1362">
          <cell r="A1362" t="str">
            <v>Macromedidor de agua ultrasonico 8"</v>
          </cell>
        </row>
        <row r="1363">
          <cell r="A1363" t="str">
            <v>Macromedidor mec. de turbina 10"  agua limpia</v>
          </cell>
        </row>
        <row r="1364">
          <cell r="A1364" t="str">
            <v>Macromedidor mec. de turbina 6"  agua limpia</v>
          </cell>
        </row>
        <row r="1365">
          <cell r="A1365" t="str">
            <v>Macromedidor mec. de turbina 8"  agua cruda</v>
          </cell>
        </row>
        <row r="1366">
          <cell r="A1366" t="str">
            <v>Macromedidor mec.de turbina 3"</v>
          </cell>
        </row>
        <row r="1367">
          <cell r="A1367" t="str">
            <v>Madera de 0.03 x 0.20 x 1</v>
          </cell>
        </row>
        <row r="1368">
          <cell r="A1368" t="str">
            <v>Madera de 0.04 x 0.07 x 1</v>
          </cell>
        </row>
        <row r="1369">
          <cell r="A1369" t="str">
            <v>Madera de 0.04 x 0.20 x 1</v>
          </cell>
        </row>
        <row r="1370">
          <cell r="A1370" t="str">
            <v>Madera de 0.05 x 0.10 x 1</v>
          </cell>
        </row>
        <row r="1371">
          <cell r="A1371" t="str">
            <v>Madera de 0.06 x 0.10 x 1</v>
          </cell>
        </row>
        <row r="1372">
          <cell r="A1372" t="str">
            <v>Madera de 0.10 x 0.08 x 1</v>
          </cell>
        </row>
        <row r="1373">
          <cell r="A1373" t="str">
            <v>Madera de 0.10 x 0.10 x 1 Polin</v>
          </cell>
        </row>
        <row r="1374">
          <cell r="A1374" t="str">
            <v>Madera de 0.10 x 0.15 x 1</v>
          </cell>
        </row>
        <row r="1375">
          <cell r="A1375" t="str">
            <v>Madera de 0.10 x 0.20 x 1 Polin</v>
          </cell>
        </row>
        <row r="1376">
          <cell r="A1376" t="str">
            <v>Madera de 0.12 x 0.15 x 1 Polin</v>
          </cell>
        </row>
        <row r="1377">
          <cell r="A1377" t="str">
            <v>Madera flormorado pieza</v>
          </cell>
        </row>
        <row r="1378">
          <cell r="A1378" t="str">
            <v>Madera o Cuarton  de 0.05 x 0.10 x 1</v>
          </cell>
        </row>
        <row r="1379">
          <cell r="A1379" t="str">
            <v>Madera rolliza  eucalipto D=0.15 M</v>
          </cell>
        </row>
        <row r="1380">
          <cell r="A1380" t="str">
            <v>Malla con vena 0.60 x 2.00</v>
          </cell>
        </row>
        <row r="1381">
          <cell r="A1381" t="str">
            <v>Malla de cribado en lamina PRFV de 3/4"</v>
          </cell>
        </row>
        <row r="1382">
          <cell r="A1382" t="str">
            <v>Malla Doble torsion 6 x 8 (C. reno)</v>
          </cell>
        </row>
        <row r="1383">
          <cell r="A1383" t="str">
            <v>Malla Electrosoldada  R-2.1o H-084 (2.35 x 6 m)</v>
          </cell>
        </row>
        <row r="1384">
          <cell r="A1384" t="str">
            <v>Malla Electrosoldada Q-10 o M-567 (2.35 x 6 m)</v>
          </cell>
        </row>
        <row r="1385">
          <cell r="A1385" t="str">
            <v>Malla electrosoldada Q-2 o M-084 (2.35 x 6m)</v>
          </cell>
        </row>
        <row r="1386">
          <cell r="A1386" t="str">
            <v>Malla electrosoldada Q-3 o M-106 (2.35 x 6m)</v>
          </cell>
        </row>
        <row r="1387">
          <cell r="A1387" t="str">
            <v>Malla electrosoldada Q-4 o M-159 (2.35 x 6m)</v>
          </cell>
        </row>
        <row r="1388">
          <cell r="A1388" t="str">
            <v>Malla electrosoldada Q-5 o M-188 (2.35 x 6m)</v>
          </cell>
        </row>
        <row r="1389">
          <cell r="A1389" t="str">
            <v>Malla Electrosoldada Q-6 o M-221 (2.35 x 6 m)</v>
          </cell>
        </row>
        <row r="1390">
          <cell r="A1390" t="str">
            <v>Malla Electrosoldada Q-8 o M-378 (2.35 x 6 m)</v>
          </cell>
        </row>
        <row r="1391">
          <cell r="A1391" t="str">
            <v>Malla Electrosoldada R-3 o H-106 (2.35 x 6 m)</v>
          </cell>
        </row>
        <row r="1392">
          <cell r="A1392" t="str">
            <v>Malla eslabonada Cal. 10</v>
          </cell>
        </row>
        <row r="1393">
          <cell r="A1393" t="str">
            <v>Malla Galvanizada Cal. 10</v>
          </cell>
        </row>
        <row r="1394">
          <cell r="A1394" t="str">
            <v>MALLA MICROFÚTBOL</v>
          </cell>
        </row>
        <row r="1395">
          <cell r="A1395" t="str">
            <v>MALLA NYLON GRUESA(Volei)</v>
          </cell>
        </row>
        <row r="1396">
          <cell r="A1396" t="str">
            <v>Malla Para Gavion t. torsion 2 x 1 x 1</v>
          </cell>
        </row>
        <row r="1397">
          <cell r="A1397" t="str">
            <v>Malla Para Gavion t. torsion 2 x 1 x 1</v>
          </cell>
        </row>
        <row r="1398">
          <cell r="A1398" t="str">
            <v>MALLA PLASTIFICADA CAL. 10</v>
          </cell>
        </row>
        <row r="1399">
          <cell r="A1399" t="str">
            <v>MALLA PORTERÍA FÚTBOL</v>
          </cell>
        </row>
        <row r="1400">
          <cell r="A1400" t="str">
            <v>Malla sin vena  0.53 x 2.40</v>
          </cell>
        </row>
        <row r="1401">
          <cell r="A1401" t="str">
            <v>Malla triple torsion 7.5 x 7.5 PVC</v>
          </cell>
        </row>
        <row r="1402">
          <cell r="A1402" t="str">
            <v>Manguera de presión 1", coraza de caucho tejida</v>
          </cell>
        </row>
        <row r="1403">
          <cell r="A1403" t="str">
            <v>Manguera en polipropileno Ø=1"</v>
          </cell>
        </row>
        <row r="1404">
          <cell r="A1404" t="str">
            <v>Manguera lavamanos 1/2"</v>
          </cell>
        </row>
        <row r="1405">
          <cell r="A1405" t="str">
            <v>Manguera lavaplatos 1/2"</v>
          </cell>
        </row>
        <row r="1406">
          <cell r="A1406" t="str">
            <v>Manguera plástica 3/4"</v>
          </cell>
        </row>
        <row r="1407">
          <cell r="A1407" t="str">
            <v>Manguera sanitario 3/4"</v>
          </cell>
        </row>
        <row r="1408">
          <cell r="A1408" t="str">
            <v>Manhole para inspeccion Ø=24" en PRFV</v>
          </cell>
        </row>
        <row r="1409">
          <cell r="A1409" t="str">
            <v>Manija para puerta Vidrio</v>
          </cell>
        </row>
        <row r="1410">
          <cell r="A1410" t="str">
            <v>Manija para ventana</v>
          </cell>
        </row>
        <row r="1411">
          <cell r="A1411" t="str">
            <v>Manometro 0 - 80 Psi</v>
          </cell>
        </row>
        <row r="1412">
          <cell r="A1412" t="str">
            <v>MANÓMETRO 150 PSI</v>
          </cell>
        </row>
        <row r="1413">
          <cell r="A1413" t="str">
            <v>Manto Antisocavacion Le=6.90 m</v>
          </cell>
        </row>
        <row r="1414">
          <cell r="A1414" t="str">
            <v>Manto edil 3 mm transitable a.l. 22</v>
          </cell>
        </row>
        <row r="1415">
          <cell r="A1415" t="str">
            <v>Manto fiberglas 400 X</v>
          </cell>
        </row>
        <row r="1416">
          <cell r="A1416" t="str">
            <v>Manto fiberglass 600 XT</v>
          </cell>
        </row>
        <row r="1417">
          <cell r="A1417" t="str">
            <v>Marco Puerta en lámina de 0,70 a 1,0m.</v>
          </cell>
        </row>
        <row r="1418">
          <cell r="A1418" t="str">
            <v>Marco sumidero 100 X 50  X 14</v>
          </cell>
        </row>
        <row r="1419">
          <cell r="A1419" t="str">
            <v>Marco tapa en ángulo cámara CS-274</v>
          </cell>
        </row>
        <row r="1420">
          <cell r="A1420" t="str">
            <v>Marco tapa en ángulo cámara CS-275</v>
          </cell>
        </row>
        <row r="1421">
          <cell r="A1421" t="str">
            <v>Marco tapa pozo MTPA - 60</v>
          </cell>
        </row>
        <row r="1422">
          <cell r="A1422" t="str">
            <v>Marmolina 40 kg</v>
          </cell>
        </row>
        <row r="1423">
          <cell r="A1423" t="str">
            <v>Marmoplast</v>
          </cell>
        </row>
        <row r="1424">
          <cell r="A1424" t="str">
            <v>Masil gris frio</v>
          </cell>
        </row>
        <row r="1425">
          <cell r="A1425" t="str">
            <v>Masilla acrílica para interiores cuñete 5 gal</v>
          </cell>
        </row>
        <row r="1426">
          <cell r="A1426" t="str">
            <v>Material base triturado</v>
          </cell>
        </row>
        <row r="1427">
          <cell r="A1427" t="str">
            <v>Material de préstamo (Conglomerado)</v>
          </cell>
        </row>
        <row r="1428">
          <cell r="A1428" t="str">
            <v>Material de prestamo (tierra-arena-arcilla-limo)</v>
          </cell>
        </row>
        <row r="1429">
          <cell r="A1429" t="str">
            <v>Material subbase granular clasificada</v>
          </cell>
        </row>
        <row r="1430">
          <cell r="A1430" t="str">
            <v>Material subbase triturado</v>
          </cell>
        </row>
        <row r="1431">
          <cell r="A1431" t="str">
            <v>Material subbase triturado limpio 1" a 2.5"</v>
          </cell>
        </row>
        <row r="1432">
          <cell r="A1432" t="str">
            <v>Material triturado T. max. 3"</v>
          </cell>
        </row>
        <row r="1433">
          <cell r="A1433" t="str">
            <v>Mecha de seguridad</v>
          </cell>
        </row>
        <row r="1434">
          <cell r="A1434" t="str">
            <v>Media caña chingale lisa</v>
          </cell>
        </row>
        <row r="1435">
          <cell r="A1435" t="str">
            <v>Media caña virola</v>
          </cell>
        </row>
        <row r="1436">
          <cell r="A1436" t="str">
            <v>Medidor de  gas 2.5</v>
          </cell>
        </row>
        <row r="1437">
          <cell r="A1437" t="str">
            <v>Medidor de energía bifásico</v>
          </cell>
        </row>
        <row r="1438">
          <cell r="A1438" t="str">
            <v>Medidor de energía monofásico</v>
          </cell>
        </row>
        <row r="1439">
          <cell r="A1439" t="str">
            <v>Medidor de energía trifásico</v>
          </cell>
        </row>
        <row r="1440">
          <cell r="A1440" t="str">
            <v>Medidor electrónico activa reactiva ca</v>
          </cell>
        </row>
        <row r="1441">
          <cell r="A1441" t="str">
            <v>Merulex IFA Transparente (20 kg)</v>
          </cell>
        </row>
        <row r="1442">
          <cell r="A1442" t="str">
            <v>Merulex IFS Transparente (inmunizante madera)</v>
          </cell>
        </row>
        <row r="1443">
          <cell r="A1443" t="str">
            <v>Mesa de  juntas 90 x 1.8 (frente pared)</v>
          </cell>
        </row>
        <row r="1444">
          <cell r="A1444" t="str">
            <v>Mezcla asfaltica MDC-2</v>
          </cell>
        </row>
        <row r="1445">
          <cell r="A1445" t="str">
            <v>Mezcla asfaltica MDC-3</v>
          </cell>
        </row>
        <row r="1446">
          <cell r="A1446" t="str">
            <v>Mezclador lavaplatos 1/2"</v>
          </cell>
        </row>
        <row r="1447">
          <cell r="A1447" t="str">
            <v>Mezclador lavaplatos cierre compresion 1/2"</v>
          </cell>
        </row>
        <row r="1448">
          <cell r="A1448" t="str">
            <v>Micromedidor de agua 1/2"</v>
          </cell>
        </row>
        <row r="1449">
          <cell r="A1449" t="str">
            <v>Mineral rojo</v>
          </cell>
        </row>
        <row r="1450">
          <cell r="A1450" t="str">
            <v>Modulo de sedimentacion acelerada tipo Tas H=1.05</v>
          </cell>
        </row>
        <row r="1451">
          <cell r="A1451" t="str">
            <v>Moldes soldadura exotermica</v>
          </cell>
        </row>
        <row r="1452">
          <cell r="A1452" t="str">
            <v>Mortero a. lavada 1:4 (sin desperdicios)</v>
          </cell>
        </row>
        <row r="1453">
          <cell r="A1453" t="str">
            <v>Motobomba a gasolina  3.5 H.P. Ø=1 1/4" x 1"</v>
          </cell>
        </row>
        <row r="1454">
          <cell r="A1454" t="str">
            <v>Motobomba Diesel 4" x 4" 10 Hp</v>
          </cell>
        </row>
        <row r="1455">
          <cell r="A1455" t="str">
            <v>Mueble en acero inoxidable 2x1,80x0,60</v>
          </cell>
        </row>
        <row r="1456">
          <cell r="A1456" t="str">
            <v>Mueble en madera lavamanos 60x50x80</v>
          </cell>
        </row>
        <row r="1457">
          <cell r="A1457" t="str">
            <v>Mufla furnace ha-14296-00</v>
          </cell>
        </row>
        <row r="1458">
          <cell r="A1458" t="str">
            <v>Muro tolete comun 0,23 (pandereta) norma ntc 4207</v>
          </cell>
        </row>
        <row r="1459">
          <cell r="A1459" t="str">
            <v>Muro tolete comun 0,23 (soga) norma ntc 4206</v>
          </cell>
        </row>
        <row r="1460">
          <cell r="A1460" t="str">
            <v>Muro tolete comun 0,23 (tizón) norma ntc 4205</v>
          </cell>
        </row>
        <row r="1461">
          <cell r="A1461" t="str">
            <v>Neopreno (0.25 x 0.15) m D=60 E=0.5"</v>
          </cell>
        </row>
        <row r="1462">
          <cell r="A1462" t="str">
            <v>Neopreno (0.30 x 0.20) m D=60 E= 4 3/4"</v>
          </cell>
        </row>
        <row r="1463">
          <cell r="A1463" t="str">
            <v>Neopreno (0.35 x 0.35) m D=60 E=3.5"</v>
          </cell>
        </row>
        <row r="1464">
          <cell r="A1464" t="str">
            <v>Neopreno (0.35 x 0.575) m D=60 E=2"</v>
          </cell>
        </row>
        <row r="1465">
          <cell r="A1465" t="str">
            <v>Neopreno (0.38 x 0.25) m D=60 E=3/8"</v>
          </cell>
        </row>
        <row r="1466">
          <cell r="A1466" t="str">
            <v>Neopreno (0.40 x 0.35) m D=60 E=1/2"</v>
          </cell>
        </row>
        <row r="1467">
          <cell r="A1467" t="str">
            <v>Neopreno (0.50 x 0.31) m D=60 E=1"</v>
          </cell>
        </row>
        <row r="1468">
          <cell r="A1468" t="str">
            <v>Neopreno (0.50 x 0.56) m D=60  E=1 1/2"</v>
          </cell>
        </row>
        <row r="1469">
          <cell r="A1469" t="str">
            <v>Neopreno (1.80 x 0.30) m D=60 E= 4 3/4"</v>
          </cell>
        </row>
        <row r="1470">
          <cell r="A1470" t="str">
            <v>Neopreno WD 1625 (40 mm x 1") D=70</v>
          </cell>
        </row>
        <row r="1471">
          <cell r="A1471" t="str">
            <v>Niple especial en A.C. Ø=6" L=0,76 m E.B.xE.L.</v>
          </cell>
        </row>
        <row r="1472">
          <cell r="A1472" t="str">
            <v>Niple galvanizado 1 1/2 x 1`` 5cm</v>
          </cell>
        </row>
        <row r="1473">
          <cell r="A1473" t="str">
            <v>Niple galvanizado 1/2 x 1`` 5cm</v>
          </cell>
        </row>
        <row r="1474">
          <cell r="A1474" t="str">
            <v>Niple galvanizado 2 1/2 x 1`` 5cm</v>
          </cell>
        </row>
        <row r="1475">
          <cell r="A1475" t="str">
            <v>Niple galvanizado 2 x 1</v>
          </cell>
        </row>
        <row r="1476">
          <cell r="A1476" t="str">
            <v>Niple Galvanizado 2" x L=0.35 mts</v>
          </cell>
        </row>
        <row r="1477">
          <cell r="A1477" t="str">
            <v>Niple galvanizado Ø 2`` x L=0.35 mts</v>
          </cell>
        </row>
        <row r="1478">
          <cell r="A1478" t="str">
            <v>Niple Ø= 2" en A.C. con E.B x E.B. L=1.10 m.</v>
          </cell>
        </row>
        <row r="1479">
          <cell r="A1479" t="str">
            <v>Niple Ø= 2" en A.C. con E.L x E.B. L=0.18 m</v>
          </cell>
        </row>
        <row r="1480">
          <cell r="A1480" t="str">
            <v>Niple Ø= 2" en A.C. con E.L x E.B. L=0.40 m</v>
          </cell>
        </row>
        <row r="1481">
          <cell r="A1481" t="str">
            <v>Niple Ø= 2" en A.C. con E.L x E.B. L=0.60 m</v>
          </cell>
        </row>
        <row r="1482">
          <cell r="A1482" t="str">
            <v>Niple Ø= 2" en A.C. con E.L x E.B. L=3.20 m</v>
          </cell>
        </row>
        <row r="1483">
          <cell r="A1483" t="str">
            <v>Niple Ø= 3" en A.C. con E.B x E.B. L=1.00 m.</v>
          </cell>
        </row>
        <row r="1484">
          <cell r="A1484" t="str">
            <v>Niple Ø= 3" en A.C. con E.L x E.B. L=0.30 m</v>
          </cell>
        </row>
        <row r="1485">
          <cell r="A1485" t="str">
            <v>Niple Ø= 4" en H.D. con E.B x E.B. L=0.50 m</v>
          </cell>
        </row>
        <row r="1486">
          <cell r="A1486" t="str">
            <v>Niple Ø= 4" en H.D. con E.L x E.B. L=1.50 m.</v>
          </cell>
        </row>
        <row r="1487">
          <cell r="A1487" t="str">
            <v>Niple Ø= 4" en H.D. con E.L x E.B. L=2.20 m</v>
          </cell>
        </row>
        <row r="1488">
          <cell r="A1488" t="str">
            <v>Niple Ø= 4" en H.D. con E.L x E.B. L=3.20 m.</v>
          </cell>
        </row>
        <row r="1489">
          <cell r="A1489" t="str">
            <v>Niple Ø= 6" en A.C. con E.B x E.B. L=0.50 m</v>
          </cell>
        </row>
        <row r="1490">
          <cell r="A1490" t="str">
            <v>Nylon Calibre 10 o 10 mm</v>
          </cell>
        </row>
        <row r="1491">
          <cell r="A1491" t="str">
            <v>Nylon Calibre 9 o 9 mm</v>
          </cell>
        </row>
        <row r="1492">
          <cell r="A1492" t="str">
            <v>Office pro 2003 win32 spanish olp nl</v>
          </cell>
        </row>
        <row r="1493">
          <cell r="A1493" t="str">
            <v>Oficce 2003 win32 spanish olp nl</v>
          </cell>
        </row>
        <row r="1494">
          <cell r="A1494" t="str">
            <v>Oity 1.50 m</v>
          </cell>
        </row>
        <row r="1495">
          <cell r="A1495" t="str">
            <v>Oity 1.70 m</v>
          </cell>
        </row>
        <row r="1496">
          <cell r="A1496" t="str">
            <v>Oity 2.0 m</v>
          </cell>
        </row>
        <row r="1497">
          <cell r="A1497" t="str">
            <v>Olimpia base (20 X 20)</v>
          </cell>
        </row>
        <row r="1498">
          <cell r="A1498" t="str">
            <v>Orinal común</v>
          </cell>
        </row>
        <row r="1499">
          <cell r="A1499" t="str">
            <v>Orinal infantil</v>
          </cell>
        </row>
        <row r="1500">
          <cell r="A1500" t="str">
            <v>Orinal institucional fluxómetro grif Quik</v>
          </cell>
        </row>
        <row r="1501">
          <cell r="A1501" t="str">
            <v>Orinal mediano con grif. Tradicional</v>
          </cell>
        </row>
        <row r="1502">
          <cell r="A1502" t="str">
            <v>Orinal mediano fluxómetro</v>
          </cell>
        </row>
        <row r="1503">
          <cell r="A1503" t="str">
            <v>Oxigeno Industrial</v>
          </cell>
        </row>
        <row r="1504">
          <cell r="A1504" t="str">
            <v>Pabmeril  Pliego  9" x 11"</v>
          </cell>
        </row>
        <row r="1505">
          <cell r="A1505" t="str">
            <v>Pabmeril  Pliego  9" x 11"</v>
          </cell>
        </row>
        <row r="1506">
          <cell r="A1506" t="str">
            <v>Palma areca grande 1.20</v>
          </cell>
        </row>
        <row r="1507">
          <cell r="A1507" t="str">
            <v>Palma areca mediana 0.80</v>
          </cell>
        </row>
        <row r="1508">
          <cell r="A1508" t="str">
            <v>Palma botella 2.00</v>
          </cell>
        </row>
        <row r="1509">
          <cell r="A1509" t="str">
            <v>Panel madera H = 90,  L = 1.5 forrado paño</v>
          </cell>
        </row>
        <row r="1510">
          <cell r="A1510" t="str">
            <v>Pañete imp. muros 1:3 (e=1,5; desp:8% con sika)</v>
          </cell>
        </row>
        <row r="1511">
          <cell r="A1511" t="str">
            <v>Paño escorial</v>
          </cell>
        </row>
        <row r="1512">
          <cell r="A1512" t="str">
            <v>Papel para polarizar</v>
          </cell>
        </row>
        <row r="1513">
          <cell r="A1513" t="str">
            <v>Papelera  blanca</v>
          </cell>
        </row>
        <row r="1514">
          <cell r="A1514" t="str">
            <v>Papelera en M.D.F.</v>
          </cell>
        </row>
        <row r="1515">
          <cell r="A1515" t="str">
            <v>PARARRAYO ÓXIDO ZINC BTA</v>
          </cell>
        </row>
        <row r="1516">
          <cell r="A1516" t="str">
            <v>Pararrayos de ZnO, 12 KV, 10 KA, tipo línea</v>
          </cell>
        </row>
        <row r="1517">
          <cell r="A1517" t="str">
            <v>Pararrayos de ZnO, 30 KV, 10 KA, tipo línea</v>
          </cell>
        </row>
        <row r="1518">
          <cell r="A1518" t="str">
            <v>Pared en dry-wall E = 0.10</v>
          </cell>
        </row>
        <row r="1519">
          <cell r="A1519" t="str">
            <v>Pared en dry-wall E = 0.15</v>
          </cell>
        </row>
        <row r="1520">
          <cell r="A1520" t="str">
            <v>Parlante portero eléctrico 1 pulso</v>
          </cell>
        </row>
        <row r="1521">
          <cell r="A1521" t="str">
            <v>Pasador con pin Ø= 1 1/2"  SAE 1045 de 75 mm</v>
          </cell>
        </row>
        <row r="1522">
          <cell r="A1522" t="str">
            <v>Pasador con pin Ø= 76 mm SAE 1045 L=110mm</v>
          </cell>
        </row>
        <row r="1523">
          <cell r="A1523" t="str">
            <v>Pasador con pin Ø=2"  SAE 1045 de 100 mm</v>
          </cell>
        </row>
        <row r="1524">
          <cell r="A1524" t="str">
            <v>Pasador Ø= 3 1/2"  SAE 1045 de 200 mm</v>
          </cell>
        </row>
        <row r="1525">
          <cell r="A1525" t="str">
            <v>Pasamuro AC 1/4" ELxER L:0.50 M</v>
          </cell>
        </row>
        <row r="1526">
          <cell r="A1526" t="str">
            <v>Pasamuro AC 2 1/2" ELxER L:0.50M</v>
          </cell>
        </row>
        <row r="1527">
          <cell r="A1527" t="str">
            <v>Pasamuro ac 2 pulg  l:0.60 m</v>
          </cell>
        </row>
        <row r="1528">
          <cell r="A1528" t="str">
            <v>PASAMURO ACERO AL CARBON 12"</v>
          </cell>
        </row>
        <row r="1529">
          <cell r="A1529" t="str">
            <v>PASAMURO ACERO AL CARBON 14"</v>
          </cell>
        </row>
        <row r="1530">
          <cell r="A1530" t="str">
            <v>PASAMURO ACERO AL CARBON 16"</v>
          </cell>
        </row>
        <row r="1531">
          <cell r="A1531" t="str">
            <v>Pasamuro en A.C. Ø=10" L=0.50 m E.B.</v>
          </cell>
        </row>
        <row r="1532">
          <cell r="A1532" t="str">
            <v>Pasamuro en A.C. Ø=3" L=0.50 m E.B.</v>
          </cell>
        </row>
        <row r="1533">
          <cell r="A1533" t="str">
            <v>Pasamuro en A.C. Ø=4" L=0.50 m E.B.</v>
          </cell>
        </row>
        <row r="1534">
          <cell r="A1534" t="str">
            <v>Pasamuro en A.C. Ø=6" L=0.50 m E.B.</v>
          </cell>
        </row>
        <row r="1535">
          <cell r="A1535" t="str">
            <v>Pasamuro en A.C. Ø=6" L=1,0 m E.B.xE.L.</v>
          </cell>
        </row>
        <row r="1536">
          <cell r="A1536" t="str">
            <v>Pasamuro en A.C. Ø=8" L=0.50 m E.B.</v>
          </cell>
        </row>
        <row r="1537">
          <cell r="A1537" t="str">
            <v>Pasamuro en A.C. Ø=8" L=0.95 m E.B.</v>
          </cell>
        </row>
        <row r="1538">
          <cell r="A1538" t="str">
            <v>Pasamuro en H.D. Ø=2" L=0.50 m E.L x E.L.</v>
          </cell>
        </row>
        <row r="1539">
          <cell r="A1539" t="str">
            <v>Pasamuro en H.D. Ø=3" L=0.60 m E.L x E.B</v>
          </cell>
        </row>
        <row r="1540">
          <cell r="A1540" t="str">
            <v>Pasamuro en H.D. Ø=4" L=0.50 m E.L x E.B</v>
          </cell>
        </row>
        <row r="1541">
          <cell r="A1541" t="str">
            <v>Pasamuro en H.F. de 2" extremo Campana</v>
          </cell>
        </row>
        <row r="1542">
          <cell r="A1542" t="str">
            <v>Pasamuro en H.F. de 4" extremo Campana</v>
          </cell>
        </row>
        <row r="1543">
          <cell r="A1543" t="str">
            <v>Pasamuro en PRFV  Ø= 6"  E.B. x E.B. con Codo 90°</v>
          </cell>
        </row>
        <row r="1544">
          <cell r="A1544" t="str">
            <v>Pasamuro h.f 1 1/2`` L= 1m</v>
          </cell>
        </row>
        <row r="1545">
          <cell r="A1545" t="str">
            <v>Pasamuro Ø=10" E.B. x E.B. L=0.8 m en PRFV</v>
          </cell>
        </row>
        <row r="1546">
          <cell r="A1546" t="str">
            <v>Pasamuro Ø=3" E.L. x E.B. L=0.6 m en PRFV</v>
          </cell>
        </row>
        <row r="1547">
          <cell r="A1547" t="str">
            <v>Pasamuro Ø=3" E.L. x E.B. L=1.0 m en PRFV</v>
          </cell>
        </row>
        <row r="1548">
          <cell r="A1548" t="str">
            <v>Pasamuro Ø=6" E.L. x E.B. L=1.0 m en PRFV</v>
          </cell>
        </row>
        <row r="1549">
          <cell r="A1549" t="str">
            <v>Pasamuro Ø=6" E.L. x E.B. L=1.2 m en PRFV</v>
          </cell>
        </row>
        <row r="1550">
          <cell r="A1550" t="str">
            <v>Pasamuro Ø=8" E.L. x E.B. L=0.8 m en PRFV</v>
          </cell>
        </row>
        <row r="1551">
          <cell r="A1551" t="str">
            <v>Pasamuros en baja tensión</v>
          </cell>
        </row>
        <row r="1552">
          <cell r="A1552" t="str">
            <v>Pasamuros en media tensión</v>
          </cell>
        </row>
        <row r="1553">
          <cell r="A1553" t="str">
            <v>Pasto de corte tipo Vetiver (3 matines)</v>
          </cell>
        </row>
        <row r="1554">
          <cell r="A1554" t="str">
            <v>Patch cords jack cx RJ45 L=1m UTP 4 par .cat 5E</v>
          </cell>
        </row>
        <row r="1555">
          <cell r="A1555" t="str">
            <v>Patch cords jack cx RJ45 L=1m UTP 4 par .cat 6</v>
          </cell>
        </row>
        <row r="1556">
          <cell r="A1556" t="str">
            <v>Patch cords jack cx RJ45 L=2m UTP 4 par cat 5E</v>
          </cell>
        </row>
        <row r="1557">
          <cell r="A1557" t="str">
            <v>Patch cords jack cx RJ45 L=2m UTP 4 par cat5E</v>
          </cell>
        </row>
        <row r="1558">
          <cell r="A1558" t="str">
            <v>Patch cords jack cx RJ45 L=3m UTP 4 par cat 5E</v>
          </cell>
        </row>
        <row r="1559">
          <cell r="A1559" t="str">
            <v>Patch cords jack cx RJ45 L=3m UTP 4 parcat 6</v>
          </cell>
        </row>
        <row r="1560">
          <cell r="A1560" t="str">
            <v>Patch panel 24 puertos CAT 5E AMP</v>
          </cell>
        </row>
        <row r="1561">
          <cell r="A1561" t="str">
            <v>Patch panel con 24 puertos RJ-45, Categoria 5E</v>
          </cell>
        </row>
        <row r="1562">
          <cell r="A1562" t="str">
            <v>Patch panel con 24 puertos RJ-45, Categoria 6</v>
          </cell>
        </row>
        <row r="1563">
          <cell r="A1563" t="str">
            <v>Pate de polipropileno y acero inoxidable</v>
          </cell>
        </row>
        <row r="1564">
          <cell r="A1564" t="str">
            <v>Pedestal milenium blanco</v>
          </cell>
        </row>
        <row r="1565">
          <cell r="A1565" t="str">
            <v>Pegacor blanco</v>
          </cell>
        </row>
        <row r="1566">
          <cell r="A1566" t="str">
            <v>Pegante colbón</v>
          </cell>
        </row>
        <row r="1567">
          <cell r="A1567" t="str">
            <v>Pegante Epoxico</v>
          </cell>
        </row>
        <row r="1568">
          <cell r="A1568" t="str">
            <v>Percha metálica galvanizada tipo pesado de 1 puest</v>
          </cell>
        </row>
        <row r="1569">
          <cell r="A1569" t="str">
            <v>Percha metálica galvanizada tipo pesado de 2 puest</v>
          </cell>
        </row>
        <row r="1570">
          <cell r="A1570" t="str">
            <v>Percha metálica galvanizada tipo pesado de 3 puest</v>
          </cell>
        </row>
        <row r="1571">
          <cell r="A1571" t="str">
            <v>Percha metálica galvanizada tipo pesado de 4 puest</v>
          </cell>
        </row>
        <row r="1572">
          <cell r="A1572" t="str">
            <v>Percha metálica galvanizada tipo pesado de 5 puest</v>
          </cell>
        </row>
        <row r="1573">
          <cell r="A1573" t="str">
            <v>Perfil 100 x 100 cal 16  (3 mm)</v>
          </cell>
        </row>
        <row r="1574">
          <cell r="A1574" t="str">
            <v>Perfil 90 x 90 cal 16  (2 mm)</v>
          </cell>
        </row>
        <row r="1575">
          <cell r="A1575" t="str">
            <v>Perfil aluminio  1/2 x 1/2`` (Win)</v>
          </cell>
        </row>
        <row r="1576">
          <cell r="A1576" t="str">
            <v>Perfil canal 40 mm</v>
          </cell>
        </row>
        <row r="1577">
          <cell r="A1577" t="str">
            <v>Perfil en AL. 3" x 1 1/2" Tipo boquillera</v>
          </cell>
        </row>
        <row r="1578">
          <cell r="A1578" t="str">
            <v>Perfil en aluminio 10 x 20</v>
          </cell>
        </row>
        <row r="1579">
          <cell r="A1579" t="str">
            <v>Perfil omega 2.44</v>
          </cell>
        </row>
        <row r="1580">
          <cell r="A1580" t="str">
            <v>Perfil paral 39 mm</v>
          </cell>
        </row>
        <row r="1581">
          <cell r="A1581" t="str">
            <v>Perfil Tubular 3" ; e= 3.7 mm</v>
          </cell>
        </row>
        <row r="1582">
          <cell r="A1582" t="str">
            <v>Perfil WF 8" x 18"</v>
          </cell>
        </row>
        <row r="1583">
          <cell r="A1583" t="str">
            <v>Perma glass 6 fiberglass</v>
          </cell>
        </row>
        <row r="1584">
          <cell r="A1584" t="str">
            <v>PERMA PLY</v>
          </cell>
        </row>
        <row r="1585">
          <cell r="A1585" t="str">
            <v>Perno 1/2" alt.vel. 1 3/4"</v>
          </cell>
        </row>
        <row r="1586">
          <cell r="A1586" t="str">
            <v>PERNO 5/8 X 14</v>
          </cell>
        </row>
        <row r="1587">
          <cell r="A1587" t="str">
            <v>Perno alt.vel.  1/4" x 2</v>
          </cell>
        </row>
        <row r="1588">
          <cell r="A1588" t="str">
            <v>Perno de 1" * 15"  G8</v>
          </cell>
        </row>
        <row r="1589">
          <cell r="A1589" t="str">
            <v>Perno de anclaje  5/8" x 2"  grado 8</v>
          </cell>
        </row>
        <row r="1590">
          <cell r="A1590" t="str">
            <v>Perno de ojo Abierto de 5/8" x 8"</v>
          </cell>
        </row>
        <row r="1591">
          <cell r="A1591" t="str">
            <v>Perno de Ojo abierto tipo 12</v>
          </cell>
        </row>
        <row r="1592">
          <cell r="A1592" t="str">
            <v>Perno de ojo de 5/8`` x 4``</v>
          </cell>
        </row>
        <row r="1593">
          <cell r="A1593" t="str">
            <v>Perno máquina de 1/2`` x 2``</v>
          </cell>
        </row>
        <row r="1594">
          <cell r="A1594" t="str">
            <v>Perno máquina de 5/8`` x 10``</v>
          </cell>
        </row>
        <row r="1595">
          <cell r="A1595" t="str">
            <v>Perno máquina de 5/8`` x 12``</v>
          </cell>
        </row>
        <row r="1596">
          <cell r="A1596" t="str">
            <v>Perno máquina de 5/8`` x 8``</v>
          </cell>
        </row>
        <row r="1597">
          <cell r="A1597" t="str">
            <v>Perro 1" Tipo pesado</v>
          </cell>
        </row>
        <row r="1598">
          <cell r="A1598" t="str">
            <v>Perro 7/8" Tipo pesado</v>
          </cell>
        </row>
        <row r="1599">
          <cell r="A1599" t="str">
            <v>Perro crosby Ø= 1/2"  en HF</v>
          </cell>
        </row>
        <row r="1600">
          <cell r="A1600" t="str">
            <v>Perro de 1 1/2 " Tipo pesado.</v>
          </cell>
        </row>
        <row r="1601">
          <cell r="A1601" t="str">
            <v>Perro de 1/2 " Tipo pesado.</v>
          </cell>
        </row>
        <row r="1602">
          <cell r="A1602" t="str">
            <v>Perro de 1/4 " Tipo pesado.</v>
          </cell>
        </row>
        <row r="1603">
          <cell r="A1603" t="str">
            <v>Perro de 3/8" Tipo pesado.</v>
          </cell>
        </row>
        <row r="1604">
          <cell r="A1604" t="str">
            <v>Perro de 5/8 " Tipo pesado.</v>
          </cell>
        </row>
        <row r="1605">
          <cell r="A1605" t="str">
            <v>Phmetro ha-51700--10</v>
          </cell>
        </row>
        <row r="1606">
          <cell r="A1606" t="str">
            <v>Piedra comun o bolo</v>
          </cell>
        </row>
        <row r="1607">
          <cell r="A1607" t="str">
            <v>Piedra media zonga</v>
          </cell>
        </row>
        <row r="1608">
          <cell r="A1608" t="str">
            <v>Piedra media zonga del río - cortada</v>
          </cell>
        </row>
        <row r="1609">
          <cell r="A1609" t="str">
            <v>Piedra muñeca E= 20MM</v>
          </cell>
        </row>
        <row r="1610">
          <cell r="A1610" t="str">
            <v>Piedra para pulir (piso granito)</v>
          </cell>
        </row>
        <row r="1611">
          <cell r="A1611" t="str">
            <v>Pieza remate rampa   A-105</v>
          </cell>
        </row>
        <row r="1612">
          <cell r="A1612" t="str">
            <v>Pilote de madera</v>
          </cell>
        </row>
        <row r="1613">
          <cell r="A1613" t="str">
            <v>Pintura aluminio antirreflectiva</v>
          </cell>
        </row>
        <row r="1614">
          <cell r="A1614" t="str">
            <v>Pintura blanca  P/tráfico</v>
          </cell>
        </row>
        <row r="1615">
          <cell r="A1615" t="str">
            <v>Pintura esmalte Epóxico</v>
          </cell>
        </row>
        <row r="1616">
          <cell r="A1616" t="str">
            <v>Pintura flexicolor blanco</v>
          </cell>
        </row>
        <row r="1617">
          <cell r="A1617" t="str">
            <v>Pintura gris basalto</v>
          </cell>
        </row>
        <row r="1618">
          <cell r="A1618" t="str">
            <v>Pintura trafico acrílica de demarcación</v>
          </cell>
        </row>
        <row r="1619">
          <cell r="A1619" t="str">
            <v>Piola</v>
          </cell>
        </row>
        <row r="1620">
          <cell r="A1620" t="str">
            <v>Pirlan aluminio dorado</v>
          </cell>
        </row>
        <row r="1621">
          <cell r="A1621" t="str">
            <v>Pirlan antideslizante</v>
          </cell>
        </row>
        <row r="1622">
          <cell r="A1622" t="str">
            <v>Pisa vidrio</v>
          </cell>
        </row>
        <row r="1623">
          <cell r="A1623" t="str">
            <v>Pisopak residencial  1.6 mm</v>
          </cell>
        </row>
        <row r="1624">
          <cell r="A1624" t="str">
            <v>Pisopak tráfico pesado   3 mm</v>
          </cell>
        </row>
        <row r="1625">
          <cell r="A1625" t="str">
            <v>Placa de identificación 3 x 5 CM</v>
          </cell>
        </row>
        <row r="1626">
          <cell r="A1626" t="str">
            <v>Placa de identificación 8 x 5 CM</v>
          </cell>
        </row>
        <row r="1627">
          <cell r="A1627" t="str">
            <v>Placa de identificación circuito</v>
          </cell>
        </row>
        <row r="1628">
          <cell r="A1628" t="str">
            <v>Placa de soporte en PRFV Ø=4.1 m, e=0.015 m</v>
          </cell>
        </row>
        <row r="1629">
          <cell r="A1629" t="str">
            <v>Placa eternit media 112 x 61x 4mm</v>
          </cell>
        </row>
        <row r="1630">
          <cell r="A1630" t="str">
            <v>Placa Gyplac 12.7 mm RH</v>
          </cell>
        </row>
        <row r="1631">
          <cell r="A1631" t="str">
            <v>Placa identificación  2 x 1 cm</v>
          </cell>
        </row>
        <row r="1632">
          <cell r="A1632" t="str">
            <v>Placa identificadora</v>
          </cell>
        </row>
        <row r="1633">
          <cell r="A1633" t="str">
            <v>Placa lista muro estructural</v>
          </cell>
        </row>
        <row r="1634">
          <cell r="A1634" t="str">
            <v>Planchon abarco 0.2 X 0.04 X 3 M</v>
          </cell>
        </row>
        <row r="1635">
          <cell r="A1635" t="str">
            <v>Planchon ordinario 3 M</v>
          </cell>
        </row>
        <row r="1636">
          <cell r="A1636" t="str">
            <v>PLANCHON-ORDINARIO 5 m</v>
          </cell>
        </row>
        <row r="1637">
          <cell r="A1637" t="str">
            <v>Planta Emergencia 150 KW nominal Mirilla y Válvula</v>
          </cell>
        </row>
        <row r="1638">
          <cell r="A1638" t="str">
            <v>Plantas ornamentales</v>
          </cell>
        </row>
        <row r="1639">
          <cell r="A1639" t="str">
            <v>Plaqueta PL4 (100)</v>
          </cell>
        </row>
        <row r="1640">
          <cell r="A1640" t="str">
            <v>Plastocrete</v>
          </cell>
        </row>
        <row r="1641">
          <cell r="A1641" t="str">
            <v>Platina  1/4" x 1 1/4"</v>
          </cell>
        </row>
        <row r="1642">
          <cell r="A1642" t="str">
            <v>Platina 1" x 100 mm x 200 mm</v>
          </cell>
        </row>
        <row r="1643">
          <cell r="A1643" t="str">
            <v>Platina 1" x 300 mm x 300 mm</v>
          </cell>
        </row>
        <row r="1644">
          <cell r="A1644" t="str">
            <v>Platina 1/4" x 1"</v>
          </cell>
        </row>
        <row r="1645">
          <cell r="A1645" t="str">
            <v>Platina 1/4" x 2 1/2"</v>
          </cell>
        </row>
        <row r="1646">
          <cell r="A1646" t="str">
            <v>Platina 1/4" x 2"</v>
          </cell>
        </row>
        <row r="1647">
          <cell r="A1647" t="str">
            <v>Platina 1/4" x 3"</v>
          </cell>
        </row>
        <row r="1648">
          <cell r="A1648" t="str">
            <v>Platina 1/8" x 1/2"</v>
          </cell>
        </row>
        <row r="1649">
          <cell r="A1649" t="str">
            <v>Platina 2" x 1300 mm x 300 mm</v>
          </cell>
        </row>
        <row r="1650">
          <cell r="A1650" t="str">
            <v>Platina 20 * 10 * 3/16</v>
          </cell>
        </row>
        <row r="1651">
          <cell r="A1651" t="str">
            <v>Platina 20 x 20 x 1/4"</v>
          </cell>
        </row>
        <row r="1652">
          <cell r="A1652" t="str">
            <v>Platina 25 * 15 * 1/4</v>
          </cell>
        </row>
        <row r="1653">
          <cell r="A1653" t="str">
            <v>Platina 3/16" x 1"</v>
          </cell>
        </row>
        <row r="1654">
          <cell r="A1654" t="str">
            <v>Platina 3/16" x 1"  acero inoxidable</v>
          </cell>
        </row>
        <row r="1655">
          <cell r="A1655" t="str">
            <v>Platina 3/16" x 2 1/2"</v>
          </cell>
        </row>
        <row r="1656">
          <cell r="A1656" t="str">
            <v>Platina 3/16" x 2"</v>
          </cell>
        </row>
        <row r="1657">
          <cell r="A1657" t="str">
            <v>Platina 3/4" x 3/16"</v>
          </cell>
        </row>
        <row r="1658">
          <cell r="A1658" t="str">
            <v>Platina 3/8" x 110 mm x 95 mm</v>
          </cell>
        </row>
        <row r="1659">
          <cell r="A1659" t="str">
            <v>Platina cobre 1 1/2 x1/8</v>
          </cell>
        </row>
        <row r="1660">
          <cell r="A1660" t="str">
            <v>Platina cobre 5/8 x1/8</v>
          </cell>
        </row>
        <row r="1661">
          <cell r="A1661" t="str">
            <v>Platina cobre estañado</v>
          </cell>
        </row>
        <row r="1662">
          <cell r="A1662" t="str">
            <v xml:space="preserve">PLATINA DE 1 3/4" X 1/4 </v>
          </cell>
        </row>
        <row r="1663">
          <cell r="A1663" t="str">
            <v>Platina de Anclaje 2" x 800 mm x 250 mm Tipo 2</v>
          </cell>
        </row>
        <row r="1664">
          <cell r="A1664" t="str">
            <v>Platina de Anclaje 2" x 900 mm x 250 mm</v>
          </cell>
        </row>
        <row r="1665">
          <cell r="A1665" t="str">
            <v>Platina de anclaje 5/8" A36 R=0.11</v>
          </cell>
        </row>
        <row r="1666">
          <cell r="A1666" t="str">
            <v>Platina de Anclaje, guia 1/4" x 580 mm x 1800 mm</v>
          </cell>
        </row>
        <row r="1667">
          <cell r="A1667" t="str">
            <v>Platina de Anclaje, guia 1/4" x 800 mm x 2800 mm</v>
          </cell>
        </row>
        <row r="1668">
          <cell r="A1668" t="str">
            <v>Platina de conexiión 1/2" x 80 mm x 80 mm</v>
          </cell>
        </row>
        <row r="1669">
          <cell r="A1669" t="str">
            <v>Platina de conexión 1" x 216 mm x 218 mm</v>
          </cell>
        </row>
        <row r="1670">
          <cell r="A1670" t="str">
            <v>Platina de conexión 1/2" x 125 mm x 100 mm</v>
          </cell>
        </row>
        <row r="1671">
          <cell r="A1671" t="str">
            <v>Platina de conexión 1/2" x 150 mm x 100 mm</v>
          </cell>
        </row>
        <row r="1672">
          <cell r="A1672" t="str">
            <v>Platina de conexión 1/2" x 200 mm x 225 mm</v>
          </cell>
        </row>
        <row r="1673">
          <cell r="A1673" t="str">
            <v>Platina de conexión 1/2" x 216 mm x 216 mm</v>
          </cell>
        </row>
        <row r="1674">
          <cell r="A1674" t="str">
            <v>Platina de conexión 2" x 210 mm x 256 mm</v>
          </cell>
        </row>
        <row r="1675">
          <cell r="A1675" t="str">
            <v>Platina de conexión 2" x 210 mm x 563 mm Pos 1</v>
          </cell>
        </row>
        <row r="1676">
          <cell r="A1676" t="str">
            <v>Platina de conexión 2" x 210 mm x 583 mm</v>
          </cell>
        </row>
        <row r="1677">
          <cell r="A1677" t="str">
            <v>Platina de conexión 2" x 300 mm x 325 mm R=0.15</v>
          </cell>
        </row>
        <row r="1678">
          <cell r="A1678" t="str">
            <v>Platina de conexión 3/4" x 125 mm x 80 mm</v>
          </cell>
        </row>
        <row r="1679">
          <cell r="A1679" t="str">
            <v>Platina de conexión 3/4" x 200 mm x 225 mm</v>
          </cell>
        </row>
        <row r="1680">
          <cell r="A1680" t="str">
            <v>Platina de conexión 3/4" x 216 mm x 216 mm</v>
          </cell>
        </row>
        <row r="1681">
          <cell r="A1681" t="str">
            <v>Platina de conexión 3/4" x 232 mm x 205 mm</v>
          </cell>
        </row>
        <row r="1682">
          <cell r="A1682" t="str">
            <v>Platina de conexión 3/4" x 248 mm x 205 mm</v>
          </cell>
        </row>
        <row r="1683">
          <cell r="A1683" t="str">
            <v>Platina de conexión 5/16" x 140 mm x 130 mm</v>
          </cell>
        </row>
        <row r="1684">
          <cell r="A1684" t="str">
            <v>Platina de conexión 5/16" x 40 mm x 35 mm</v>
          </cell>
        </row>
        <row r="1685">
          <cell r="A1685" t="str">
            <v>Platina de conexión 5/16" x 40 mm x 60mm</v>
          </cell>
        </row>
        <row r="1686">
          <cell r="A1686" t="str">
            <v>Platina de conexión 5/16" x 75 mm x 75 mm</v>
          </cell>
        </row>
        <row r="1687">
          <cell r="A1687" t="str">
            <v>PLATINA DIAGONALES 1.1 CM</v>
          </cell>
        </row>
        <row r="1688">
          <cell r="A1688" t="str">
            <v>Platina e:1/4  pulg</v>
          </cell>
        </row>
        <row r="1689">
          <cell r="A1689" t="str">
            <v>Plato desecador  230 mm</v>
          </cell>
        </row>
        <row r="1690">
          <cell r="A1690" t="str">
            <v>Plomo</v>
          </cell>
        </row>
        <row r="1691">
          <cell r="A1691" t="str">
            <v>Polea diferencial 1 Ton, con gancho de seguridad</v>
          </cell>
        </row>
        <row r="1692">
          <cell r="A1692" t="str">
            <v>Polea diferencial de 500 kg, con gancho de seguridad</v>
          </cell>
        </row>
        <row r="1693">
          <cell r="A1693" t="str">
            <v>Polietileno</v>
          </cell>
        </row>
        <row r="1694">
          <cell r="A1694" t="str">
            <v>POLISEC</v>
          </cell>
        </row>
        <row r="1695">
          <cell r="A1695" t="str">
            <v>POLIVALVULA TIPO BOLA DE 3/4" SDR 11</v>
          </cell>
        </row>
        <row r="1696">
          <cell r="A1696" t="str">
            <v>POLVO DE LADRILLO</v>
          </cell>
        </row>
        <row r="1697">
          <cell r="A1697" t="str">
            <v>Pomarroso  0.60 m</v>
          </cell>
        </row>
        <row r="1698">
          <cell r="A1698" t="str">
            <v>Pomarroso  1.0 m</v>
          </cell>
        </row>
        <row r="1699">
          <cell r="A1699" t="str">
            <v>Pomarroso  1.60 m</v>
          </cell>
        </row>
        <row r="1700">
          <cell r="A1700" t="str">
            <v>Pomarroso  2.0 m</v>
          </cell>
        </row>
        <row r="1701">
          <cell r="A1701" t="str">
            <v>Pomarroso  3.0 m</v>
          </cell>
        </row>
        <row r="1702">
          <cell r="A1702" t="str">
            <v>Porcelana esfumado - base</v>
          </cell>
        </row>
        <row r="1703">
          <cell r="A1703" t="str">
            <v>PORTA AISLADOR 1 PUESTO</v>
          </cell>
        </row>
        <row r="1704">
          <cell r="A1704" t="str">
            <v>Portaflanche PE termoens. 110 mm PE100 PN10</v>
          </cell>
        </row>
        <row r="1705">
          <cell r="A1705" t="str">
            <v>Portaflanche PE termoens. 160 mm PE100 PN10</v>
          </cell>
        </row>
        <row r="1706">
          <cell r="A1706" t="str">
            <v>Portaflanche PE termoens. 200 mm PE100 PN10</v>
          </cell>
        </row>
        <row r="1707">
          <cell r="A1707" t="str">
            <v>Portaflanche PE termoens. 250 mm PE100 PN10</v>
          </cell>
        </row>
        <row r="1708">
          <cell r="A1708" t="str">
            <v>Portaflanche PE termoens. 315 mm PE100 PN10</v>
          </cell>
        </row>
        <row r="1709">
          <cell r="A1709" t="str">
            <v>Portaflanche PE termoens. 355 mm PE100 PN10</v>
          </cell>
        </row>
        <row r="1710">
          <cell r="A1710" t="str">
            <v>Portaflanche PE termoens. 63mm PE100 PN10</v>
          </cell>
        </row>
        <row r="1711">
          <cell r="A1711" t="str">
            <v>Portaflanche PE termoens. 75mm PE100 PN10</v>
          </cell>
        </row>
        <row r="1712">
          <cell r="A1712" t="str">
            <v>Portaflanche PE termoens. 90 mm PE100 PN10</v>
          </cell>
        </row>
        <row r="1713">
          <cell r="A1713" t="str">
            <v>Portateclado Nylon</v>
          </cell>
        </row>
        <row r="1714">
          <cell r="A1714" t="str">
            <v>Portería fútbol</v>
          </cell>
        </row>
        <row r="1715">
          <cell r="A1715" t="str">
            <v>Poste cerca  10 x 10 cm 210 kg/cm2</v>
          </cell>
        </row>
        <row r="1716">
          <cell r="A1716" t="str">
            <v>POSTE CONCRETO LÍNEA 6M-510 KG</v>
          </cell>
        </row>
        <row r="1717">
          <cell r="A1717" t="str">
            <v>POSTE CONCRETO REFORZADO 18M-1350 KG</v>
          </cell>
        </row>
        <row r="1718">
          <cell r="A1718" t="str">
            <v>Poste cuadrado en hierro mas de 3m hasta 6m con ba</v>
          </cell>
        </row>
        <row r="1719">
          <cell r="A1719" t="str">
            <v>Poste cuadrado en hierro mas de 3m hasta 6m sin ba</v>
          </cell>
        </row>
        <row r="1720">
          <cell r="A1720" t="str">
            <v>Poste de ferroconcreto de 10 mts. x 1.050 Kgf.</v>
          </cell>
        </row>
        <row r="1721">
          <cell r="A1721" t="str">
            <v>Poste de ferroconcreto de 10 mts. x 510 Kgf.</v>
          </cell>
        </row>
        <row r="1722">
          <cell r="A1722" t="str">
            <v>Poste de ferroconcreto de 10 mts. x 750 Kgf.</v>
          </cell>
        </row>
        <row r="1723">
          <cell r="A1723" t="str">
            <v>Poste de ferroconcreto de 12 mts. x 1.050 Kgf.</v>
          </cell>
        </row>
        <row r="1724">
          <cell r="A1724" t="str">
            <v>Poste de ferroconcreto de 12 mts. x 510 Kgf.</v>
          </cell>
        </row>
        <row r="1725">
          <cell r="A1725" t="str">
            <v>Poste de ferroconcreto de 14 mts. x 1.050 Kgf.</v>
          </cell>
        </row>
        <row r="1726">
          <cell r="A1726" t="str">
            <v>Poste de ferroconcreto de 14 mts. x 1.350 Kgf.</v>
          </cell>
        </row>
        <row r="1727">
          <cell r="A1727" t="str">
            <v>Poste de ferroconcreto de 14 mts. x 750 Kgf.</v>
          </cell>
        </row>
        <row r="1728">
          <cell r="A1728" t="str">
            <v>Poste de ferroconcreto de 16 mts. x 1.050 Kgf.</v>
          </cell>
        </row>
        <row r="1729">
          <cell r="A1729" t="str">
            <v>Poste de ferroconcreto de 18 mts. x 1.050 Kgf.</v>
          </cell>
        </row>
        <row r="1730">
          <cell r="A1730" t="str">
            <v>Poste de ferroconcreto de 8 mts. x 1.050 Kgf.</v>
          </cell>
        </row>
        <row r="1731">
          <cell r="A1731" t="str">
            <v>Poste de ferroconcreto de 8 mts. x 510 Kgf.</v>
          </cell>
        </row>
        <row r="1732">
          <cell r="A1732" t="str">
            <v>Poste de ferroconcreto de 8 mts. x 750 Kgf.</v>
          </cell>
        </row>
        <row r="1733">
          <cell r="A1733" t="str">
            <v>Poste metálico de  10 mts.con canastilla de ciment</v>
          </cell>
        </row>
        <row r="1734">
          <cell r="A1734" t="str">
            <v>Poste metálico de  8 mts.con canastilla de cimenta</v>
          </cell>
        </row>
        <row r="1735">
          <cell r="A1735" t="str">
            <v>Poste metalico de 1.80 m (0.06 x 0.13)</v>
          </cell>
        </row>
        <row r="1736">
          <cell r="A1736" t="str">
            <v>Poste redondo de 3m x 2`` para 2 decorativas con b</v>
          </cell>
        </row>
        <row r="1737">
          <cell r="A1737" t="str">
            <v>Poste redondo de 3m x 2`` para 2 decorativas sin b</v>
          </cell>
        </row>
        <row r="1738">
          <cell r="A1738" t="str">
            <v>Poste redondo decorativa de 3 m de 1 1/2`` con bas</v>
          </cell>
        </row>
        <row r="1739">
          <cell r="A1739" t="str">
            <v>Poste redondo decorativa de 3 m de 1 1/2`` sin bas</v>
          </cell>
        </row>
        <row r="1740">
          <cell r="A1740" t="str">
            <v>Postes cuadrados en hierro RAP de 3m con base</v>
          </cell>
        </row>
        <row r="1741">
          <cell r="A1741" t="str">
            <v>Postes cuadrados en hierro RAP de 3m sin base</v>
          </cell>
        </row>
        <row r="1742">
          <cell r="A1742" t="str">
            <v>Postes metálicos de 12mts. Con canastilla de cimen</v>
          </cell>
        </row>
        <row r="1743">
          <cell r="A1743" t="str">
            <v>Puerta aluminio llena</v>
          </cell>
        </row>
        <row r="1744">
          <cell r="A1744" t="str">
            <v>Puerta baño acrílico en aluminio</v>
          </cell>
        </row>
        <row r="1745">
          <cell r="A1745" t="str">
            <v>Puerta eléctrica corrediza</v>
          </cell>
        </row>
        <row r="1746">
          <cell r="A1746" t="str">
            <v>Puerta Vidrio Templado 10 mm  2,10 x 2,0</v>
          </cell>
        </row>
        <row r="1747">
          <cell r="A1747" t="str">
            <v>Pulsado sencillo para timbre</v>
          </cell>
        </row>
        <row r="1748">
          <cell r="A1748" t="str">
            <v>Puntilla acerada con cabeza 2 1/2"</v>
          </cell>
        </row>
        <row r="1749">
          <cell r="A1749" t="str">
            <v>Puntilla con cabeza  1"</v>
          </cell>
        </row>
        <row r="1750">
          <cell r="A1750" t="str">
            <v>Puntilla con cabeza 1/2"</v>
          </cell>
        </row>
        <row r="1751">
          <cell r="A1751" t="str">
            <v>Puntilla con cabeza 2 1/2"</v>
          </cell>
        </row>
        <row r="1752">
          <cell r="A1752" t="str">
            <v>Puntilla con cabeza 2"</v>
          </cell>
        </row>
        <row r="1753">
          <cell r="A1753" t="str">
            <v>Puntilla con cabeza 3"</v>
          </cell>
        </row>
        <row r="1754">
          <cell r="A1754" t="str">
            <v>Puntilla sin cabeza  1"</v>
          </cell>
        </row>
        <row r="1755">
          <cell r="A1755" t="str">
            <v>Rack 19" XH 1.10 aluminio</v>
          </cell>
        </row>
        <row r="1756">
          <cell r="A1756" t="str">
            <v>Rack abierto en acero galvanizado. 2000(alto)*580(</v>
          </cell>
        </row>
        <row r="1757">
          <cell r="A1757" t="str">
            <v>Racor macho mecanico 110 mm x 4" para Tuberia PE</v>
          </cell>
        </row>
        <row r="1758">
          <cell r="A1758" t="str">
            <v>Racor macho mecanico 63 mm x 2" para Tuberia de PE</v>
          </cell>
        </row>
        <row r="1759">
          <cell r="A1759" t="str">
            <v>Recebo B-600 - norma</v>
          </cell>
        </row>
        <row r="1760">
          <cell r="A1760" t="str">
            <v>Recebo comun</v>
          </cell>
        </row>
        <row r="1761">
          <cell r="A1761" t="str">
            <v>Recurimiento multitruflex T-MT</v>
          </cell>
        </row>
        <row r="1762">
          <cell r="A1762" t="str">
            <v>Red M.T., E.T, R.B.T., Tableros electr. s/n presupuesto</v>
          </cell>
        </row>
        <row r="1763">
          <cell r="A1763" t="str">
            <v>Reduccion A.C.  4 x 3"</v>
          </cell>
        </row>
        <row r="1764">
          <cell r="A1764" t="str">
            <v xml:space="preserve">Reducción Concéntrica E.L. J.H. PVC 10x8" </v>
          </cell>
        </row>
        <row r="1765">
          <cell r="A1765" t="str">
            <v xml:space="preserve">Reducción Concéntrica E.L. J.H. PVC 12x10" </v>
          </cell>
        </row>
        <row r="1766">
          <cell r="A1766" t="str">
            <v xml:space="preserve">Reducción Concéntrica E.L. J.H. PVC 3x2" </v>
          </cell>
        </row>
        <row r="1767">
          <cell r="A1767" t="str">
            <v xml:space="preserve">Reducción Concéntrica E.L. J.H. PVC 6x3" </v>
          </cell>
        </row>
        <row r="1768">
          <cell r="A1768" t="str">
            <v xml:space="preserve">Reducción Concéntrica E.L. J.H. PVC 6x4" </v>
          </cell>
        </row>
        <row r="1769">
          <cell r="A1769" t="str">
            <v xml:space="preserve">Reducción Concéntrica E.L. J.H. PVC 8x4" </v>
          </cell>
        </row>
        <row r="1770">
          <cell r="A1770" t="str">
            <v xml:space="preserve">Reducción Concéntrica E.L. J.H. PVC 8x6" </v>
          </cell>
        </row>
        <row r="1771">
          <cell r="A1771" t="str">
            <v>Reducción de 2 1/2 x 2  u.m RDE 21 PVC</v>
          </cell>
        </row>
        <row r="1772">
          <cell r="A1772" t="str">
            <v>Reducción de 3 x 2  (ens.) u.m RDE 21 PVC</v>
          </cell>
        </row>
        <row r="1773">
          <cell r="A1773" t="str">
            <v>Reducción de 3 x 2 1/2 (ens.) u.m RDE 21 PVC</v>
          </cell>
        </row>
        <row r="1774">
          <cell r="A1774" t="str">
            <v>Reducción de 4 x 2 (ens.) u.m RDE 21 PVC</v>
          </cell>
        </row>
        <row r="1775">
          <cell r="A1775" t="str">
            <v>Reducción de 4 x 2 1/2 (ens.) u.m RDE 21 PVC</v>
          </cell>
        </row>
        <row r="1776">
          <cell r="A1776" t="str">
            <v>Reducción de 4 x 3 (ens.) u.m RDE 21 PVC</v>
          </cell>
        </row>
        <row r="1777">
          <cell r="A1777" t="str">
            <v>Reduccion H.G 1 1/2 x 1"</v>
          </cell>
        </row>
        <row r="1778">
          <cell r="A1778" t="str">
            <v>Reduccion H.G 1 1/2 x 1"</v>
          </cell>
        </row>
        <row r="1779">
          <cell r="A1779" t="str">
            <v>Reduccion H.G 2  x 1 1/2 "</v>
          </cell>
        </row>
        <row r="1780">
          <cell r="A1780" t="str">
            <v>Reduccion H.G 2 1/2 x 2 "</v>
          </cell>
        </row>
        <row r="1781">
          <cell r="A1781" t="str">
            <v>Reduccion H.G 3 x 2 1/2"</v>
          </cell>
        </row>
        <row r="1782">
          <cell r="A1782" t="str">
            <v>Reduccion H.G 4 x 3"</v>
          </cell>
        </row>
        <row r="1783">
          <cell r="A1783" t="str">
            <v>Reflector circular RCG 1000W MH CWA</v>
          </cell>
        </row>
        <row r="1784">
          <cell r="A1784" t="str">
            <v>Reflector circular RCG 250W S</v>
          </cell>
        </row>
        <row r="1785">
          <cell r="A1785" t="str">
            <v>Reflector Para alumbrado deportivo RRA 150W S</v>
          </cell>
        </row>
        <row r="1786">
          <cell r="A1786" t="str">
            <v>Reflector Para alumbrado deportivo RRA 175 W MH R</v>
          </cell>
        </row>
        <row r="1787">
          <cell r="A1787" t="str">
            <v>Reflector Para alumbrado deportivo RRA 250W S</v>
          </cell>
        </row>
        <row r="1788">
          <cell r="A1788" t="str">
            <v>Reflector Para alumbrado deportivo RRA 400 W MH R</v>
          </cell>
        </row>
        <row r="1789">
          <cell r="A1789" t="str">
            <v>Reflector Para alumbrado deportivo RRA 400 W S</v>
          </cell>
        </row>
        <row r="1790">
          <cell r="A1790" t="str">
            <v>Reflector Para alumbrado deportivo RRA-G 1000 W MH</v>
          </cell>
        </row>
        <row r="1791">
          <cell r="A1791" t="str">
            <v>Reflector Para alumbrado deportivo RRA-G 1000 W S</v>
          </cell>
        </row>
        <row r="1792">
          <cell r="A1792" t="str">
            <v>Refuerzos hierro 37.000 psi por Kg</v>
          </cell>
        </row>
        <row r="1793">
          <cell r="A1793" t="str">
            <v>Refuerzos hierro 37.000 psi por Ton</v>
          </cell>
        </row>
        <row r="1794">
          <cell r="A1794" t="str">
            <v>Refuerzos hierro 60.000 psi por Kg</v>
          </cell>
        </row>
        <row r="1795">
          <cell r="A1795" t="str">
            <v>Refuerzos hierro 60.000 psi por Ton</v>
          </cell>
        </row>
        <row r="1796">
          <cell r="A1796" t="str">
            <v>Regadera veneciana CR</v>
          </cell>
        </row>
        <row r="1797">
          <cell r="A1797" t="str">
            <v>Registro  corte para tub galv o pvc Ø=1/2"</v>
          </cell>
        </row>
        <row r="1798">
          <cell r="A1798" t="str">
            <v>Registro de corte Ø= 1 1/2"</v>
          </cell>
        </row>
        <row r="1799">
          <cell r="A1799" t="str">
            <v>Registro de corte Ø= 1 1/4"</v>
          </cell>
        </row>
        <row r="1800">
          <cell r="A1800" t="str">
            <v>Registro de corte Ø= 2"</v>
          </cell>
        </row>
        <row r="1801">
          <cell r="A1801" t="str">
            <v>Registro de corte Ø= 3"</v>
          </cell>
        </row>
        <row r="1802">
          <cell r="A1802" t="str">
            <v>Registro de corte Ø= 3" Tipo liviano</v>
          </cell>
        </row>
        <row r="1803">
          <cell r="A1803" t="str">
            <v>Registro de corte Ø= 4"</v>
          </cell>
        </row>
        <row r="1804">
          <cell r="A1804" t="str">
            <v>Registro de corte Ø= 4" Tipo liviano</v>
          </cell>
        </row>
        <row r="1805">
          <cell r="A1805" t="str">
            <v>Registro ducha (cierre compresión)</v>
          </cell>
        </row>
        <row r="1806">
          <cell r="A1806" t="str">
            <v>REGISTRO PASO DIRECTO 1 1/2"</v>
          </cell>
        </row>
        <row r="1807">
          <cell r="A1807" t="str">
            <v>Registro paso directo 1"</v>
          </cell>
        </row>
        <row r="1808">
          <cell r="A1808" t="str">
            <v>Registro paso directo 1/2"</v>
          </cell>
        </row>
        <row r="1809">
          <cell r="A1809" t="str">
            <v>Registro paso directo 3/4"</v>
          </cell>
        </row>
        <row r="1810">
          <cell r="A1810" t="str">
            <v>Registro paso directo de 2"</v>
          </cell>
        </row>
        <row r="1811">
          <cell r="A1811" t="str">
            <v>Regleta de medida en PRFV</v>
          </cell>
        </row>
        <row r="1812">
          <cell r="A1812" t="str">
            <v>Regleta strip telefónico 20 pares</v>
          </cell>
        </row>
        <row r="1813">
          <cell r="A1813" t="str">
            <v>Regleta strip telefónico 60 pares</v>
          </cell>
        </row>
        <row r="1814">
          <cell r="A1814" t="str">
            <v>Regleta strip teléfono 10 pares</v>
          </cell>
        </row>
        <row r="1815">
          <cell r="A1815" t="str">
            <v>Regleta strip teléfono 8 pares</v>
          </cell>
        </row>
        <row r="1816">
          <cell r="A1816" t="str">
            <v>Regulador (Controlador)  de 12VDC  12 Amp</v>
          </cell>
        </row>
        <row r="1817">
          <cell r="A1817" t="str">
            <v>Regulador (Controlador)  de 12VDC  30 Amp</v>
          </cell>
        </row>
        <row r="1818">
          <cell r="A1818" t="str">
            <v>Regulador gas r - 4 e 4 m3</v>
          </cell>
        </row>
        <row r="1819">
          <cell r="A1819" t="str">
            <v>Rejilla de Cribado 0.20 x 0.50 en A.I.</v>
          </cell>
        </row>
        <row r="1820">
          <cell r="A1820" t="str">
            <v>REJILLA EN VARILLA ACERO INOX  LISO DE  3/8" SEP 5 CMS</v>
          </cell>
        </row>
        <row r="1821">
          <cell r="A1821" t="str">
            <v>Rejilla malla ojo 3/16" para 6" con fijacion</v>
          </cell>
        </row>
        <row r="1822">
          <cell r="A1822" t="str">
            <v>Rejilla metálica sosco 3 x 2"</v>
          </cell>
        </row>
        <row r="1823">
          <cell r="A1823" t="str">
            <v>Rejilla plástica con sosco 3 x 2</v>
          </cell>
        </row>
        <row r="1824">
          <cell r="A1824" t="str">
            <v>Rejilla plástica con sosco 4 x 3</v>
          </cell>
        </row>
        <row r="1825">
          <cell r="A1825" t="str">
            <v>Rejilla sifón  3  x  4</v>
          </cell>
        </row>
        <row r="1826">
          <cell r="A1826" t="str">
            <v>Rejilla sifón  4.5 x 3.5</v>
          </cell>
        </row>
        <row r="1827">
          <cell r="A1827" t="str">
            <v>REJILLA SIFÓN PC 20 x 20</v>
          </cell>
        </row>
        <row r="1828">
          <cell r="A1828" t="str">
            <v>Rejilla sin marco para sumidero 70x50x3 (HN)</v>
          </cell>
        </row>
        <row r="1829">
          <cell r="A1829" t="str">
            <v>Rejilla sumidero vial 105 x 36 x 12</v>
          </cell>
        </row>
        <row r="1830">
          <cell r="A1830" t="str">
            <v>Relleno plastico tipo biopack tas color verde lima</v>
          </cell>
        </row>
        <row r="1831">
          <cell r="A1831" t="str">
            <v>Remate esquinero fachada  termoacústico</v>
          </cell>
        </row>
        <row r="1832">
          <cell r="A1832" t="str">
            <v>Remate para fachada  termoacústico</v>
          </cell>
        </row>
        <row r="1833">
          <cell r="A1833" t="str">
            <v>Remate para limateza  termoacústico</v>
          </cell>
        </row>
        <row r="1834">
          <cell r="A1834" t="str">
            <v>Rep. ransformador 3Ø de 30 KVA 13.2kv/208-120v</v>
          </cell>
        </row>
        <row r="1835">
          <cell r="A1835" t="str">
            <v>Rep. ransformador 3Ø de 75 KVA 13.2kv/208-120v</v>
          </cell>
        </row>
        <row r="1836">
          <cell r="A1836" t="str">
            <v>Rep. transformador 1Ø de 10 KVA 13.2kv/240-120v</v>
          </cell>
        </row>
        <row r="1837">
          <cell r="A1837" t="str">
            <v>Rep. transformador 1Ø de 15 KVA 13.2kv/240-120v</v>
          </cell>
        </row>
        <row r="1838">
          <cell r="A1838" t="str">
            <v>Rep. transformador 1Ø de 15 KVA 34.5kv/240-120v</v>
          </cell>
        </row>
        <row r="1839">
          <cell r="A1839" t="str">
            <v>Rep. transformador 1Ø de 25 KVA 13.2kv/240-120v</v>
          </cell>
        </row>
        <row r="1840">
          <cell r="A1840" t="str">
            <v>Rep. transformador 1Ø de 25 KVA 34.5kv/240-120v</v>
          </cell>
        </row>
        <row r="1841">
          <cell r="A1841" t="str">
            <v>Rep. transformador 3Ø de 112,5 KVA 13.2kv/208-120v</v>
          </cell>
        </row>
        <row r="1842">
          <cell r="A1842" t="str">
            <v>Rep. transformador 3Ø de 15 KVA 13.2kv/208-120v</v>
          </cell>
        </row>
        <row r="1843">
          <cell r="A1843" t="str">
            <v>Rep. transformador 3Ø de 150 KVA 34.5kv/13.2kv</v>
          </cell>
        </row>
        <row r="1844">
          <cell r="A1844" t="str">
            <v>Rep. transformador 3Ø de 225 KVA 34.5kv/13.2kv</v>
          </cell>
        </row>
        <row r="1845">
          <cell r="A1845" t="str">
            <v>Rep. transformador 3Ø de 250 KVA 34.5kv/13.2kv</v>
          </cell>
        </row>
        <row r="1846">
          <cell r="A1846" t="str">
            <v>Rep. transformador 3Ø de 30 KVA 34.5kv/13.2kv</v>
          </cell>
        </row>
        <row r="1847">
          <cell r="A1847" t="str">
            <v>Rep. transformador 3Ø de 300 KVA 34.5kv/13.2kv</v>
          </cell>
        </row>
        <row r="1848">
          <cell r="A1848" t="str">
            <v>Rep. transformador 3Ø de 45 KVA 13.2kv/208-120v</v>
          </cell>
        </row>
        <row r="1849">
          <cell r="A1849" t="str">
            <v>Rep. transformador 3Ø de 45 KVA 34.5kv/13.2kv</v>
          </cell>
        </row>
        <row r="1850">
          <cell r="A1850" t="str">
            <v>Rep. transformador 3Ø de 500 KVA 34.5kv/13.2kv</v>
          </cell>
        </row>
        <row r="1851">
          <cell r="A1851" t="str">
            <v>Rep. transformador 3Ø de 800 KVA 34.5kv/13.2kv</v>
          </cell>
        </row>
        <row r="1852">
          <cell r="A1852" t="str">
            <v>Repisa cerrada puerta corrediza</v>
          </cell>
        </row>
        <row r="1853">
          <cell r="A1853" t="str">
            <v>Repisa Ordinario 3 M</v>
          </cell>
        </row>
        <row r="1854">
          <cell r="A1854" t="str">
            <v>Rigidizador 1/2" x200 mm x 200 mm</v>
          </cell>
        </row>
        <row r="1855">
          <cell r="A1855" t="str">
            <v>Rigidizador 2" x 1000 mm x 1415 mm</v>
          </cell>
        </row>
        <row r="1856">
          <cell r="A1856" t="str">
            <v>Rigidizador 3/4" x 100 mm x 165 mm</v>
          </cell>
        </row>
        <row r="1857">
          <cell r="A1857" t="str">
            <v>Rigidizador 3/4" x 300 mm x 112 mm</v>
          </cell>
        </row>
        <row r="1858">
          <cell r="A1858" t="str">
            <v>Rigidizador 3/4" x 300 mm x 234 mm</v>
          </cell>
        </row>
        <row r="1859">
          <cell r="A1859" t="str">
            <v>Rigidizador de anclaje 3/4" x 900 mm x 250mm</v>
          </cell>
        </row>
        <row r="1860">
          <cell r="A1860" t="str">
            <v>Rigidizador de anclaje 5/8" x 200 mm x 250mm</v>
          </cell>
        </row>
        <row r="1861">
          <cell r="A1861" t="str">
            <v>Rigidizador de anclaje 5/8" x 220 mm x 150mm T. 2</v>
          </cell>
        </row>
        <row r="1862">
          <cell r="A1862" t="str">
            <v>Rodillo de felpa</v>
          </cell>
        </row>
        <row r="1863">
          <cell r="A1863" t="str">
            <v>Rollo de cinta bandit 3/8 x 30 m</v>
          </cell>
        </row>
        <row r="1864">
          <cell r="A1864" t="str">
            <v>Rollo de cinta bandit 5/8 x 30 m</v>
          </cell>
        </row>
        <row r="1865">
          <cell r="A1865" t="str">
            <v>Roseta (Plafón)</v>
          </cell>
        </row>
        <row r="1866">
          <cell r="A1866" t="str">
            <v>Roseta de Porcelana</v>
          </cell>
        </row>
        <row r="1867">
          <cell r="A1867" t="str">
            <v>Roseta de porcelana 4"</v>
          </cell>
        </row>
        <row r="1868">
          <cell r="A1868" t="str">
            <v>Rueda de manejo de 10 a 16"</v>
          </cell>
        </row>
        <row r="1869">
          <cell r="A1869" t="str">
            <v>Rueda de manejo de 18 a 24"</v>
          </cell>
        </row>
        <row r="1870">
          <cell r="A1870" t="str">
            <v>Rueda de manejo de 2 a 4"</v>
          </cell>
        </row>
        <row r="1871">
          <cell r="A1871" t="str">
            <v>Rueda de manejo de 6 a 8"</v>
          </cell>
        </row>
        <row r="1872">
          <cell r="A1872" t="str">
            <v>RUSTIPLAST</v>
          </cell>
        </row>
        <row r="1873">
          <cell r="A1873" t="str">
            <v>Saco en fibra (0.60 x 0.80)</v>
          </cell>
        </row>
        <row r="1874">
          <cell r="A1874" t="str">
            <v>Saco en fibra (0.70 x 1.00)</v>
          </cell>
        </row>
        <row r="1875">
          <cell r="A1875" t="str">
            <v>Saco en fibra (0.82 x 1.15)</v>
          </cell>
        </row>
        <row r="1876">
          <cell r="A1876" t="str">
            <v>Salida con terminal coaxial TV Americana 75 Ohm</v>
          </cell>
        </row>
        <row r="1877">
          <cell r="A1877" t="str">
            <v>Salida doble audio conectar dos parlantes</v>
          </cell>
        </row>
        <row r="1878">
          <cell r="A1878" t="str">
            <v>Salida para cordón</v>
          </cell>
        </row>
        <row r="1879">
          <cell r="A1879" t="str">
            <v>Salida para cordón TV 13,5 * 7,5 mm sin conector</v>
          </cell>
        </row>
        <row r="1880">
          <cell r="A1880" t="str">
            <v>Salida telefónica tipo Americana doble RJ 11 - 4hi</v>
          </cell>
        </row>
        <row r="1881">
          <cell r="A1881" t="str">
            <v>Salida telefónica tipo Americana sencilla RJ 11 -</v>
          </cell>
        </row>
        <row r="1882">
          <cell r="A1882" t="str">
            <v>Salida Telefónica tipo doble</v>
          </cell>
        </row>
        <row r="1883">
          <cell r="A1883" t="str">
            <v>Salida Telefónica tipo sencilla</v>
          </cell>
        </row>
        <row r="1884">
          <cell r="A1884" t="str">
            <v>Salida voz y datos con RJ-45 UTP 8 h t ALTAIR 5E</v>
          </cell>
        </row>
        <row r="1885">
          <cell r="A1885" t="str">
            <v>salida voz y datos con RJ-45 UTP 8 h t ALTAIR 6</v>
          </cell>
        </row>
        <row r="1886">
          <cell r="A1886" t="str">
            <v>Sanitario  porcelana  color con accesorios</v>
          </cell>
        </row>
        <row r="1887">
          <cell r="A1887" t="str">
            <v>Sanitario blanco porcelana con accesorios</v>
          </cell>
        </row>
        <row r="1888">
          <cell r="A1888" t="str">
            <v>Sanitario fluxómetro blanco</v>
          </cell>
        </row>
        <row r="1889">
          <cell r="A1889" t="str">
            <v>Sanitario milenium elongado blanco</v>
          </cell>
        </row>
        <row r="1890">
          <cell r="A1890" t="str">
            <v>Sardinel especial rampa tipo A A-100</v>
          </cell>
        </row>
        <row r="1891">
          <cell r="A1891" t="str">
            <v>Sardinel Prefabricado 0.3 x 0.8 x 0.2</v>
          </cell>
        </row>
        <row r="1892">
          <cell r="A1892" t="str">
            <v>Sardinel Prefabricado 0.4 x 0.8 x 0.2</v>
          </cell>
        </row>
        <row r="1893">
          <cell r="A1893" t="str">
            <v>Sardinel prefabricado A-85</v>
          </cell>
        </row>
        <row r="1894">
          <cell r="A1894" t="str">
            <v>Sardinel Prefabricado Modulo A-10</v>
          </cell>
        </row>
        <row r="1895">
          <cell r="A1895" t="str">
            <v>Sardinel Prefabricado Modulo A-80</v>
          </cell>
        </row>
        <row r="1896">
          <cell r="A1896" t="str">
            <v>Scotch 13 negro 19 mm * 4.57 m</v>
          </cell>
        </row>
        <row r="1897">
          <cell r="A1897" t="str">
            <v>Scotch 13 negro 19 mm * 9.1 mm</v>
          </cell>
        </row>
        <row r="1898">
          <cell r="A1898" t="str">
            <v>Scotch 2210 (mastic)   negro 102  mm * 3. 05 m</v>
          </cell>
        </row>
        <row r="1899">
          <cell r="A1899" t="str">
            <v>Scotch 2229 (mastic)   negro 25  mm * 3.05 m</v>
          </cell>
        </row>
        <row r="1900">
          <cell r="A1900" t="str">
            <v>Scotch 23 negro 18 mm * 9.1 mm</v>
          </cell>
        </row>
        <row r="1901">
          <cell r="A1901" t="str">
            <v>Scotch 25   negro 12  mm * 7.6 m</v>
          </cell>
        </row>
        <row r="1902">
          <cell r="A1902" t="str">
            <v>Scotch 2520  amarilla   negro 19  mm * 18 m</v>
          </cell>
        </row>
        <row r="1903">
          <cell r="A1903" t="str">
            <v>Scotch 69 blanca    19  mm * 32,4 m</v>
          </cell>
        </row>
        <row r="1904">
          <cell r="A1904" t="str">
            <v>Scotch 700 negro 18mm * 20 mm</v>
          </cell>
        </row>
        <row r="1905">
          <cell r="A1905" t="str">
            <v>Scotchrap  50 negro 48mm * 30 mm</v>
          </cell>
        </row>
        <row r="1906">
          <cell r="A1906" t="str">
            <v>Scotchrap 50  negro 72mm * 30 mm</v>
          </cell>
        </row>
        <row r="1907">
          <cell r="A1907" t="str">
            <v>Scotchrap 50  negro 96 mm * 30 mm</v>
          </cell>
        </row>
        <row r="1908">
          <cell r="A1908" t="str">
            <v>Seccionador de entrada y salida Oper. bajo carga</v>
          </cell>
        </row>
        <row r="1909">
          <cell r="A1909" t="str">
            <v>Seccionador de protección Oper. bajo carga</v>
          </cell>
        </row>
        <row r="1910">
          <cell r="A1910" t="str">
            <v>Segueta Nícholson</v>
          </cell>
        </row>
        <row r="1911">
          <cell r="A1911" t="str">
            <v>Sellador de roscas</v>
          </cell>
        </row>
        <row r="1912">
          <cell r="A1912" t="str">
            <v>Sellador lijable para madera</v>
          </cell>
        </row>
        <row r="1913">
          <cell r="A1913" t="str">
            <v>Sellante Sika flex 1.5 LM SL</v>
          </cell>
        </row>
        <row r="1914">
          <cell r="A1914" t="str">
            <v>Sello Elastomerico u.m RDE 21 PVC 10 "</v>
          </cell>
        </row>
        <row r="1915">
          <cell r="A1915" t="str">
            <v>Sello Elastomerico u.m RDE 21 PVC 12 "</v>
          </cell>
        </row>
        <row r="1916">
          <cell r="A1916" t="str">
            <v>Sello Elastomerico u.m RDE 21 PVC 2 "</v>
          </cell>
        </row>
        <row r="1917">
          <cell r="A1917" t="str">
            <v>Sello Elastomerico u.m RDE 21 PVC 2.1/2 "</v>
          </cell>
        </row>
        <row r="1918">
          <cell r="A1918" t="str">
            <v>Sello Elastomerico u.m RDE 21 PVC 3 "</v>
          </cell>
        </row>
        <row r="1919">
          <cell r="A1919" t="str">
            <v>Sello Elastomerico u.m RDE 21 PVC 4 "</v>
          </cell>
        </row>
        <row r="1920">
          <cell r="A1920" t="str">
            <v>Sello Elastomerico u.m RDE 21 PVC 6 "</v>
          </cell>
        </row>
        <row r="1921">
          <cell r="A1921" t="str">
            <v>Sello Elastomerico u.m RDE 21 PVC 8 "</v>
          </cell>
        </row>
        <row r="1922">
          <cell r="A1922" t="str">
            <v>Sello Water Stop ADS 12 Pulg.</v>
          </cell>
        </row>
        <row r="1923">
          <cell r="A1923" t="str">
            <v>Sello Water Stop ADS 15 Pulg.</v>
          </cell>
        </row>
        <row r="1924">
          <cell r="A1924" t="str">
            <v>Sello Water Stop ADS 18 Pulg.</v>
          </cell>
        </row>
        <row r="1925">
          <cell r="A1925" t="str">
            <v>Sello Water Stop ADS 24 Pulg.</v>
          </cell>
        </row>
        <row r="1926">
          <cell r="A1926" t="str">
            <v>Sello Water Stop ADS 30 Pulg.</v>
          </cell>
        </row>
        <row r="1927">
          <cell r="A1927" t="str">
            <v>Sello Water Stop ADS 36 Pulg.</v>
          </cell>
        </row>
        <row r="1928">
          <cell r="A1928" t="str">
            <v>Sello Water Stop ADS 40 Pulg.</v>
          </cell>
        </row>
        <row r="1929">
          <cell r="A1929" t="str">
            <v>Sello Water Stop ADS 42 Pulg.</v>
          </cell>
        </row>
        <row r="1930">
          <cell r="A1930" t="str">
            <v>Sello Water Stop ADS 48 Pulg.</v>
          </cell>
        </row>
        <row r="1931">
          <cell r="A1931" t="str">
            <v>Sello Water Stop ADS 60 Pulg.</v>
          </cell>
        </row>
        <row r="1932">
          <cell r="A1932" t="str">
            <v>Señal doble cicloruta</v>
          </cell>
        </row>
        <row r="1933">
          <cell r="A1933" t="str">
            <v>Señal sencilla cicloruta</v>
          </cell>
        </row>
        <row r="1934">
          <cell r="A1934" t="str">
            <v>Señal SP, SR, SI 60 x 60 cm papel reflectivo</v>
          </cell>
        </row>
        <row r="1935">
          <cell r="A1935" t="str">
            <v>Señal SP, SR, SI 75 x 75 cm papel reflectivo</v>
          </cell>
        </row>
        <row r="1936">
          <cell r="A1936" t="str">
            <v>Señal SP, SR, SI 90 x 90 cm papel reflectivo</v>
          </cell>
        </row>
        <row r="1937">
          <cell r="A1937" t="str">
            <v>Señales Preventivas y regla. 60 x 60 cm</v>
          </cell>
        </row>
        <row r="1938">
          <cell r="A1938" t="str">
            <v>Señales Preventivas y regla. 75 x 75 cm</v>
          </cell>
        </row>
        <row r="1939">
          <cell r="A1939" t="str">
            <v>Señales Preventivas y regla. 90 x 90 cm</v>
          </cell>
        </row>
        <row r="1940">
          <cell r="A1940" t="str">
            <v>Sifion de gres 6"</v>
          </cell>
        </row>
        <row r="1941">
          <cell r="A1941" t="str">
            <v>Sifon 3"  135° C x E</v>
          </cell>
        </row>
        <row r="1942">
          <cell r="A1942" t="str">
            <v>Sifon 4"  135° C x E</v>
          </cell>
        </row>
        <row r="1943">
          <cell r="A1943" t="str">
            <v>Sifon de gres 4"</v>
          </cell>
        </row>
        <row r="1944">
          <cell r="A1944" t="str">
            <v>Sifon lavaplatos</v>
          </cell>
        </row>
        <row r="1945">
          <cell r="A1945" t="str">
            <v>Sika 1 imp. integral</v>
          </cell>
        </row>
        <row r="1946">
          <cell r="A1946" t="str">
            <v>Sika 10 impermeabilizante</v>
          </cell>
        </row>
        <row r="1947">
          <cell r="A1947" t="str">
            <v>Sika Guard 68 mate x 9 kg</v>
          </cell>
        </row>
        <row r="1948">
          <cell r="A1948" t="str">
            <v>Sika transparente</v>
          </cell>
        </row>
        <row r="1949">
          <cell r="A1949" t="str">
            <v xml:space="preserve">Sikadur 32 primer </v>
          </cell>
        </row>
        <row r="1950">
          <cell r="A1950" t="str">
            <v>Sikadur hex 300 resina de impregnación</v>
          </cell>
        </row>
        <row r="1951">
          <cell r="A1951" t="str">
            <v>Sikagrout 200</v>
          </cell>
        </row>
        <row r="1952">
          <cell r="A1952" t="str">
            <v>Sikaguard-62</v>
          </cell>
        </row>
        <row r="1953">
          <cell r="A1953" t="str">
            <v>Sikaguard-63 N</v>
          </cell>
        </row>
        <row r="1954">
          <cell r="A1954" t="str">
            <v>Sikapistola Sanisil (cartucho 300 cm3)</v>
          </cell>
        </row>
        <row r="1955">
          <cell r="A1955" t="str">
            <v>Sikawrap hex 100 G tejido fibra de vidrio 1.27 m*1</v>
          </cell>
        </row>
        <row r="1956">
          <cell r="A1956" t="str">
            <v>SILCOPLAST</v>
          </cell>
        </row>
        <row r="1957">
          <cell r="A1957" t="str">
            <v>Silicona Antihon Transp. Sika (cartucho 300 cm3)</v>
          </cell>
        </row>
        <row r="1958">
          <cell r="A1958" t="str">
            <v>SILLA CRUCETA TIPO ICEL</v>
          </cell>
        </row>
        <row r="1959">
          <cell r="A1959" t="str">
            <v>Silla drenaje 65x100 mm</v>
          </cell>
        </row>
        <row r="1960">
          <cell r="A1960" t="str">
            <v>Silla drenaje 65x160 mm</v>
          </cell>
        </row>
        <row r="1961">
          <cell r="A1961" t="str">
            <v>Silla interlocutor isóseles kiko paño sin brazos</v>
          </cell>
        </row>
        <row r="1962">
          <cell r="A1962" t="str">
            <v>Silla Isóceles kiko tapizada en paño sin brazos</v>
          </cell>
        </row>
        <row r="1963">
          <cell r="A1963" t="str">
            <v>Silla parque con brazos en HF y madera colonial fr</v>
          </cell>
        </row>
        <row r="1964">
          <cell r="A1964" t="str">
            <v>Silla parque con brazos en HF y madera colonial In</v>
          </cell>
        </row>
        <row r="1965">
          <cell r="A1965" t="str">
            <v>Silla secretarial con brazos</v>
          </cell>
        </row>
        <row r="1966">
          <cell r="A1966" t="str">
            <v>Silla secretarial sin brazos</v>
          </cell>
        </row>
        <row r="1967">
          <cell r="A1967" t="str">
            <v>Silla tamdem de espera 3 puestos s/m</v>
          </cell>
        </row>
        <row r="1968">
          <cell r="A1968" t="str">
            <v>Silla tamdem de espera 4 puestos s/m</v>
          </cell>
        </row>
        <row r="1969">
          <cell r="A1969" t="str">
            <v xml:space="preserve">SILLA TEE ALCANTA.  10" </v>
          </cell>
        </row>
        <row r="1970">
          <cell r="A1970" t="str">
            <v xml:space="preserve">SILLA TEE ALCANTA.  12" </v>
          </cell>
        </row>
        <row r="1971">
          <cell r="A1971" t="str">
            <v xml:space="preserve">SILLA TEE ALCANTA.  14" </v>
          </cell>
        </row>
        <row r="1972">
          <cell r="A1972" t="str">
            <v xml:space="preserve">SILLA TEE ALCANTA.  16" </v>
          </cell>
        </row>
        <row r="1973">
          <cell r="A1973" t="str">
            <v xml:space="preserve">SILLA TEE ALCANTA.  8" </v>
          </cell>
        </row>
        <row r="1974">
          <cell r="A1974" t="str">
            <v>Silla tee alcantarillado 160x110</v>
          </cell>
        </row>
        <row r="1975">
          <cell r="A1975" t="str">
            <v>Silla tee alcantarillado 200x110</v>
          </cell>
        </row>
        <row r="1976">
          <cell r="A1976" t="str">
            <v>Silla tee alcantarillado 200x160</v>
          </cell>
        </row>
        <row r="1977">
          <cell r="A1977" t="str">
            <v>Silla tee alcantarillado 250x110</v>
          </cell>
        </row>
        <row r="1978">
          <cell r="A1978" t="str">
            <v>Silla tee alcantarillado 250x160</v>
          </cell>
        </row>
        <row r="1979">
          <cell r="A1979" t="str">
            <v>Silla Tee PEAD alcantarillado 10x6" CXC</v>
          </cell>
        </row>
        <row r="1980">
          <cell r="A1980" t="str">
            <v>Silla Tee PEAD alcantarillado 8x6" CXC</v>
          </cell>
        </row>
        <row r="1981">
          <cell r="A1981" t="str">
            <v>Silla texas gerente  paño con brazos neumática</v>
          </cell>
        </row>
        <row r="1982">
          <cell r="A1982" t="str">
            <v>Silla Yee PEAD alcantarillado 8x6" CXC</v>
          </cell>
        </row>
        <row r="1983">
          <cell r="A1983" t="str">
            <v>Silla Yee PVC 16 x 6 (400 x 160 mm)</v>
          </cell>
        </row>
        <row r="1984">
          <cell r="A1984" t="str">
            <v>Sillar 3831</v>
          </cell>
        </row>
        <row r="1985">
          <cell r="A1985" t="str">
            <v>Silleta termofusión PE-100 PN-10 60X16</v>
          </cell>
        </row>
        <row r="1986">
          <cell r="A1986" t="str">
            <v>Silleta termofusión PE-100 PN-10 90X16</v>
          </cell>
        </row>
        <row r="1987">
          <cell r="A1987" t="str">
            <v>Sistema aforador con Pasamuro en PRFV Ø=2"</v>
          </cell>
        </row>
        <row r="1988">
          <cell r="A1988" t="str">
            <v>Sistema de tratamiento (tanques PVC 1000 lt Ovoid)</v>
          </cell>
        </row>
        <row r="1989">
          <cell r="A1989" t="str">
            <v>Sistema de tratamiento in situ ovoide (tanques PVC</v>
          </cell>
        </row>
        <row r="1990">
          <cell r="A1990" t="str">
            <v>Sistema muestreador para reactor UASB con soportes</v>
          </cell>
        </row>
        <row r="1991">
          <cell r="A1991" t="str">
            <v>Sistema quemador de gas y trampa de agua</v>
          </cell>
        </row>
        <row r="1992">
          <cell r="A1992" t="str">
            <v>Soda Cáustica por 120 gr</v>
          </cell>
        </row>
        <row r="1993">
          <cell r="A1993" t="str">
            <v>Soldadura elect. acero inox. equipo mig</v>
          </cell>
        </row>
        <row r="1994">
          <cell r="A1994" t="str">
            <v>Soldadura electrica 004-3/23</v>
          </cell>
        </row>
        <row r="1995">
          <cell r="A1995" t="str">
            <v>Soldadura electrosoldada 6010 de 1/8"</v>
          </cell>
        </row>
        <row r="1996">
          <cell r="A1996" t="str">
            <v>Soldadura electrosoldada 6012 de 1/8"</v>
          </cell>
        </row>
        <row r="1997">
          <cell r="A1997" t="str">
            <v>Soldadura electrosoldada 6013 de 1/8"</v>
          </cell>
        </row>
        <row r="1998">
          <cell r="A1998" t="str">
            <v>Soldadura electrosoldada 6013 de 1/8"</v>
          </cell>
        </row>
        <row r="1999">
          <cell r="A1999" t="str">
            <v>Soldadura electrosoldada 7018 de 1/8"</v>
          </cell>
        </row>
        <row r="2000">
          <cell r="A2000" t="str">
            <v>Soldadura estaño para cobre</v>
          </cell>
        </row>
        <row r="2001">
          <cell r="A2001" t="str">
            <v>Soldadura exotermica 115 gr.</v>
          </cell>
        </row>
        <row r="2002">
          <cell r="A2002" t="str">
            <v>Soldadura exotermica 125 gr.</v>
          </cell>
        </row>
        <row r="2003">
          <cell r="A2003" t="str">
            <v>Soldadura exotermica 150 gr.</v>
          </cell>
        </row>
        <row r="2004">
          <cell r="A2004" t="str">
            <v>Soldadura exotermica 200 gr.</v>
          </cell>
        </row>
        <row r="2005">
          <cell r="A2005" t="str">
            <v>Soldadura exotermica 90 gr.</v>
          </cell>
        </row>
        <row r="2006">
          <cell r="A2006" t="str">
            <v>Soldadura liquida pvc (tub. alcantarillado) 1/4</v>
          </cell>
        </row>
        <row r="2007">
          <cell r="A2007" t="str">
            <v>Soldadura para CPVC 1/4" Gl</v>
          </cell>
        </row>
        <row r="2008">
          <cell r="A2008" t="str">
            <v>Soldadura para PVC 1/4" Gl</v>
          </cell>
        </row>
        <row r="2009">
          <cell r="A2009" t="str">
            <v>Soldadura para PVC 1/4" Gl</v>
          </cell>
        </row>
        <row r="2010">
          <cell r="A2010" t="str">
            <v>Soporte canal amazonas</v>
          </cell>
        </row>
        <row r="2011">
          <cell r="A2011" t="str">
            <v>Soporte de bajante amazonas</v>
          </cell>
        </row>
        <row r="2012">
          <cell r="A2012" t="str">
            <v>SOPORTE DE CANAL BLANCO</v>
          </cell>
        </row>
        <row r="2013">
          <cell r="A2013" t="str">
            <v>Soporte para bandeja portacables</v>
          </cell>
        </row>
        <row r="2014">
          <cell r="A2014" t="str">
            <v>SPACCATO BLANCO BRASIL</v>
          </cell>
        </row>
        <row r="2015">
          <cell r="A2015" t="str">
            <v>SPACCATO TRAVERTINO BOSCONIA</v>
          </cell>
        </row>
        <row r="2016">
          <cell r="A2016" t="str">
            <v>Stasoil</v>
          </cell>
        </row>
        <row r="2017">
          <cell r="A2017" t="str">
            <v>STRIP 100 PARES</v>
          </cell>
        </row>
        <row r="2018">
          <cell r="A2018" t="str">
            <v>STRIP 60 PARES</v>
          </cell>
        </row>
        <row r="2019">
          <cell r="A2019" t="str">
            <v>STRIP 8 PARES</v>
          </cell>
        </row>
        <row r="2020">
          <cell r="A2020" t="str">
            <v>Sub base triturada T. max. 2"</v>
          </cell>
        </row>
        <row r="2021">
          <cell r="A2021" t="str">
            <v>Sub-base granular seleccionada o clasificada</v>
          </cell>
        </row>
        <row r="2022">
          <cell r="A2022" t="str">
            <v>SUB-ESTACIÓN 112.5 KVA</v>
          </cell>
        </row>
        <row r="2023">
          <cell r="A2023" t="str">
            <v>SUMIDERO PREFABRICADO SL-100</v>
          </cell>
        </row>
        <row r="2024">
          <cell r="A2024" t="str">
            <v>SUMIDERO VIAL 68X33X10</v>
          </cell>
        </row>
        <row r="2025">
          <cell r="A2025" t="str">
            <v>Superf trab modular fórmica mesa juntas 1.20 x 2.4</v>
          </cell>
        </row>
        <row r="2026">
          <cell r="A2026" t="str">
            <v>Superficie de trabajo modular fórmica 1.20 x 2.40</v>
          </cell>
        </row>
        <row r="2027">
          <cell r="A2027" t="str">
            <v>Superficie de trabajo modular fórmica 30 x 1.50</v>
          </cell>
        </row>
        <row r="2028">
          <cell r="A2028" t="str">
            <v>Superficie de trabajo modular fórmica 30 x R 60</v>
          </cell>
        </row>
        <row r="2029">
          <cell r="A2029" t="str">
            <v>Superficie de trabajo modular fórmica 50 x 90</v>
          </cell>
        </row>
        <row r="2030">
          <cell r="A2030" t="str">
            <v>Superficie de trabajo modular fórmica 60 x 1.20</v>
          </cell>
        </row>
        <row r="2031">
          <cell r="A2031" t="str">
            <v>Superficie de trabajo modular fórmica 60 x 1.35</v>
          </cell>
        </row>
        <row r="2032">
          <cell r="A2032" t="str">
            <v>Superficie de trabajo modular fórmica 60 x 1.5</v>
          </cell>
        </row>
        <row r="2033">
          <cell r="A2033" t="str">
            <v>Superficie de trabajo modular fórmica 60 x 1.8</v>
          </cell>
        </row>
        <row r="2034">
          <cell r="A2034" t="str">
            <v>Superficie de trabajo modular fórmica 60 x 75</v>
          </cell>
        </row>
        <row r="2035">
          <cell r="A2035" t="str">
            <v>Superficie de trabajo modular fórmica 60 x 90</v>
          </cell>
        </row>
        <row r="2036">
          <cell r="A2036" t="str">
            <v>Superficie de trabajo modular fórmica 75 x 2.10</v>
          </cell>
        </row>
        <row r="2037">
          <cell r="A2037" t="str">
            <v>Superficie de trabajo modular fórmica 90 x 1.50</v>
          </cell>
        </row>
        <row r="2038">
          <cell r="A2038" t="str">
            <v>Superficie de trabajo modular fórmica 90 x 2.10</v>
          </cell>
        </row>
        <row r="2039">
          <cell r="A2039" t="str">
            <v>Superficie de trabajo modular fórmica 90 x 90</v>
          </cell>
        </row>
        <row r="2040">
          <cell r="A2040" t="str">
            <v>SUPERMANTO 600 XT</v>
          </cell>
        </row>
        <row r="2041">
          <cell r="A2041" t="str">
            <v>SUPERMANTO 800 XT</v>
          </cell>
        </row>
        <row r="2042">
          <cell r="A2042" t="str">
            <v>Suplemento  galvanizado  2400</v>
          </cell>
        </row>
        <row r="2043">
          <cell r="A2043" t="str">
            <v>Tabla  0.05 x 0.25 x 1</v>
          </cell>
        </row>
        <row r="2044">
          <cell r="A2044" t="str">
            <v>Tabla burra 3.00 m</v>
          </cell>
        </row>
        <row r="2045">
          <cell r="A2045" t="str">
            <v>Tabla burra cedro macho 0.10</v>
          </cell>
        </row>
        <row r="2046">
          <cell r="A2046" t="str">
            <v>Tabla burra cedro macho 0.30</v>
          </cell>
        </row>
        <row r="2047">
          <cell r="A2047" t="str">
            <v>Tabla burra ordinaria 0.10</v>
          </cell>
        </row>
        <row r="2048">
          <cell r="A2048" t="str">
            <v>Tabla burra ordinaria 0.10</v>
          </cell>
        </row>
        <row r="2049">
          <cell r="A2049" t="str">
            <v>Tabla Burra Ordinaria 0.25</v>
          </cell>
        </row>
        <row r="2050">
          <cell r="A2050" t="str">
            <v>Tabla burra ordinario 0.30</v>
          </cell>
        </row>
        <row r="2051">
          <cell r="A2051" t="str">
            <v>Tabla burra ordinario 0.30</v>
          </cell>
        </row>
        <row r="2052">
          <cell r="A2052" t="str">
            <v>Tabla chapa ordinario 0.10</v>
          </cell>
        </row>
        <row r="2053">
          <cell r="A2053" t="str">
            <v>TABLA CHAPA ORDINARIO 0.20</v>
          </cell>
        </row>
        <row r="2054">
          <cell r="A2054" t="str">
            <v>Tabla chapa ordinario 0.30</v>
          </cell>
        </row>
        <row r="2055">
          <cell r="A2055" t="str">
            <v>Tablero 6 circuitos</v>
          </cell>
        </row>
        <row r="2056">
          <cell r="A2056" t="str">
            <v>Tablero bif 225A/240 V c/pta (24 C) ch plat totali</v>
          </cell>
        </row>
        <row r="2057">
          <cell r="A2057" t="str">
            <v>Tablero bifásico s/puesta (12 C)</v>
          </cell>
        </row>
        <row r="2058">
          <cell r="A2058" t="str">
            <v>Tablero bifásico s/puesta (16 C)</v>
          </cell>
        </row>
        <row r="2059">
          <cell r="A2059" t="str">
            <v>Tablero bifásico s/puesta (8 C)</v>
          </cell>
        </row>
        <row r="2060">
          <cell r="A2060" t="str">
            <v>TABLERO C/PUERTA 18 CIRC.</v>
          </cell>
        </row>
        <row r="2061">
          <cell r="A2061" t="str">
            <v>TABLERO CON LLAVE 18 CIRCUITOS</v>
          </cell>
        </row>
        <row r="2062">
          <cell r="A2062" t="str">
            <v>Tablero con puerta  24 circuitos</v>
          </cell>
        </row>
        <row r="2063">
          <cell r="A2063" t="str">
            <v>TABLERO CON PUERTA 12 CIRCUITOS</v>
          </cell>
        </row>
        <row r="2064">
          <cell r="A2064" t="str">
            <v>Tablero control bomba. completo</v>
          </cell>
        </row>
        <row r="2065">
          <cell r="A2065" t="str">
            <v>Tablero monof. 4 circuitos</v>
          </cell>
        </row>
        <row r="2066">
          <cell r="A2066" t="str">
            <v>Tablero monof. 6 circuitos</v>
          </cell>
        </row>
        <row r="2067">
          <cell r="A2067" t="str">
            <v>Tablero monof. s/puerta (4 ventanas)</v>
          </cell>
        </row>
        <row r="2068">
          <cell r="A2068" t="str">
            <v>Tablero monof. s/puerta (6 ventanas)</v>
          </cell>
        </row>
        <row r="2069">
          <cell r="A2069" t="str">
            <v>Tablero monof. s/puerta (8 ventanas)</v>
          </cell>
        </row>
        <row r="2070">
          <cell r="A2070" t="str">
            <v>Tablero para llave  36 circuitos</v>
          </cell>
        </row>
        <row r="2071">
          <cell r="A2071" t="str">
            <v>Tablero para llave 24 circuitos</v>
          </cell>
        </row>
        <row r="2072">
          <cell r="A2072" t="str">
            <v>Tablero para totalizador 12 circuitos</v>
          </cell>
        </row>
        <row r="2073">
          <cell r="A2073" t="str">
            <v>Tablero para totalizador 18 circuitos</v>
          </cell>
        </row>
        <row r="2074">
          <cell r="A2074" t="str">
            <v>Tablero para totalizador 24 circuitos</v>
          </cell>
        </row>
        <row r="2075">
          <cell r="A2075" t="str">
            <v>Tablero para totalizador 36 circuitos</v>
          </cell>
        </row>
        <row r="2076">
          <cell r="A2076" t="str">
            <v>Tablero parciales  12 C con llave</v>
          </cell>
        </row>
        <row r="2077">
          <cell r="A2077" t="str">
            <v>Tablero sobre puerta  36 circuitos</v>
          </cell>
        </row>
        <row r="2078">
          <cell r="A2078" t="str">
            <v>Tablero tirf. 225 A /240V c/puerta (12 C) cerr opc</v>
          </cell>
        </row>
        <row r="2079">
          <cell r="A2079" t="str">
            <v>Tablero tirf. 225 A /240V c/puerta (24 C) cerr opc</v>
          </cell>
        </row>
        <row r="2080">
          <cell r="A2080" t="str">
            <v>Tablero tirf. 225A/240V s/p  (6 C) 6h opc t aisla</v>
          </cell>
        </row>
        <row r="2081">
          <cell r="A2081" t="str">
            <v>Tablero tirf. 400 A /240V c/puerta (42 C) cerr opc</v>
          </cell>
        </row>
        <row r="2082">
          <cell r="A2082" t="str">
            <v>Tablero y Marco en madera puerta 1.5x2.1</v>
          </cell>
        </row>
        <row r="2083">
          <cell r="A2083" t="str">
            <v>Tableta cerámica corriente 20 x 08</v>
          </cell>
        </row>
        <row r="2084">
          <cell r="A2084" t="str">
            <v>Tableta cerámica corriente 20 x 20</v>
          </cell>
        </row>
        <row r="2085">
          <cell r="A2085" t="str">
            <v>Tableta cerámica duro piso 33 x 33</v>
          </cell>
        </row>
        <row r="2086">
          <cell r="A2086" t="str">
            <v>Tableta de gres no vitrificado 30 x 30</v>
          </cell>
        </row>
        <row r="2087">
          <cell r="A2087" t="str">
            <v>Tableta de gres vitrificado 30 x 30</v>
          </cell>
        </row>
        <row r="2088">
          <cell r="A2088" t="str">
            <v>Tableta prefabricada panot  A-20</v>
          </cell>
        </row>
        <row r="2089">
          <cell r="A2089" t="str">
            <v>Tablon - zocalo</v>
          </cell>
        </row>
        <row r="2090">
          <cell r="A2090" t="str">
            <v>Tablon de 0.05 x 0.30 x 1</v>
          </cell>
        </row>
        <row r="2091">
          <cell r="A2091" t="str">
            <v>Tablon de gres liso 20 x 20</v>
          </cell>
        </row>
        <row r="2092">
          <cell r="A2092" t="str">
            <v>Tablon de gres vitrificado 25 x 25</v>
          </cell>
        </row>
        <row r="2093">
          <cell r="A2093" t="str">
            <v>Tablon de gres vitrificado 33 x 33</v>
          </cell>
        </row>
        <row r="2094">
          <cell r="A2094" t="str">
            <v>Tablon ladrillo grafilado  25 x 25</v>
          </cell>
        </row>
        <row r="2095">
          <cell r="A2095" t="str">
            <v>Tablon ladrillo grafilado  30 x 30</v>
          </cell>
        </row>
        <row r="2096">
          <cell r="A2096" t="str">
            <v>Tablon ladrillo grafilado  33 x 33</v>
          </cell>
        </row>
        <row r="2097">
          <cell r="A2097" t="str">
            <v>Tablon ladrillo romana roja sup. 18 x 9 piso</v>
          </cell>
        </row>
        <row r="2098">
          <cell r="A2098" t="str">
            <v>Tablon Ordinario ( 5 x 20 )</v>
          </cell>
        </row>
        <row r="2099">
          <cell r="A2099" t="str">
            <v>Tablon tono natural</v>
          </cell>
        </row>
        <row r="2100">
          <cell r="A2100" t="str">
            <v>Tachas reflectiva (importada)</v>
          </cell>
        </row>
        <row r="2101">
          <cell r="A2101" t="str">
            <v>Tachas reflectivas</v>
          </cell>
        </row>
        <row r="2102">
          <cell r="A2102" t="str">
            <v>Taco termomagnético unipolar HQP 30A</v>
          </cell>
        </row>
        <row r="2103">
          <cell r="A2103" t="str">
            <v>Tambor de Anclaje HF e=0.25 m S=0.20 m</v>
          </cell>
        </row>
        <row r="2104">
          <cell r="A2104" t="str">
            <v>Tanque  500 lt, 25 kg zeolita FAFA grava 0.3 m3 FA</v>
          </cell>
        </row>
        <row r="2105">
          <cell r="A2105" t="str">
            <v>Tanque asbesto cemento completo</v>
          </cell>
        </row>
        <row r="2106">
          <cell r="A2106" t="str">
            <v>Tanque Biodigestor V= 40 M3, Ø=2.30 m, L= 10.09 m.</v>
          </cell>
        </row>
        <row r="2107">
          <cell r="A2107" t="str">
            <v>Tanque desarenador en poliuretano con PRFV</v>
          </cell>
        </row>
        <row r="2108">
          <cell r="A2108" t="str">
            <v>Tanque Filtro Fafa V= 15 M3, Ø=1.85 m, L= 5.63 m.</v>
          </cell>
        </row>
        <row r="2109">
          <cell r="A2109" t="str">
            <v>Tanque lavadero 300 lts en fibra de vidrio</v>
          </cell>
        </row>
        <row r="2110">
          <cell r="A2110" t="str">
            <v>Tanque plástico  500 lt</v>
          </cell>
        </row>
        <row r="2111">
          <cell r="A2111" t="str">
            <v>Tanque plástico 1000 lt</v>
          </cell>
        </row>
        <row r="2112">
          <cell r="A2112" t="str">
            <v>Tanque plástico 2000 lt</v>
          </cell>
        </row>
        <row r="2113">
          <cell r="A2113" t="str">
            <v>Tanque plástico 5000 lt</v>
          </cell>
        </row>
        <row r="2114">
          <cell r="A2114" t="str">
            <v>Tanque séptico asbesto cemento</v>
          </cell>
        </row>
        <row r="2115">
          <cell r="A2115" t="str">
            <v>Tapa basculante c/llave seguridad 3 apoyos</v>
          </cell>
        </row>
        <row r="2116">
          <cell r="A2116" t="str">
            <v>Tapa caja tráfico liviano  72 x 72 x 13  CAI-TL</v>
          </cell>
        </row>
        <row r="2117">
          <cell r="A2117" t="str">
            <v>Tapa caja tráfico pesado  72 x 72 x 13  CAI-TL</v>
          </cell>
        </row>
        <row r="2118">
          <cell r="A2118" t="str">
            <v>Tapa ciega 2400</v>
          </cell>
        </row>
        <row r="2119">
          <cell r="A2119" t="str">
            <v>Tapa Ext. derecha  amazonas</v>
          </cell>
        </row>
        <row r="2120">
          <cell r="A2120" t="str">
            <v>TAPA EXTERNA BLANCO</v>
          </cell>
        </row>
        <row r="2121">
          <cell r="A2121" t="str">
            <v>Tapa Manhole Ø=0,60 m. con Bisagra (HN)</v>
          </cell>
        </row>
        <row r="2122">
          <cell r="A2122" t="str">
            <v>Tapa metálica - canaleta</v>
          </cell>
        </row>
        <row r="2123">
          <cell r="A2123" t="str">
            <v>Tapa metálica válvula tipo chorote</v>
          </cell>
        </row>
        <row r="2124">
          <cell r="A2124" t="str">
            <v>Tapa metálica válvula tipo Común</v>
          </cell>
        </row>
        <row r="2125">
          <cell r="A2125" t="str">
            <v>Tapa pozo en vías D/0.60</v>
          </cell>
        </row>
        <row r="2126">
          <cell r="A2126" t="str">
            <v>Tapa prefabricada en concreto</v>
          </cell>
        </row>
        <row r="2127">
          <cell r="A2127" t="str">
            <v>Tapa registro plástica R 20 x 20</v>
          </cell>
        </row>
        <row r="2128">
          <cell r="A2128" t="str">
            <v>Tapa registro R 6 x 6</v>
          </cell>
        </row>
        <row r="2129">
          <cell r="A2129" t="str">
            <v>Tapa sumidero 95 x 45</v>
          </cell>
        </row>
        <row r="2130">
          <cell r="A2130" t="str">
            <v>Tapa troquelada metalica 2 orificios</v>
          </cell>
        </row>
        <row r="2131">
          <cell r="A2131" t="str">
            <v>Tapa y marco  en lámina alfajor</v>
          </cell>
        </row>
        <row r="2132">
          <cell r="A2132" t="str">
            <v>Tapaporos Nogal</v>
          </cell>
        </row>
        <row r="2133">
          <cell r="A2133" t="str">
            <v>Tapas de 10 x 10</v>
          </cell>
        </row>
        <row r="2134">
          <cell r="A2134" t="str">
            <v>Tapon aislado</v>
          </cell>
        </row>
        <row r="2135">
          <cell r="A2135" t="str">
            <v>Tapon de tubo drenaje 100mm</v>
          </cell>
        </row>
        <row r="2136">
          <cell r="A2136" t="str">
            <v>Tapon de tubo drenaje 160mm</v>
          </cell>
        </row>
        <row r="2137">
          <cell r="A2137" t="str">
            <v>Tapon de tubo drenaje 65mm</v>
          </cell>
        </row>
        <row r="2138">
          <cell r="A2138" t="str">
            <v>Tapon H.G 1 1/2``</v>
          </cell>
        </row>
        <row r="2139">
          <cell r="A2139" t="str">
            <v>Tapon H.G 1 1/4``</v>
          </cell>
        </row>
        <row r="2140">
          <cell r="A2140" t="str">
            <v>Tapon H.G 1/2``</v>
          </cell>
        </row>
        <row r="2141">
          <cell r="A2141" t="str">
            <v>Tapon H.G 1``</v>
          </cell>
        </row>
        <row r="2142">
          <cell r="A2142" t="str">
            <v>Tapon H.G 2 1/2``</v>
          </cell>
        </row>
        <row r="2143">
          <cell r="A2143" t="str">
            <v>Tapon H.G 2``</v>
          </cell>
        </row>
        <row r="2144">
          <cell r="A2144" t="str">
            <v>Tapon H.G 3/4``</v>
          </cell>
        </row>
        <row r="2145">
          <cell r="A2145" t="str">
            <v>Tapon H.G 3/8``</v>
          </cell>
        </row>
        <row r="2146">
          <cell r="A2146" t="str">
            <v>Tapon H.G 3``</v>
          </cell>
        </row>
        <row r="2147">
          <cell r="A2147" t="str">
            <v>Tapon H.G 4``</v>
          </cell>
        </row>
        <row r="2148">
          <cell r="A2148" t="str">
            <v>Tapon protector a  200  A.</v>
          </cell>
        </row>
        <row r="2149">
          <cell r="A2149" t="str">
            <v>Tapon roscado presión  PVC 1</v>
          </cell>
        </row>
        <row r="2150">
          <cell r="A2150" t="str">
            <v>Tapon roscado presión  PVC 1.1/2</v>
          </cell>
        </row>
        <row r="2151">
          <cell r="A2151" t="str">
            <v>Tapon roscado presión  PVC 1.1/4</v>
          </cell>
        </row>
        <row r="2152">
          <cell r="A2152" t="str">
            <v>Tapon roscado presión  PVC 1/2</v>
          </cell>
        </row>
        <row r="2153">
          <cell r="A2153" t="str">
            <v>Tapon roscado presión  PVC 2</v>
          </cell>
        </row>
        <row r="2154">
          <cell r="A2154" t="str">
            <v>Tapon roscado presión  PVC 2.1/2</v>
          </cell>
        </row>
        <row r="2155">
          <cell r="A2155" t="str">
            <v>Tapon roscado presión  PVC 3</v>
          </cell>
        </row>
        <row r="2156">
          <cell r="A2156" t="str">
            <v>Tapon roscado presión  PVC 3/4</v>
          </cell>
        </row>
        <row r="2157">
          <cell r="A2157" t="str">
            <v>Tapon roscado presión  PVC 4</v>
          </cell>
        </row>
        <row r="2158">
          <cell r="A2158" t="str">
            <v>Tapon sanitario PVC 1 1/2 "</v>
          </cell>
        </row>
        <row r="2159">
          <cell r="A2159" t="str">
            <v>Tapon sanitario PVC 2 "</v>
          </cell>
        </row>
        <row r="2160">
          <cell r="A2160" t="str">
            <v>Tapon sanitario PVC 3 "</v>
          </cell>
        </row>
        <row r="2161">
          <cell r="A2161" t="str">
            <v>Tapon sanitario PVC 4 "</v>
          </cell>
        </row>
        <row r="2162">
          <cell r="A2162" t="str">
            <v>Tapon soldado presión  PVC 1</v>
          </cell>
        </row>
        <row r="2163">
          <cell r="A2163" t="str">
            <v>Tapon soldado presión  PVC 1 1/2</v>
          </cell>
        </row>
        <row r="2164">
          <cell r="A2164" t="str">
            <v>Tapon soldado presión  PVC 1 1/4</v>
          </cell>
        </row>
        <row r="2165">
          <cell r="A2165" t="str">
            <v>Tapon soldado presión  PVC 1/2</v>
          </cell>
        </row>
        <row r="2166">
          <cell r="A2166" t="str">
            <v>Tapon soldado presión  PVC 2</v>
          </cell>
        </row>
        <row r="2167">
          <cell r="A2167" t="str">
            <v>Tapon soldado presión  PVC 2 1/2</v>
          </cell>
        </row>
        <row r="2168">
          <cell r="A2168" t="str">
            <v>Tapon soldado presión  PVC 3</v>
          </cell>
        </row>
        <row r="2169">
          <cell r="A2169" t="str">
            <v>Tapon soldado presión  PVC 3/4</v>
          </cell>
        </row>
        <row r="2170">
          <cell r="A2170" t="str">
            <v>Tapon soldado presión  PVC 4</v>
          </cell>
        </row>
        <row r="2171">
          <cell r="A2171" t="str">
            <v>Taza fluxometro completa</v>
          </cell>
        </row>
        <row r="2172">
          <cell r="A2172" t="str">
            <v>Tec liquido</v>
          </cell>
        </row>
        <row r="2173">
          <cell r="A2173" t="str">
            <v>Tee (ens.) u.m RDE 21 PVC 2 1/2 x 2 1/2 x 2 "</v>
          </cell>
        </row>
        <row r="2174">
          <cell r="A2174" t="str">
            <v>Tee (ens.) u.m RDE 21 PVC 2 1/2 x 2 1/2 x 2 1/2 "</v>
          </cell>
        </row>
        <row r="2175">
          <cell r="A2175" t="str">
            <v>Tee (ens.) u.m RDE 21 PVC 2 1/2 x 2 x 2 1/2 "</v>
          </cell>
        </row>
        <row r="2176">
          <cell r="A2176" t="str">
            <v>Tee (ens.) u.m RDE 21 PVC 2 1/2 x 2 x 2"</v>
          </cell>
        </row>
        <row r="2177">
          <cell r="A2177" t="str">
            <v>Tee (ens.) u.m RDE 21 PVC 2 x 2 x 2 "</v>
          </cell>
        </row>
        <row r="2178">
          <cell r="A2178" t="str">
            <v>Tee (ens.) u.m RDE 21 PVC 3 x 2 1/2 x 2 1/2 "</v>
          </cell>
        </row>
        <row r="2179">
          <cell r="A2179" t="str">
            <v>Tee (ens.) u.m RDE 21 PVC 3 x 2 1/2 x 3 "</v>
          </cell>
        </row>
        <row r="2180">
          <cell r="A2180" t="str">
            <v>Tee (ens.) u.m RDE 21 PVC 3 x 2 x 2 "</v>
          </cell>
        </row>
        <row r="2181">
          <cell r="A2181" t="str">
            <v>Tee (ens.) u.m RDE 21 PVC 3 x 2 x 2 1/2 "</v>
          </cell>
        </row>
        <row r="2182">
          <cell r="A2182" t="str">
            <v>Tee (ens.) u.m RDE 21 PVC 3 x 2 x 3 "</v>
          </cell>
        </row>
        <row r="2183">
          <cell r="A2183" t="str">
            <v>Tee (ens.) u.m RDE 21 PVC 3 x 3 x 2 "</v>
          </cell>
        </row>
        <row r="2184">
          <cell r="A2184" t="str">
            <v>Tee (ens.) u.m RDE 21 PVC 3 x 3 x 2 1/2 "</v>
          </cell>
        </row>
        <row r="2185">
          <cell r="A2185" t="str">
            <v>Tee (ens.) u.m RDE 21 PVC 3 x 3 x 3 "</v>
          </cell>
        </row>
        <row r="2186">
          <cell r="A2186" t="str">
            <v>Tee (ens.) u.m RDE 21 PVC 4 x 2 1/2 x 4 "</v>
          </cell>
        </row>
        <row r="2187">
          <cell r="A2187" t="str">
            <v>Tee (ens.) u.m RDE 21 PVC 4 x 2 x 3 "</v>
          </cell>
        </row>
        <row r="2188">
          <cell r="A2188" t="str">
            <v>Tee (ens.) u.m RDE 21 PVC 4 x 2 x 4 "</v>
          </cell>
        </row>
        <row r="2189">
          <cell r="A2189" t="str">
            <v>Tee (ens.) u.m RDE 21 PVC 4 x 3 x 2 "</v>
          </cell>
        </row>
        <row r="2190">
          <cell r="A2190" t="str">
            <v>Tee (ens.) u.m RDE 21 PVC 4 x 3 x 2 1/2 "</v>
          </cell>
        </row>
        <row r="2191">
          <cell r="A2191" t="str">
            <v>Tee (ens.) u.m RDE 21 PVC 4 x 3 x 3 "</v>
          </cell>
        </row>
        <row r="2192">
          <cell r="A2192" t="str">
            <v>Tee (ens.) u.m RDE 21 PVC 4 x 3 x 4 "</v>
          </cell>
        </row>
        <row r="2193">
          <cell r="A2193" t="str">
            <v>Tee (ens.) u.m RDE 21 PVC 4 x 4 x 2 "</v>
          </cell>
        </row>
        <row r="2194">
          <cell r="A2194" t="str">
            <v>Tee (ens.) u.m RDE 21 PVC 4 x 4 x 2 1/2 "</v>
          </cell>
        </row>
        <row r="2195">
          <cell r="A2195" t="str">
            <v>Tee (ens.) u.m RDE 21 PVC 4 x 4 x 3 "</v>
          </cell>
        </row>
        <row r="2196">
          <cell r="A2196" t="str">
            <v>Tee (ens.) u.m RDE 21 PVC 4 x 4 x 4 "</v>
          </cell>
        </row>
        <row r="2197">
          <cell r="A2197" t="str">
            <v>Tee cielo falso en aluminio</v>
          </cell>
        </row>
        <row r="2198">
          <cell r="A2198" t="str">
            <v>Tee de PEAD 110 mm PE100 PN10</v>
          </cell>
        </row>
        <row r="2199">
          <cell r="A2199" t="str">
            <v>Tee de PEAD 160 mm PE100 PN10</v>
          </cell>
        </row>
        <row r="2200">
          <cell r="A2200" t="str">
            <v>Tee de PEAD 200 mm PE100 PN10</v>
          </cell>
        </row>
        <row r="2201">
          <cell r="A2201" t="str">
            <v>Tee de PEAD 250 mm PE100 PN10</v>
          </cell>
        </row>
        <row r="2202">
          <cell r="A2202" t="str">
            <v>Tee de PEAD 315 mm PE100 PN10</v>
          </cell>
        </row>
        <row r="2203">
          <cell r="A2203" t="str">
            <v>Tee de PEAD 63 mm PE100 PN10</v>
          </cell>
        </row>
        <row r="2204">
          <cell r="A2204" t="str">
            <v>Tee de PEAD 75 mm PE100 PN10</v>
          </cell>
        </row>
        <row r="2205">
          <cell r="A2205" t="str">
            <v>Tee de PEAD 90 mm PE100 PN10</v>
          </cell>
        </row>
        <row r="2206">
          <cell r="A2206" t="str">
            <v>Tee en A.C. SCH 40 2" x 2 "</v>
          </cell>
        </row>
        <row r="2207">
          <cell r="A2207" t="str">
            <v>Tee en A.C. SCH 40 3" x 3 " para soldar</v>
          </cell>
        </row>
        <row r="2208">
          <cell r="A2208" t="str">
            <v>Tee en A.C. SCH 40 4" x 4 " para soldar</v>
          </cell>
        </row>
        <row r="2209">
          <cell r="A2209" t="str">
            <v>Tee en A.C. SCH 40 6" x 6 " para soldar</v>
          </cell>
        </row>
        <row r="2210">
          <cell r="A2210" t="str">
            <v>Tee en A.C. SCH 40 8" x 8 " para soldar</v>
          </cell>
        </row>
        <row r="2211">
          <cell r="A2211" t="str">
            <v>Tee en A.C. SCH 40 Ø=16"</v>
          </cell>
        </row>
        <row r="2212">
          <cell r="A2212" t="str">
            <v>Tee en H.F. 10" x 10" E.B.</v>
          </cell>
        </row>
        <row r="2213">
          <cell r="A2213" t="str">
            <v>Tee en H.F. 18" x 8" E.B.</v>
          </cell>
        </row>
        <row r="2214">
          <cell r="A2214" t="str">
            <v>Tee en H.F. 2" x 2" E.L.</v>
          </cell>
        </row>
        <row r="2215">
          <cell r="A2215" t="str">
            <v>Tee en H.F. 3" x 3" E.B.</v>
          </cell>
        </row>
        <row r="2216">
          <cell r="A2216" t="str">
            <v>Tee en H.F. 6" x 6" E.B.</v>
          </cell>
        </row>
        <row r="2217">
          <cell r="A2217" t="str">
            <v>Tee en H.F. 6" x 6" E.L.</v>
          </cell>
        </row>
        <row r="2218">
          <cell r="A2218" t="str">
            <v>Tee en H.F. 8" x 4" E.L.</v>
          </cell>
        </row>
        <row r="2219">
          <cell r="A2219" t="str">
            <v>Tee en H.F. 8" x 6" E.L.</v>
          </cell>
        </row>
        <row r="2220">
          <cell r="A2220" t="str">
            <v>Tee en H.F. 8" x 8" E.B.</v>
          </cell>
        </row>
        <row r="2221">
          <cell r="A2221" t="str">
            <v>Tee en H.F. 8" x 8" E.L.</v>
          </cell>
        </row>
        <row r="2222">
          <cell r="A2222" t="str">
            <v>Tee galvanizada 1 1/2``</v>
          </cell>
        </row>
        <row r="2223">
          <cell r="A2223" t="str">
            <v>Tee galvanizada 1 1/2x3/4``</v>
          </cell>
        </row>
        <row r="2224">
          <cell r="A2224" t="str">
            <v>Tee galvanizada 1 1/4``</v>
          </cell>
        </row>
        <row r="2225">
          <cell r="A2225" t="str">
            <v>Tee galvanizada 1 x 3/4``</v>
          </cell>
        </row>
        <row r="2226">
          <cell r="A2226" t="str">
            <v>Tee galvanizada 1/2``</v>
          </cell>
        </row>
        <row r="2227">
          <cell r="A2227" t="str">
            <v>Tee galvanizada 1/4``</v>
          </cell>
        </row>
        <row r="2228">
          <cell r="A2228" t="str">
            <v>Tee galvanizada 1``</v>
          </cell>
        </row>
        <row r="2229">
          <cell r="A2229" t="str">
            <v>Tee galvanizada 2 1/2``</v>
          </cell>
        </row>
        <row r="2230">
          <cell r="A2230" t="str">
            <v>Tee galvanizada 2 1/4``</v>
          </cell>
        </row>
        <row r="2231">
          <cell r="A2231" t="str">
            <v>Tee galvanizada 2``</v>
          </cell>
        </row>
        <row r="2232">
          <cell r="A2232" t="str">
            <v>Tee galvanizada 2x3/4``</v>
          </cell>
        </row>
        <row r="2233">
          <cell r="A2233" t="str">
            <v>Tee galvanizada 3 x 2``</v>
          </cell>
        </row>
        <row r="2234">
          <cell r="A2234" t="str">
            <v>Tee galvanizada 3/4``</v>
          </cell>
        </row>
        <row r="2235">
          <cell r="A2235" t="str">
            <v>Tee galvanizada 3/4x3/4``</v>
          </cell>
        </row>
        <row r="2236">
          <cell r="A2236" t="str">
            <v>Tee galvanizada 3``</v>
          </cell>
        </row>
        <row r="2237">
          <cell r="A2237" t="str">
            <v>Tee galvanizada 4 x 3``</v>
          </cell>
        </row>
        <row r="2238">
          <cell r="A2238" t="str">
            <v>Tee galvanizada 4``</v>
          </cell>
        </row>
        <row r="2239">
          <cell r="A2239" t="str">
            <v>Tee galvanizada 6``</v>
          </cell>
        </row>
        <row r="2240">
          <cell r="A2240" t="str">
            <v>Tee proyectante</v>
          </cell>
        </row>
        <row r="2241">
          <cell r="A2241" t="str">
            <v>Tee reducida polietileno 1 x 1/2</v>
          </cell>
        </row>
        <row r="2242">
          <cell r="A2242" t="str">
            <v>Tee reducida presión  PVC 1 x 1/2</v>
          </cell>
        </row>
        <row r="2243">
          <cell r="A2243" t="str">
            <v>Tee reducida presión  PVC 1 x 3/4</v>
          </cell>
        </row>
        <row r="2244">
          <cell r="A2244" t="str">
            <v>Tee reducida presión  PVC 3/4 x 1/2</v>
          </cell>
        </row>
        <row r="2245">
          <cell r="A2245" t="str">
            <v>Tee Reducida PVC de presion union platino 4" x 3"</v>
          </cell>
        </row>
        <row r="2246">
          <cell r="A2246" t="str">
            <v>Tee reducida termoens. 250*90mm PEAD PN10 PE100</v>
          </cell>
        </row>
        <row r="2247">
          <cell r="A2247" t="str">
            <v>Tee Sanitaria doble PVC 1.1/2  "</v>
          </cell>
        </row>
        <row r="2248">
          <cell r="A2248" t="str">
            <v>Tee Sanitaria doble PVC 2  "</v>
          </cell>
        </row>
        <row r="2249">
          <cell r="A2249" t="str">
            <v>Tee Sanitaria doble PVC 3  "</v>
          </cell>
        </row>
        <row r="2250">
          <cell r="A2250" t="str">
            <v>Tee Sanitaria doble PVC 4  "</v>
          </cell>
        </row>
        <row r="2251">
          <cell r="A2251" t="str">
            <v>Tee Sanitaria doble reducida PVC 2 x 1.1/2  "</v>
          </cell>
        </row>
        <row r="2252">
          <cell r="A2252" t="str">
            <v>Tee Sanitaria doble reducida PVC 3 x 2  "</v>
          </cell>
        </row>
        <row r="2253">
          <cell r="A2253" t="str">
            <v>Tee Sanitaria doble reducida PVC 4 x 2  "</v>
          </cell>
        </row>
        <row r="2254">
          <cell r="A2254" t="str">
            <v>Tee Sanitaria doble reducida PVC 4 x 3  "</v>
          </cell>
        </row>
        <row r="2255">
          <cell r="A2255" t="str">
            <v>Tee Sanitaria PVC 1.1/2 "</v>
          </cell>
        </row>
        <row r="2256">
          <cell r="A2256" t="str">
            <v>Tee Sanitaria PVC 2  "</v>
          </cell>
        </row>
        <row r="2257">
          <cell r="A2257" t="str">
            <v>Tee Sanitaria PVC 3  "</v>
          </cell>
        </row>
        <row r="2258">
          <cell r="A2258" t="str">
            <v>Tee Sanitaria PVC 4  "</v>
          </cell>
        </row>
        <row r="2259">
          <cell r="A2259" t="str">
            <v>Tee Sanitaria PVC 6  "</v>
          </cell>
        </row>
        <row r="2260">
          <cell r="A2260" t="str">
            <v>Tee Sanitaria reducida PVC 2 x 1.1/2  "</v>
          </cell>
        </row>
        <row r="2261">
          <cell r="A2261" t="str">
            <v>Tee Sanitaria reducida PVC 3 x 2  "</v>
          </cell>
        </row>
        <row r="2262">
          <cell r="A2262" t="str">
            <v>Tee Sanitaria reducida PVC 4 x 2  "</v>
          </cell>
        </row>
        <row r="2263">
          <cell r="A2263" t="str">
            <v>Tee Sanitaria reducida PVC 4 x 3  "</v>
          </cell>
        </row>
        <row r="2264">
          <cell r="A2264" t="str">
            <v>Tee Sanitaria reducida PVC 6 x 4  "</v>
          </cell>
        </row>
        <row r="2265">
          <cell r="A2265" t="str">
            <v>Tee sencilla presion  PVC 1 1/2 "</v>
          </cell>
        </row>
        <row r="2266">
          <cell r="A2266" t="str">
            <v>Tee sencilla presion  PVC 1 1/4 "</v>
          </cell>
        </row>
        <row r="2267">
          <cell r="A2267" t="str">
            <v>Tee sencilla presion  PVC 1"</v>
          </cell>
        </row>
        <row r="2268">
          <cell r="A2268" t="str">
            <v>Tee sencilla presion  PVC 1/2 "</v>
          </cell>
        </row>
        <row r="2269">
          <cell r="A2269" t="str">
            <v>Tee sencilla presion  PVC 2 "</v>
          </cell>
        </row>
        <row r="2270">
          <cell r="A2270" t="str">
            <v>Tee sencilla presion  PVC 2 1/2 "</v>
          </cell>
        </row>
        <row r="2271">
          <cell r="A2271" t="str">
            <v>Tee sencilla presion  PVC 3 "</v>
          </cell>
        </row>
        <row r="2272">
          <cell r="A2272" t="str">
            <v>Tee sencilla presion  PVC 3/4 "</v>
          </cell>
        </row>
        <row r="2273">
          <cell r="A2273" t="str">
            <v>Tee sencilla presion  PVC 4 "</v>
          </cell>
        </row>
        <row r="2274">
          <cell r="A2274" t="str">
            <v>Teja Bavaria</v>
          </cell>
        </row>
        <row r="2275">
          <cell r="A2275" t="str">
            <v>Teja Bavaria  30 x 15</v>
          </cell>
        </row>
        <row r="2276">
          <cell r="A2276" t="str">
            <v>Teja de barro roja</v>
          </cell>
        </row>
        <row r="2277">
          <cell r="A2277" t="str">
            <v>Teja española 0.74</v>
          </cell>
        </row>
        <row r="2278">
          <cell r="A2278" t="str">
            <v>Teja española 1.6</v>
          </cell>
        </row>
        <row r="2279">
          <cell r="A2279" t="str">
            <v>Teja española 1.64</v>
          </cell>
        </row>
        <row r="2280">
          <cell r="A2280" t="str">
            <v>Teja española San José</v>
          </cell>
        </row>
        <row r="2281">
          <cell r="A2281" t="str">
            <v>Teja ondulada de asbesto No.10</v>
          </cell>
        </row>
        <row r="2282">
          <cell r="A2282" t="str">
            <v>Teja ondulada de asbesto No.2</v>
          </cell>
        </row>
        <row r="2283">
          <cell r="A2283" t="str">
            <v>Teja ondulada de asbesto No.3</v>
          </cell>
        </row>
        <row r="2284">
          <cell r="A2284" t="str">
            <v>Teja ondulada de asbesto No.4</v>
          </cell>
        </row>
        <row r="2285">
          <cell r="A2285" t="str">
            <v>Teja ondulada de asbesto No.5</v>
          </cell>
        </row>
        <row r="2286">
          <cell r="A2286" t="str">
            <v>Teja ondulada de asbesto No.6</v>
          </cell>
        </row>
        <row r="2287">
          <cell r="A2287" t="str">
            <v>Teja ondulada de asbesto No.8</v>
          </cell>
        </row>
        <row r="2288">
          <cell r="A2288" t="str">
            <v>TEJA ONDULADA PF/7 NO. 4</v>
          </cell>
        </row>
        <row r="2289">
          <cell r="A2289" t="str">
            <v>TEJA ONDULADA PF/7 NO. 6</v>
          </cell>
        </row>
        <row r="2290">
          <cell r="A2290" t="str">
            <v>Teja supertermoacustica ondulada</v>
          </cell>
        </row>
        <row r="2291">
          <cell r="A2291" t="str">
            <v>Teja supertermoacustica ondulada</v>
          </cell>
        </row>
        <row r="2292">
          <cell r="A2292" t="str">
            <v>Teja termoacustica  x 3 mts</v>
          </cell>
        </row>
        <row r="2293">
          <cell r="A2293" t="str">
            <v>Teja termoacustica ondulada</v>
          </cell>
        </row>
        <row r="2294">
          <cell r="A2294" t="str">
            <v>Teja termoacustica ondulada</v>
          </cell>
        </row>
        <row r="2295">
          <cell r="A2295" t="str">
            <v>Teja termoacustica ondulada</v>
          </cell>
        </row>
        <row r="2296">
          <cell r="A2296" t="str">
            <v>Teja termoacustica ondulada</v>
          </cell>
        </row>
        <row r="2297">
          <cell r="A2297" t="str">
            <v>Teja termoacustica ondulada</v>
          </cell>
        </row>
        <row r="2298">
          <cell r="A2298" t="str">
            <v>Teja termoacustica ondulada</v>
          </cell>
        </row>
        <row r="2299">
          <cell r="A2299" t="str">
            <v>Teja termoacustica trapezoidal</v>
          </cell>
        </row>
        <row r="2300">
          <cell r="A2300" t="str">
            <v>Teja termoacustica trapezoidal</v>
          </cell>
        </row>
        <row r="2301">
          <cell r="A2301" t="str">
            <v>Teja termoacustica trapezoidal</v>
          </cell>
        </row>
        <row r="2302">
          <cell r="A2302" t="str">
            <v>Teja termoacustica trapezoidal</v>
          </cell>
        </row>
        <row r="2303">
          <cell r="A2303" t="str">
            <v>Teja termoacustica trapezoidal</v>
          </cell>
        </row>
        <row r="2304">
          <cell r="A2304" t="str">
            <v>Teja termoacustica trapezoidal</v>
          </cell>
        </row>
        <row r="2305">
          <cell r="A2305" t="str">
            <v>Teja tipo bavaria  30 X 15</v>
          </cell>
        </row>
        <row r="2306">
          <cell r="A2306" t="str">
            <v>Teja tipo cindu</v>
          </cell>
        </row>
        <row r="2307">
          <cell r="A2307" t="str">
            <v>TEJA TIPO MOORE CABALLETE</v>
          </cell>
        </row>
        <row r="2308">
          <cell r="A2308" t="str">
            <v>teja traslúcida ajover No 4</v>
          </cell>
        </row>
        <row r="2309">
          <cell r="A2309" t="str">
            <v>teja traslúcida ajover No 6</v>
          </cell>
        </row>
        <row r="2310">
          <cell r="A2310" t="str">
            <v>teja traslúcida ajover No 8</v>
          </cell>
        </row>
        <row r="2311">
          <cell r="A2311" t="str">
            <v>Teja zinc 2.40 C-33</v>
          </cell>
        </row>
        <row r="2312">
          <cell r="A2312" t="str">
            <v>Teja zinc 3.00 C-33</v>
          </cell>
        </row>
        <row r="2313">
          <cell r="A2313" t="str">
            <v>Tela  cerramiento obra  (Verde)</v>
          </cell>
        </row>
        <row r="2314">
          <cell r="A2314" t="str">
            <v>Telon  en fique (2 x 50 m)</v>
          </cell>
        </row>
        <row r="2315">
          <cell r="A2315" t="str">
            <v>Telon en fibra (2.10 x 250.0) m</v>
          </cell>
        </row>
        <row r="2316">
          <cell r="A2316" t="str">
            <v>Temflex  2155 negro 19 mm * 6.7 mm</v>
          </cell>
        </row>
        <row r="2317">
          <cell r="A2317" t="str">
            <v>Temflex  blanco 18mm * 20 mm</v>
          </cell>
        </row>
        <row r="2318">
          <cell r="A2318" t="str">
            <v>Temflex  negro 18mm * 20 mm</v>
          </cell>
        </row>
        <row r="2319">
          <cell r="A2319" t="str">
            <v>Temflex  rojo 18mm * 20 mm</v>
          </cell>
        </row>
        <row r="2320">
          <cell r="A2320" t="str">
            <v>Temflex  verde 18mm * 20 mm</v>
          </cell>
        </row>
        <row r="2321">
          <cell r="A2321" t="str">
            <v>Tensor crosby Ø=1" x 12"</v>
          </cell>
        </row>
        <row r="2322">
          <cell r="A2322" t="str">
            <v>Tensor crosby Ø=1" x 18"</v>
          </cell>
        </row>
        <row r="2323">
          <cell r="A2323" t="str">
            <v>Tensor Ø=1/2"</v>
          </cell>
        </row>
        <row r="2324">
          <cell r="A2324" t="str">
            <v>Tensor para Cables</v>
          </cell>
        </row>
        <row r="2325">
          <cell r="A2325" t="str">
            <v>Term 15 kv. Int QT II jgo trif ref. 2AWG - 3/0 AWG</v>
          </cell>
        </row>
        <row r="2326">
          <cell r="A2326" t="str">
            <v>Term enc f 15 kv Int QTII 5623 K- H4 -1/0 AWG</v>
          </cell>
        </row>
        <row r="2327">
          <cell r="A2327" t="str">
            <v>Term enc f 15 kv Int QTII 5623 K-C 4 AWG - 1/0 AWG</v>
          </cell>
        </row>
        <row r="2328">
          <cell r="A2328" t="str">
            <v>Term enc f 15 kv Int QTII 5624 K-C 2/0 - 500  MCM</v>
          </cell>
        </row>
        <row r="2329">
          <cell r="A2329" t="str">
            <v>Term enc f 15 kv Int QTII 5624 K-H 2/0 AWG 500 MCM</v>
          </cell>
        </row>
        <row r="2330">
          <cell r="A2330" t="str">
            <v>Term enc f 15 kv Int QTII 5625K 500 -1250 MCM</v>
          </cell>
        </row>
        <row r="2331">
          <cell r="A2331" t="str">
            <v>Term enc f 15 kv Int QTII 5635 K-C 3/0 AWG-500 MCM</v>
          </cell>
        </row>
        <row r="2332">
          <cell r="A2332" t="str">
            <v>Term enc f 15 kv Int QTII 5635 K-C 3/0 AWG-500 MCM</v>
          </cell>
        </row>
        <row r="2333">
          <cell r="A2333" t="str">
            <v>Term enc f 15 kv Int QTII 5646 K 2 - 3/0 AWG</v>
          </cell>
        </row>
        <row r="2334">
          <cell r="A2334" t="str">
            <v>Term enc f 15 kv Int QTII 5647 K 2/0 - 350 MCM</v>
          </cell>
        </row>
        <row r="2335">
          <cell r="A2335" t="str">
            <v>Term enc f 15 kv Int QTII 5648 K 500 - 750 MCM</v>
          </cell>
        </row>
        <row r="2336">
          <cell r="A2336" t="str">
            <v>Term enc f 15 kv Int QTII 7624-TH 4/0 AWG-500 MCM</v>
          </cell>
        </row>
        <row r="2337">
          <cell r="A2337" t="str">
            <v>Term enc f 15 kv Int QTII 7664  -S-8 2 AWG-4/0 AWG</v>
          </cell>
        </row>
        <row r="2338">
          <cell r="A2338" t="str">
            <v>Term enc f 15 kv Int QTII 7665  -S-8  3/0  600 MCM</v>
          </cell>
        </row>
        <row r="2339">
          <cell r="A2339" t="str">
            <v>Term enc f 15 kv Int QTIII 7622 T-H 2AWG-4/0 AWG</v>
          </cell>
        </row>
        <row r="2340">
          <cell r="A2340" t="str">
            <v>Term enc f 15 kv Int QTIII 7692 S4C 2 AWG 4/0 AWG</v>
          </cell>
        </row>
        <row r="2341">
          <cell r="A2341" t="str">
            <v>Term enc f 15 kv Int QTIII 7692 -S4H 2 AWG 4/0 AWG</v>
          </cell>
        </row>
        <row r="2342">
          <cell r="A2342" t="str">
            <v>Term enc f 15 kv Int QTIII 7694 S4C 4/0 AWG 500 M</v>
          </cell>
        </row>
        <row r="2343">
          <cell r="A2343" t="str">
            <v>Term enc f 15 kv Int QTIII 7695 S4  500-1000 MCM</v>
          </cell>
        </row>
        <row r="2344">
          <cell r="A2344" t="str">
            <v>Terminal conduit de 3"</v>
          </cell>
        </row>
        <row r="2345">
          <cell r="A2345" t="str">
            <v>Terminal contramuro  termoacústico</v>
          </cell>
        </row>
        <row r="2346">
          <cell r="A2346" t="str">
            <v>Terminal de 0.71 x 0.416</v>
          </cell>
        </row>
        <row r="2347">
          <cell r="A2347" t="str">
            <v>Terminal de conexion desconexión facil 1"</v>
          </cell>
        </row>
        <row r="2348">
          <cell r="A2348" t="str">
            <v>Terminal de ponchar # 1/0,  3 m</v>
          </cell>
        </row>
        <row r="2349">
          <cell r="A2349" t="str">
            <v>Terminal de ponchar # 2,   3 m</v>
          </cell>
        </row>
        <row r="2350">
          <cell r="A2350" t="str">
            <v>Terminal premoldeada tipo interior 3 m</v>
          </cell>
        </row>
        <row r="2351">
          <cell r="A2351" t="str">
            <v>Terminal sobremuro  termoacústico</v>
          </cell>
        </row>
        <row r="2352">
          <cell r="A2352" t="str">
            <v>Tierra Negra</v>
          </cell>
        </row>
        <row r="2353">
          <cell r="A2353" t="str">
            <v>Tierra Negra abonada</v>
          </cell>
        </row>
        <row r="2354">
          <cell r="A2354" t="str">
            <v>Tintilla cafe para madera</v>
          </cell>
        </row>
        <row r="2355">
          <cell r="A2355" t="str">
            <v>Tiras alistado 3 x 3 x 3</v>
          </cell>
        </row>
        <row r="2356">
          <cell r="A2356" t="str">
            <v>Toallero blanco</v>
          </cell>
        </row>
        <row r="2357">
          <cell r="A2357" t="str">
            <v>TOLETE COMUN 8 * 12 * 24.5</v>
          </cell>
        </row>
        <row r="2358">
          <cell r="A2358" t="str">
            <v>Toma + interruptor</v>
          </cell>
        </row>
        <row r="2359">
          <cell r="A2359" t="str">
            <v>Toma + interruptor sencillo</v>
          </cell>
        </row>
        <row r="2360">
          <cell r="A2360" t="str">
            <v>Toma bifásica</v>
          </cell>
        </row>
        <row r="2361">
          <cell r="A2361" t="str">
            <v>Toma doble conduit</v>
          </cell>
        </row>
        <row r="2362">
          <cell r="A2362" t="str">
            <v>Toma Jack RJ45-110 Jack Cat. 5E AMP</v>
          </cell>
        </row>
        <row r="2363">
          <cell r="A2363" t="str">
            <v>Toma monofásica doble, polo a tierra</v>
          </cell>
        </row>
        <row r="2364">
          <cell r="A2364" t="str">
            <v>Toma pata trabada</v>
          </cell>
        </row>
        <row r="2365">
          <cell r="A2365" t="str">
            <v>Toma sencilla</v>
          </cell>
        </row>
        <row r="2366">
          <cell r="A2366" t="str">
            <v>Toma telefónica</v>
          </cell>
        </row>
        <row r="2367">
          <cell r="A2367" t="str">
            <v>Toma teléfono americana doble 4 hilos</v>
          </cell>
        </row>
        <row r="2368">
          <cell r="A2368" t="str">
            <v>Toma teléfono americana sencilla 4 hilos</v>
          </cell>
        </row>
        <row r="2369">
          <cell r="A2369" t="str">
            <v>Toma teléfono americano</v>
          </cell>
        </row>
        <row r="2370">
          <cell r="A2370" t="str">
            <v>Toma teléfono colombiano</v>
          </cell>
        </row>
        <row r="2371">
          <cell r="A2371" t="str">
            <v>Toma terminal coaxial TV Americana con derivacion</v>
          </cell>
        </row>
        <row r="2372">
          <cell r="A2372" t="str">
            <v>Toma trifásica con polo a tierra</v>
          </cell>
        </row>
        <row r="2373">
          <cell r="A2373" t="str">
            <v>TOMA TRIPOLAR 20 AMP. AVE</v>
          </cell>
        </row>
        <row r="2374">
          <cell r="A2374" t="str">
            <v>Toma tv coaxial</v>
          </cell>
        </row>
        <row r="2375">
          <cell r="A2375" t="str">
            <v>Tomacorriente con polo a tierra aislado</v>
          </cell>
        </row>
        <row r="2376">
          <cell r="A2376" t="str">
            <v>Tomacorriente doble independ.  con polo a tierra</v>
          </cell>
        </row>
        <row r="2377">
          <cell r="A2377" t="str">
            <v>Tomacorriente doble integral con polo a tierra</v>
          </cell>
        </row>
        <row r="2378">
          <cell r="A2378" t="str">
            <v>Tomas 110 v</v>
          </cell>
        </row>
        <row r="2379">
          <cell r="A2379" t="str">
            <v>Tomas trifásicas</v>
          </cell>
        </row>
        <row r="2380">
          <cell r="A2380" t="str">
            <v>Tornillo  1/2" x  10" R.O G-8 con T.A</v>
          </cell>
        </row>
        <row r="2381">
          <cell r="A2381" t="str">
            <v>Tornillo  5/16" x 6" G-2 para Madera</v>
          </cell>
        </row>
        <row r="2382">
          <cell r="A2382" t="str">
            <v>Tornillo  5/8" x  5" R.O G-8 con T.A</v>
          </cell>
        </row>
        <row r="2383">
          <cell r="A2383" t="str">
            <v>Tornillo  9/16" x  10 " R.O con T.A</v>
          </cell>
        </row>
        <row r="2384">
          <cell r="A2384" t="str">
            <v>Tornillo  9/16" x  15 " R.O con T.A</v>
          </cell>
        </row>
        <row r="2385">
          <cell r="A2385" t="str">
            <v>Tornillo 1 1/2" x 8" R.O con W.T.A</v>
          </cell>
        </row>
        <row r="2386">
          <cell r="A2386" t="str">
            <v>Tornillo 3/4" x 3" G-8 en A.I. Con T. A</v>
          </cell>
        </row>
        <row r="2387">
          <cell r="A2387" t="str">
            <v>Tornillo 3/8 "</v>
          </cell>
        </row>
        <row r="2388">
          <cell r="A2388" t="str">
            <v>Tornillo 7/8" x 4" G-8 en A.I. Con T. A</v>
          </cell>
        </row>
        <row r="2389">
          <cell r="A2389" t="str">
            <v>Tornillo acero 7X5/8</v>
          </cell>
        </row>
        <row r="2390">
          <cell r="A2390" t="str">
            <v>Tornillo autoperforante para acero 5/16" x 3/4"</v>
          </cell>
        </row>
        <row r="2391">
          <cell r="A2391" t="str">
            <v>Tornillo autoperforante para para termoacúst.</v>
          </cell>
        </row>
        <row r="2392">
          <cell r="A2392" t="str">
            <v>Tornillo cabeza extraplana</v>
          </cell>
        </row>
        <row r="2393">
          <cell r="A2393" t="str">
            <v>Tornillo de carriaje 3/16x2" (inc. tuerca)</v>
          </cell>
        </row>
        <row r="2394">
          <cell r="A2394" t="str">
            <v>Tornillo de Carruaje Ø= 5/8 x 1 1/2"  G-2 , T. A.</v>
          </cell>
        </row>
        <row r="2395">
          <cell r="A2395" t="str">
            <v>Tornillo estandar 6 x 1"</v>
          </cell>
        </row>
        <row r="2396">
          <cell r="A2396" t="str">
            <v>Tornillo fij.  autoperforante de ala  5/16" x 7/8"</v>
          </cell>
        </row>
        <row r="2397">
          <cell r="A2397" t="str">
            <v>Tornillo fijador de ala</v>
          </cell>
        </row>
        <row r="2398">
          <cell r="A2398" t="str">
            <v>Tornillo fijador de techo</v>
          </cell>
        </row>
        <row r="2399">
          <cell r="A2399" t="str">
            <v>Tornillo galvanizado para lámina 12 x 1/2"</v>
          </cell>
        </row>
        <row r="2400">
          <cell r="A2400" t="str">
            <v>Tornillo goloso 1/8" x 1 1/4</v>
          </cell>
        </row>
        <row r="2401">
          <cell r="A2401" t="str">
            <v>Tornillo goloso de 1 1/2``</v>
          </cell>
        </row>
        <row r="2402">
          <cell r="A2402" t="str">
            <v>Tornillo goloso de 1``</v>
          </cell>
        </row>
        <row r="2403">
          <cell r="A2403" t="str">
            <v>Tornillo lámina  Dia.3/8``</v>
          </cell>
        </row>
        <row r="2404">
          <cell r="A2404" t="str">
            <v>Tornillo Ø= 1 1/4" x 5"  G-2 con T. A.</v>
          </cell>
        </row>
        <row r="2405">
          <cell r="A2405" t="str">
            <v>Tornillo Ø= 1" x 4"  G-8 R.O. Con T. A.</v>
          </cell>
        </row>
        <row r="2406">
          <cell r="A2406" t="str">
            <v>Tornillo Ø= 1" x 5"  G-8 R.O. Con T. A.</v>
          </cell>
        </row>
        <row r="2407">
          <cell r="A2407" t="str">
            <v>Tornillo Ø= 1/2 x 1 1/2"  G-8 con T. A.  R.O</v>
          </cell>
        </row>
        <row r="2408">
          <cell r="A2408" t="str">
            <v>Tornillo Ø= 1/2" x 1 1/4"  G-2, con T. A.</v>
          </cell>
        </row>
        <row r="2409">
          <cell r="A2409" t="str">
            <v>Tornillo Ø= 1/2" x 4"  G-8, con T. A.</v>
          </cell>
        </row>
        <row r="2410">
          <cell r="A2410" t="str">
            <v>Tornillo Ø= 2"  G-5</v>
          </cell>
        </row>
        <row r="2411">
          <cell r="A2411" t="str">
            <v>Tornillo Ø= 3/4 x 3"  G-2 con T. A.</v>
          </cell>
        </row>
        <row r="2412">
          <cell r="A2412" t="str">
            <v>Tornillo Ø= 5/8" x 12"  G-8</v>
          </cell>
        </row>
        <row r="2413">
          <cell r="A2413" t="str">
            <v>Tornillo Ø= 5/8" x 3"  G-8 R.O. Con T. A.</v>
          </cell>
        </row>
        <row r="2414">
          <cell r="A2414" t="str">
            <v>Tornillo Ø= 7/8" x 8"  G-5 R.O. Con T.A.W</v>
          </cell>
        </row>
        <row r="2415">
          <cell r="A2415" t="str">
            <v>Tornillo para canaleta 43 MET</v>
          </cell>
        </row>
        <row r="2416">
          <cell r="A2416" t="str">
            <v>Tornillo para madera  2"  No. 9</v>
          </cell>
        </row>
        <row r="2417">
          <cell r="A2417" t="str">
            <v>TORNILLO PARA MADERA 1 NO.6</v>
          </cell>
        </row>
        <row r="2418">
          <cell r="A2418" t="str">
            <v>TORNILLO PARA MADERA 1x6``</v>
          </cell>
        </row>
        <row r="2419">
          <cell r="A2419" t="str">
            <v>TORNILLO PARA MADERA 2x8``</v>
          </cell>
        </row>
        <row r="2420">
          <cell r="A2420" t="str">
            <v>Tornillo SAE 1045 Ø= 1 1/4"  L=0.8 m</v>
          </cell>
        </row>
        <row r="2421">
          <cell r="A2421" t="str">
            <v>Tornilo para canaleta 90</v>
          </cell>
        </row>
        <row r="2422">
          <cell r="A2422" t="str">
            <v>Torrecilla metálica galvanizada 12 m. x 510 Kgf.</v>
          </cell>
        </row>
        <row r="2423">
          <cell r="A2423" t="str">
            <v>Torrecilla metálica galvanizada 8 m. x 510 Kgf.</v>
          </cell>
        </row>
        <row r="2424">
          <cell r="A2424" t="str">
            <v>Transf de Potencia 3Ø de 150 KVA 13.2kv 214/123</v>
          </cell>
        </row>
        <row r="2425">
          <cell r="A2425" t="str">
            <v>Transferencia Automática  de 3 x 500 Amp  600 V</v>
          </cell>
        </row>
        <row r="2426">
          <cell r="A2426" t="str">
            <v>Transformador de corriente 100/5 A</v>
          </cell>
        </row>
        <row r="2427">
          <cell r="A2427" t="str">
            <v>Transformador monofasico 100 KVA</v>
          </cell>
        </row>
        <row r="2428">
          <cell r="A2428" t="str">
            <v>Transformador monofásico de 10 KVA</v>
          </cell>
        </row>
        <row r="2429">
          <cell r="A2429" t="str">
            <v>Transformador monofásico de 15 KVA</v>
          </cell>
        </row>
        <row r="2430">
          <cell r="A2430" t="str">
            <v>Transformador monofásico de 25 KVA</v>
          </cell>
        </row>
        <row r="2431">
          <cell r="A2431" t="str">
            <v>Transformador monofásico de 5 KVA</v>
          </cell>
        </row>
        <row r="2432">
          <cell r="A2432" t="str">
            <v>Transformador trifásico de 112,5 KVA</v>
          </cell>
        </row>
        <row r="2433">
          <cell r="A2433" t="str">
            <v>Transformador trifásico de 112,5 KVA</v>
          </cell>
        </row>
        <row r="2434">
          <cell r="A2434" t="str">
            <v>Transformador trifásico de 15 KVA</v>
          </cell>
        </row>
        <row r="2435">
          <cell r="A2435" t="str">
            <v>Transformador trifásico de 30 KVA</v>
          </cell>
        </row>
        <row r="2436">
          <cell r="A2436" t="str">
            <v>Transformador trifásico de 45 KVA</v>
          </cell>
        </row>
        <row r="2437">
          <cell r="A2437" t="str">
            <v>Transformador trifásico de 75 KVA</v>
          </cell>
        </row>
        <row r="2438">
          <cell r="A2438" t="str">
            <v>Transformador trifasico seco 150 KVA</v>
          </cell>
        </row>
        <row r="2439">
          <cell r="A2439" t="str">
            <v>Transformador trifasico seco 75 KVA</v>
          </cell>
        </row>
        <row r="2440">
          <cell r="A2440" t="str">
            <v>TRANSITOMA FLANCHADO 2 IPS</v>
          </cell>
        </row>
        <row r="2441">
          <cell r="A2441" t="str">
            <v>TRANSITOMA FLANCHADO 3 IPS</v>
          </cell>
        </row>
        <row r="2442">
          <cell r="A2442" t="str">
            <v>Triplex flormorado 4  mm</v>
          </cell>
        </row>
        <row r="2443">
          <cell r="A2443" t="str">
            <v>Triplex flormorado 9  mm</v>
          </cell>
        </row>
        <row r="2444">
          <cell r="A2444" t="str">
            <v>Triplex lámina 4  mm  1.22 x 2.44</v>
          </cell>
        </row>
        <row r="2445">
          <cell r="A2445" t="str">
            <v>Tripolisfosfato de Sodio x 50 Kg</v>
          </cell>
        </row>
        <row r="2446">
          <cell r="A2446" t="str">
            <v>Triturado de  1`` - 1 1/2"</v>
          </cell>
        </row>
        <row r="2447">
          <cell r="A2447" t="str">
            <v>Triturado de maquina (1/2 - 3/4")</v>
          </cell>
        </row>
        <row r="2448">
          <cell r="A2448" t="str">
            <v>TUBERIA ACERO AL CARBON SCH 40  6``</v>
          </cell>
        </row>
        <row r="2449">
          <cell r="A2449" t="str">
            <v>Tuberia Acero galvanizada Ø=1/2" gas</v>
          </cell>
        </row>
        <row r="2450">
          <cell r="A2450" t="str">
            <v>Tuberia Alcantarillado Polietileno alta d. 10"</v>
          </cell>
        </row>
        <row r="2451">
          <cell r="A2451" t="str">
            <v>Tuberia Alcantarillado Polietileno alta d. 12"</v>
          </cell>
        </row>
        <row r="2452">
          <cell r="A2452" t="str">
            <v>Tuberia Alcantarillado Polietileno alta d. 15"</v>
          </cell>
        </row>
        <row r="2453">
          <cell r="A2453" t="str">
            <v>Tuberia Alcantarillado Polietileno alta d. 18"</v>
          </cell>
        </row>
        <row r="2454">
          <cell r="A2454" t="str">
            <v>Tuberia alcantarillado Polietileno alta d. 24"</v>
          </cell>
        </row>
        <row r="2455">
          <cell r="A2455" t="str">
            <v>Tuberia Alcantarillado Polietileno alta d. 30"</v>
          </cell>
        </row>
        <row r="2456">
          <cell r="A2456" t="str">
            <v>Tuberia Alcantarillado Polietileno alta d. 36"</v>
          </cell>
        </row>
        <row r="2457">
          <cell r="A2457" t="str">
            <v>Tuberia Alcantarillado Polietileno alta d. 4"</v>
          </cell>
        </row>
        <row r="2458">
          <cell r="A2458" t="str">
            <v>Tuberia Alcantarillado Polietileno alta d. 42"</v>
          </cell>
        </row>
        <row r="2459">
          <cell r="A2459" t="str">
            <v>Tuberia Alcantarillado Polietileno alta d. 48"</v>
          </cell>
        </row>
        <row r="2460">
          <cell r="A2460" t="str">
            <v>Tuberia Alcantarillado Polietileno alta d. 6"</v>
          </cell>
        </row>
        <row r="2461">
          <cell r="A2461" t="str">
            <v>Tuberia Alcantarillado Polietileno alta d. 60"</v>
          </cell>
        </row>
        <row r="2462">
          <cell r="A2462" t="str">
            <v>Tuberia Alcantarillado Polietileno alta d. 8"</v>
          </cell>
        </row>
        <row r="2463">
          <cell r="A2463" t="str">
            <v>Tuberia alcantarillado PVC 10 "</v>
          </cell>
        </row>
        <row r="2464">
          <cell r="A2464" t="str">
            <v>Tuberia alcantarillado PVC 11 "</v>
          </cell>
        </row>
        <row r="2465">
          <cell r="A2465" t="str">
            <v>Tuberia alcantarillado PVC 12 "</v>
          </cell>
        </row>
        <row r="2466">
          <cell r="A2466" t="str">
            <v>Tuberia alcantarillado PVC 13 "</v>
          </cell>
        </row>
        <row r="2467">
          <cell r="A2467" t="str">
            <v>Tuberia alcantarillado PVC 14 "</v>
          </cell>
        </row>
        <row r="2468">
          <cell r="A2468" t="str">
            <v>Tuberia alcantarillado PVC 15 "</v>
          </cell>
        </row>
        <row r="2469">
          <cell r="A2469" t="str">
            <v>Tuberia alcantarillado PVC 16 "</v>
          </cell>
        </row>
        <row r="2470">
          <cell r="A2470" t="str">
            <v>Tuberia alcantarillado PVC 17 "</v>
          </cell>
        </row>
        <row r="2471">
          <cell r="A2471" t="str">
            <v>Tuberia alcantarillado PVC 18 "</v>
          </cell>
        </row>
        <row r="2472">
          <cell r="A2472" t="str">
            <v>Tuberia alcantarillado PVC 19 "</v>
          </cell>
        </row>
        <row r="2473">
          <cell r="A2473" t="str">
            <v>Tuberia alcantarillado PVC 20 "</v>
          </cell>
        </row>
        <row r="2474">
          <cell r="A2474" t="str">
            <v>Tuberia alcantarillado PVC 21 "</v>
          </cell>
        </row>
        <row r="2475">
          <cell r="A2475" t="str">
            <v>Tuberia alcantarillado PVC 22  "</v>
          </cell>
        </row>
        <row r="2476">
          <cell r="A2476" t="str">
            <v>Tuberia alcantarillado PVC 23 "</v>
          </cell>
        </row>
        <row r="2477">
          <cell r="A2477" t="str">
            <v>Tuberia alcantarillado PVC 24  "</v>
          </cell>
        </row>
        <row r="2478">
          <cell r="A2478" t="str">
            <v>Tuberia alcantarillado PVC 25 "</v>
          </cell>
        </row>
        <row r="2479">
          <cell r="A2479" t="str">
            <v>Tuberia alcantarillado PVC 26 "</v>
          </cell>
        </row>
        <row r="2480">
          <cell r="A2480" t="str">
            <v>Tuberia alcantarillado PVC 27  "</v>
          </cell>
        </row>
        <row r="2481">
          <cell r="A2481" t="str">
            <v>Tuberia alcantarillado PVC 28  "</v>
          </cell>
        </row>
        <row r="2482">
          <cell r="A2482" t="str">
            <v>Tuberia alcantarillado PVC 29  "</v>
          </cell>
        </row>
        <row r="2483">
          <cell r="A2483" t="str">
            <v>Tuberia alcantarillado PVC 30  "</v>
          </cell>
        </row>
        <row r="2484">
          <cell r="A2484" t="str">
            <v>Tuberia alcantarillado PVC 31 "</v>
          </cell>
        </row>
        <row r="2485">
          <cell r="A2485" t="str">
            <v>Tuberia alcantarillado PVC 32 "</v>
          </cell>
        </row>
        <row r="2486">
          <cell r="A2486" t="str">
            <v>Tuberia alcantarillado PVC 33 "</v>
          </cell>
        </row>
        <row r="2487">
          <cell r="A2487" t="str">
            <v>Tuberia alcantarillado PVC 34 "</v>
          </cell>
        </row>
        <row r="2488">
          <cell r="A2488" t="str">
            <v>Tuberia alcantarillado PVC 35 "</v>
          </cell>
        </row>
        <row r="2489">
          <cell r="A2489" t="str">
            <v>Tuberia alcantarillado PVC 36 "</v>
          </cell>
        </row>
        <row r="2490">
          <cell r="A2490" t="str">
            <v>Tuberia alcantarillado PVC 37 "</v>
          </cell>
        </row>
        <row r="2491">
          <cell r="A2491" t="str">
            <v>Tuberia alcantarillado PVC 38 "</v>
          </cell>
        </row>
        <row r="2492">
          <cell r="A2492" t="str">
            <v>Tuberia alcantarillado PVC 39  "</v>
          </cell>
        </row>
        <row r="2493">
          <cell r="A2493" t="str">
            <v>Tuberia alcantarillado PVC 4  "</v>
          </cell>
        </row>
        <row r="2494">
          <cell r="A2494" t="str">
            <v>Tuberia alcantarillado PVC 40  "</v>
          </cell>
        </row>
        <row r="2495">
          <cell r="A2495" t="str">
            <v>Tuberia alcantarillado PVC 41 "</v>
          </cell>
        </row>
        <row r="2496">
          <cell r="A2496" t="str">
            <v>Tuberia alcantarillado PVC 42  "</v>
          </cell>
        </row>
        <row r="2497">
          <cell r="A2497" t="str">
            <v>Tuberia alcantarillado PVC 42  "</v>
          </cell>
        </row>
        <row r="2498">
          <cell r="A2498" t="str">
            <v>Tuberia alcantarillado PVC 43 "</v>
          </cell>
        </row>
        <row r="2499">
          <cell r="A2499" t="str">
            <v>Tuberia alcantarillado PVC 44 "</v>
          </cell>
        </row>
        <row r="2500">
          <cell r="A2500" t="str">
            <v>Tuberia alcantarillado PVC 45 "</v>
          </cell>
        </row>
        <row r="2501">
          <cell r="A2501" t="str">
            <v>Tuberia alcantarillado PVC 46 "</v>
          </cell>
        </row>
        <row r="2502">
          <cell r="A2502" t="str">
            <v>Tuberia alcantarillado PVC 47  "</v>
          </cell>
        </row>
        <row r="2503">
          <cell r="A2503" t="str">
            <v>Tuberia alcantarillado PVC 48 "</v>
          </cell>
        </row>
        <row r="2504">
          <cell r="A2504" t="str">
            <v>Tuberia alcantarillado PVC 49 "</v>
          </cell>
        </row>
        <row r="2505">
          <cell r="A2505" t="str">
            <v>Tuberia alcantarillado PVC 50 "</v>
          </cell>
        </row>
        <row r="2506">
          <cell r="A2506" t="str">
            <v>Tuberia alcantarillado PVC 6 "</v>
          </cell>
        </row>
        <row r="2507">
          <cell r="A2507" t="str">
            <v>Tuberia alcantarillado PVC 8 "</v>
          </cell>
        </row>
        <row r="2508">
          <cell r="A2508" t="str">
            <v>Tuberia alcantarillado PVC 9  "</v>
          </cell>
        </row>
        <row r="2509">
          <cell r="A2509" t="str">
            <v>Tuberia de cobre 1/2" - 3/4"</v>
          </cell>
        </row>
        <row r="2510">
          <cell r="A2510" t="str">
            <v>Tuberia de drenaje  2" con filtro</v>
          </cell>
        </row>
        <row r="2511">
          <cell r="A2511" t="str">
            <v>Tuberia de Polietileno  PE-80 de 1"</v>
          </cell>
        </row>
        <row r="2512">
          <cell r="A2512" t="str">
            <v>Tuberia de Polietileno PE 100  PN-10 de 110 mm</v>
          </cell>
        </row>
        <row r="2513">
          <cell r="A2513" t="str">
            <v>Tuberia de Polietileno PE 100  PN-10 de 160 mm</v>
          </cell>
        </row>
        <row r="2514">
          <cell r="A2514" t="str">
            <v>Tuberia de Polietileno PE 100  PN-10 de 200 mm</v>
          </cell>
        </row>
        <row r="2515">
          <cell r="A2515" t="str">
            <v>Tuberia de Polietileno PE 100  PN-10 de 250 mm</v>
          </cell>
        </row>
        <row r="2516">
          <cell r="A2516" t="str">
            <v>Tuberia de Polietileno PE 100  PN-10 de 315 mm</v>
          </cell>
        </row>
        <row r="2517">
          <cell r="A2517" t="str">
            <v>Tuberia de Polietileno PE 100  PN-10 de 355 mm</v>
          </cell>
        </row>
        <row r="2518">
          <cell r="A2518" t="str">
            <v>Tuberia de Polietileno PE 100  PN-10 de 400 mm</v>
          </cell>
        </row>
        <row r="2519">
          <cell r="A2519" t="str">
            <v>Tuberia de Polietileno PE 100  PN-10 de 50 mm</v>
          </cell>
        </row>
        <row r="2520">
          <cell r="A2520" t="str">
            <v>Tuberia de Polietileno PE 100  PN-10 de 63 mm</v>
          </cell>
        </row>
        <row r="2521">
          <cell r="A2521" t="str">
            <v>Tuberia de Polietileno PE 100  PN-10 de 75 mm</v>
          </cell>
        </row>
        <row r="2522">
          <cell r="A2522" t="str">
            <v>Tuberia de Polietileno PE 100  PN-10 de 90 mm</v>
          </cell>
        </row>
        <row r="2523">
          <cell r="A2523" t="str">
            <v>Tuberia de Polietileno PE 100  PN-16 de 160 mm</v>
          </cell>
        </row>
        <row r="2524">
          <cell r="A2524" t="str">
            <v>Tuberia de Polietileno PE 100  PN-16 de 40 mm</v>
          </cell>
        </row>
        <row r="2525">
          <cell r="A2525" t="str">
            <v>Tuberia de Polietileno PE 100  PN-16 de 50 mm</v>
          </cell>
        </row>
        <row r="2526">
          <cell r="A2526" t="str">
            <v>Tuberia de Polietileno PE 100  PN-16 de 75 mm</v>
          </cell>
        </row>
        <row r="2527">
          <cell r="A2527" t="str">
            <v>Tuberia de Polietileno PE 100  PN-6 de 160 mm</v>
          </cell>
        </row>
        <row r="2528">
          <cell r="A2528" t="str">
            <v>Tuberia de Polietileno PE 80  PN-12.5 de 25 mm</v>
          </cell>
        </row>
        <row r="2529">
          <cell r="A2529" t="str">
            <v>Tuberia de Polietileno PE 80  PN-12.5 de 32 mm</v>
          </cell>
        </row>
        <row r="2530">
          <cell r="A2530" t="str">
            <v>Tuberia de Polietileno PE 80  PN-16 de 20 mm</v>
          </cell>
        </row>
        <row r="2531">
          <cell r="A2531" t="str">
            <v>Tuberia en A.C.  de 10"   SCH 40</v>
          </cell>
        </row>
        <row r="2532">
          <cell r="A2532" t="str">
            <v>Tuberia en A.C.  de 10" Dril Pipe Usd</v>
          </cell>
        </row>
        <row r="2533">
          <cell r="A2533" t="str">
            <v>Tuberia en A.C.  de 12" SCH 40</v>
          </cell>
        </row>
        <row r="2534">
          <cell r="A2534" t="str">
            <v>Tuberia en A.C.  de 18" SCH 40</v>
          </cell>
        </row>
        <row r="2535">
          <cell r="A2535" t="str">
            <v>Tuberia en A.C.  de 2" SCH 40</v>
          </cell>
        </row>
        <row r="2536">
          <cell r="A2536" t="str">
            <v>Tuberia en A.C.  de 3 1/2" Dril Pipe Usd</v>
          </cell>
        </row>
        <row r="2537">
          <cell r="A2537" t="str">
            <v>Tuberia en A.C.  de 3" SCH 40</v>
          </cell>
        </row>
        <row r="2538">
          <cell r="A2538" t="str">
            <v>Tuberia en A.C.  de 4" Dril Pipe Usd</v>
          </cell>
        </row>
        <row r="2539">
          <cell r="A2539" t="str">
            <v>Tuberia en A.C.  de 4" SCH 40</v>
          </cell>
        </row>
        <row r="2540">
          <cell r="A2540" t="str">
            <v>Tuberia en A.C.  de 5" Dril Pipe Usd</v>
          </cell>
        </row>
        <row r="2541">
          <cell r="A2541" t="str">
            <v>Tuberia en A.C.  de 6 5/8" Dril Pipe Usd</v>
          </cell>
        </row>
        <row r="2542">
          <cell r="A2542" t="str">
            <v>Tuberia en A.C.  de 6" SCH 40</v>
          </cell>
        </row>
        <row r="2543">
          <cell r="A2543" t="str">
            <v>Tuberia en A.C.  de 7" Dril Pipe Usd</v>
          </cell>
        </row>
        <row r="2544">
          <cell r="A2544" t="str">
            <v>Tuberia en A.C.  de 8" Dril Pipe Usd</v>
          </cell>
        </row>
        <row r="2545">
          <cell r="A2545" t="str">
            <v>Tuberia en A.C.  de 8" SCH 40</v>
          </cell>
        </row>
        <row r="2546">
          <cell r="A2546" t="str">
            <v>Tuberia en A.C. Ø=3" x 5.75 SCH-40 E.B x CC</v>
          </cell>
        </row>
        <row r="2547">
          <cell r="A2547" t="str">
            <v>Tuberia en A.C. Ø=6" x 5.75 SCH-40 E.B x CC.</v>
          </cell>
        </row>
        <row r="2548">
          <cell r="A2548" t="str">
            <v>Tuberia en A.C. Ø=8" x 5.75 SCH-40 E.B x CC.</v>
          </cell>
        </row>
        <row r="2549">
          <cell r="A2549" t="str">
            <v>Tuberia en PRFV Ø=10"</v>
          </cell>
        </row>
        <row r="2550">
          <cell r="A2550" t="str">
            <v>Tuberia met. conex. Electrobomba cloro con accesorios</v>
          </cell>
        </row>
        <row r="2551">
          <cell r="A2551" t="str">
            <v>Tuberia para Gas en polietileno de 1/2"</v>
          </cell>
        </row>
        <row r="2552">
          <cell r="A2552" t="str">
            <v>Tuberia PF+UAD 1/2"</v>
          </cell>
        </row>
        <row r="2553">
          <cell r="A2553" t="str">
            <v>Tuberia PF+UAD 3/4 "</v>
          </cell>
        </row>
        <row r="2554">
          <cell r="A2554" t="str">
            <v>Tuberia PVC W-Reten 6 "</v>
          </cell>
        </row>
        <row r="2555">
          <cell r="A2555" t="str">
            <v>Tuberia PVC W-Reten 8 "</v>
          </cell>
        </row>
        <row r="2556">
          <cell r="A2556" t="str">
            <v>Tuberia sanitaria PVC 1-1/2  "</v>
          </cell>
        </row>
        <row r="2557">
          <cell r="A2557" t="str">
            <v>Tuberia sanitaria PVC 2  "</v>
          </cell>
        </row>
        <row r="2558">
          <cell r="A2558" t="str">
            <v>Tuberia sanitaria PVC 3  "</v>
          </cell>
        </row>
        <row r="2559">
          <cell r="A2559" t="str">
            <v>Tuberia sanitaria PVC 4  "</v>
          </cell>
        </row>
        <row r="2560">
          <cell r="A2560" t="str">
            <v>Tuberia sanitaria PVC 6  "</v>
          </cell>
        </row>
        <row r="2561">
          <cell r="A2561" t="str">
            <v>Tuberia y accesorios, guias de izaje electr.</v>
          </cell>
        </row>
        <row r="2562">
          <cell r="A2562" t="str">
            <v>Tuberías internas para distribución</v>
          </cell>
        </row>
        <row r="2563">
          <cell r="A2563" t="str">
            <v>Tubo A.C SCH-40 Ø=2"</v>
          </cell>
        </row>
        <row r="2564">
          <cell r="A2564" t="str">
            <v>Tubo A.C SCH-40 Ø=8"</v>
          </cell>
        </row>
        <row r="2565">
          <cell r="A2565" t="str">
            <v>Tubo cerramiento Galvanizado Ø=1 1/2 " e=0.128"</v>
          </cell>
        </row>
        <row r="2566">
          <cell r="A2566" t="str">
            <v>Tubo cerramiento Galvanizado Ø=1 1/2"  e=0.075"</v>
          </cell>
        </row>
        <row r="2567">
          <cell r="A2567" t="str">
            <v>Tubo cerramiento Galvanizado Ø=1" e=0.128"</v>
          </cell>
        </row>
        <row r="2568">
          <cell r="A2568" t="str">
            <v>Tubo cerramiento Galvanizado Ø=2 1/2"  e=0.075"</v>
          </cell>
        </row>
        <row r="2569">
          <cell r="A2569" t="str">
            <v>Tubo cerramiento Galvanizado Ø=2" e=0.098"</v>
          </cell>
        </row>
        <row r="2570">
          <cell r="A2570" t="str">
            <v>Tubo cerramiento Galvanizado Ø=2" e=0.128"</v>
          </cell>
        </row>
        <row r="2571">
          <cell r="A2571" t="str">
            <v>Tubo cerramiento Galvanizado Ø=3" e=0.128"</v>
          </cell>
        </row>
        <row r="2572">
          <cell r="A2572" t="str">
            <v>Tubo cerramiento Galvanizado Ø=4" e=0.128"</v>
          </cell>
        </row>
        <row r="2573">
          <cell r="A2573" t="str">
            <v>Tubo conduit  PVC 1 1/2"</v>
          </cell>
        </row>
        <row r="2574">
          <cell r="A2574" t="str">
            <v>Tubo conduit  PVC 3/4"</v>
          </cell>
        </row>
        <row r="2575">
          <cell r="A2575" t="str">
            <v>Tubo conduit galvanizado  1-1/2"</v>
          </cell>
        </row>
        <row r="2576">
          <cell r="A2576" t="str">
            <v>TUBO CONDUIT GALVANIZADO 1"</v>
          </cell>
        </row>
        <row r="2577">
          <cell r="A2577" t="str">
            <v>Tubo conduit PVC 1 1/4"</v>
          </cell>
        </row>
        <row r="2578">
          <cell r="A2578" t="str">
            <v>Tubo conduit PVC 1"</v>
          </cell>
        </row>
        <row r="2579">
          <cell r="A2579" t="str">
            <v>Tubo conduit PVC 1/2"</v>
          </cell>
        </row>
        <row r="2580">
          <cell r="A2580" t="str">
            <v>Tubo conduit PVC 2 1/2"</v>
          </cell>
        </row>
        <row r="2581">
          <cell r="A2581" t="str">
            <v>Tubo conduit PVC 2"</v>
          </cell>
        </row>
        <row r="2582">
          <cell r="A2582" t="str">
            <v>Tubo conduit PVC 3"</v>
          </cell>
        </row>
        <row r="2583">
          <cell r="A2583" t="str">
            <v>Tubo conduit PVC 4"  tp</v>
          </cell>
        </row>
        <row r="2584">
          <cell r="A2584" t="str">
            <v>Tubo corrugado 100 mm</v>
          </cell>
        </row>
        <row r="2585">
          <cell r="A2585" t="str">
            <v>Tubo CPVC 1/2"</v>
          </cell>
        </row>
        <row r="2586">
          <cell r="A2586" t="str">
            <v>Tubo CPVC 3/4"</v>
          </cell>
        </row>
        <row r="2587">
          <cell r="A2587" t="str">
            <v>Tubo cuadrado 70 x 70 x 2.25 x 6000 mm</v>
          </cell>
        </row>
        <row r="2588">
          <cell r="A2588" t="str">
            <v>Tubo cuadrado de 1"</v>
          </cell>
        </row>
        <row r="2589">
          <cell r="A2589" t="str">
            <v>Tubo de agua Galvanizado Ø=1 1/2"</v>
          </cell>
        </row>
        <row r="2590">
          <cell r="A2590" t="str">
            <v>Tubo de agua Galvanizado Ø=1 1/4"</v>
          </cell>
        </row>
        <row r="2591">
          <cell r="A2591" t="str">
            <v>Tubo de agua Galvanizado Ø=1"</v>
          </cell>
        </row>
        <row r="2592">
          <cell r="A2592" t="str">
            <v>Tubo de agua Galvanizado Ø=1/2"</v>
          </cell>
        </row>
        <row r="2593">
          <cell r="A2593" t="str">
            <v>Tubo de agua Galvanizado Ø=2  1/2"</v>
          </cell>
        </row>
        <row r="2594">
          <cell r="A2594" t="str">
            <v>Tubo de agua Galvanizado Ø=2"</v>
          </cell>
        </row>
        <row r="2595">
          <cell r="A2595" t="str">
            <v>Tubo de agua Galvanizado Ø=3"</v>
          </cell>
        </row>
        <row r="2596">
          <cell r="A2596" t="str">
            <v>Tubo de agua Galvanizado Ø=3/4"</v>
          </cell>
        </row>
        <row r="2597">
          <cell r="A2597" t="str">
            <v>Tubo de agua Galvanizado Ø=3/8"</v>
          </cell>
        </row>
        <row r="2598">
          <cell r="A2598" t="str">
            <v>Tubo de agua Galvanizado Ø=4"</v>
          </cell>
        </row>
        <row r="2599">
          <cell r="A2599" t="str">
            <v>Tubo de drenaje PVC 100 mm o 4" sin filtro</v>
          </cell>
        </row>
        <row r="2600">
          <cell r="A2600" t="str">
            <v>Tubo de drenaje PVC 160 mm o 6" sin filtro</v>
          </cell>
        </row>
        <row r="2601">
          <cell r="A2601" t="str">
            <v>Tubo de drenaje PVC 65 mm o 3" sin filtro</v>
          </cell>
        </row>
        <row r="2602">
          <cell r="A2602" t="str">
            <v>Tubo drenaje de gres 4"</v>
          </cell>
        </row>
        <row r="2603">
          <cell r="A2603" t="str">
            <v>Tubo drenaje de gres 6"</v>
          </cell>
        </row>
        <row r="2604">
          <cell r="A2604" t="str">
            <v>Tubo en A.C.  SCH 40 con costura Ø=22"</v>
          </cell>
        </row>
        <row r="2605">
          <cell r="A2605" t="str">
            <v>Tubo en Concreto Reforzado 24"</v>
          </cell>
        </row>
        <row r="2606">
          <cell r="A2606" t="str">
            <v>Tubo en Concreto Reforzado 24"·</v>
          </cell>
        </row>
        <row r="2607">
          <cell r="A2607" t="str">
            <v>Tubo en Concreto Reforzado 36"·</v>
          </cell>
        </row>
        <row r="2608">
          <cell r="A2608" t="str">
            <v>Tubo en Concreto Reforzado 36"·</v>
          </cell>
        </row>
        <row r="2609">
          <cell r="A2609" t="str">
            <v>TUBO ESTRUCT. PRESION GALVANIZADO 1</v>
          </cell>
        </row>
        <row r="2610">
          <cell r="A2610" t="str">
            <v>TUBO ESTRUCT. PRESION GALVANIZADO 2"</v>
          </cell>
        </row>
        <row r="2611">
          <cell r="A2611" t="str">
            <v>Tubo estructural Ø=1/2" e=2.5 mm</v>
          </cell>
        </row>
        <row r="2612">
          <cell r="A2612" t="str">
            <v>Tubo estructural Ø=2 1/2" e= 3,5 mm</v>
          </cell>
        </row>
        <row r="2613">
          <cell r="A2613" t="str">
            <v>Tubo estructural Ø=2 1/2" e= 5 mm</v>
          </cell>
        </row>
        <row r="2614">
          <cell r="A2614" t="str">
            <v>Tubo estructural Ø=2" CAL 10</v>
          </cell>
        </row>
        <row r="2615">
          <cell r="A2615" t="str">
            <v>Tubo galvanizado 1/2" x 3 m Conduit</v>
          </cell>
        </row>
        <row r="2616">
          <cell r="A2616" t="str">
            <v>Tubo galvanizado 3" x 3 m  Conduit</v>
          </cell>
        </row>
        <row r="2617">
          <cell r="A2617" t="str">
            <v>Tubo galvanizado 3/4" x 3 m Conduit</v>
          </cell>
        </row>
        <row r="2618">
          <cell r="A2618" t="str">
            <v>Tubo hierro ductil 10 pulg</v>
          </cell>
        </row>
        <row r="2619">
          <cell r="A2619" t="str">
            <v>Tubo hierro ductil 12pulg</v>
          </cell>
        </row>
        <row r="2620">
          <cell r="A2620" t="str">
            <v>Tubo hierro ductil 14pulg</v>
          </cell>
        </row>
        <row r="2621">
          <cell r="A2621" t="str">
            <v>Tubo P.V.C    A. LL   4"</v>
          </cell>
        </row>
        <row r="2622">
          <cell r="A2622" t="str">
            <v>Tubo presión RDE 11 PVC 3/4 Pulg</v>
          </cell>
        </row>
        <row r="2623">
          <cell r="A2623" t="str">
            <v>Tubo presión RDE 13.5 PVC 1 Pulg</v>
          </cell>
        </row>
        <row r="2624">
          <cell r="A2624" t="str">
            <v>Tubo presión RDE 13.5 PVC 1/2 Pulg</v>
          </cell>
        </row>
        <row r="2625">
          <cell r="A2625" t="str">
            <v>Tubo presión RDE 21 PVC 1 1/2 Pulg</v>
          </cell>
        </row>
        <row r="2626">
          <cell r="A2626" t="str">
            <v>Tubo presión RDE 21 PVC 1 1/4 Pulg</v>
          </cell>
        </row>
        <row r="2627">
          <cell r="A2627" t="str">
            <v>Tubo presión RDE 21 PVC 1 Pulg</v>
          </cell>
        </row>
        <row r="2628">
          <cell r="A2628" t="str">
            <v>Tubo presión RDE 21 PVC 2 1/2 Pulg</v>
          </cell>
        </row>
        <row r="2629">
          <cell r="A2629" t="str">
            <v>Tubo presión RDE 21 PVC 2 Pulg</v>
          </cell>
        </row>
        <row r="2630">
          <cell r="A2630" t="str">
            <v>Tubo presión RDE 21 PVC 3 Pulg</v>
          </cell>
        </row>
        <row r="2631">
          <cell r="A2631" t="str">
            <v>Tubo presión RDE 21 PVC 3/4 Pulg</v>
          </cell>
        </row>
        <row r="2632">
          <cell r="A2632" t="str">
            <v>Tubo presión RDE 21 PVC 4 Pulg</v>
          </cell>
        </row>
        <row r="2633">
          <cell r="A2633" t="str">
            <v>Tubo presión RDE 26 PVC 1 1/2 Pulg</v>
          </cell>
        </row>
        <row r="2634">
          <cell r="A2634" t="str">
            <v>Tubo presión RDE 26 PVC 1 1/4 Pulg</v>
          </cell>
        </row>
        <row r="2635">
          <cell r="A2635" t="str">
            <v>Tubo presión RDE 26 PVC 1 Pulg</v>
          </cell>
        </row>
        <row r="2636">
          <cell r="A2636" t="str">
            <v>Tubo presión RDE 26 PVC 2 1/2 Pulg</v>
          </cell>
        </row>
        <row r="2637">
          <cell r="A2637" t="str">
            <v>Tubo presión RDE 26 PVC 2 Pulg</v>
          </cell>
        </row>
        <row r="2638">
          <cell r="A2638" t="str">
            <v>Tubo presión RDE 26 PVC 3 Pulg</v>
          </cell>
        </row>
        <row r="2639">
          <cell r="A2639" t="str">
            <v>Tubo presión RDE 26 PVC 4 Pulg</v>
          </cell>
        </row>
        <row r="2640">
          <cell r="A2640" t="str">
            <v>Tubo presión RDE 32.5 PVC 3 Pulg</v>
          </cell>
        </row>
        <row r="2641">
          <cell r="A2641" t="str">
            <v>Tubo presión RDE 32.6 PVC 4 Pulg</v>
          </cell>
        </row>
        <row r="2642">
          <cell r="A2642" t="str">
            <v>Tubo presión RDE 41 PVC 2 Pulg</v>
          </cell>
        </row>
        <row r="2643">
          <cell r="A2643" t="str">
            <v>Tubo presión RDE 41 PVC 3 Pulg</v>
          </cell>
        </row>
        <row r="2644">
          <cell r="A2644" t="str">
            <v>Tubo presión RDE 41 PVC 4 Pulg</v>
          </cell>
        </row>
        <row r="2645">
          <cell r="A2645" t="str">
            <v>Tubo presión RDE 51 PVC 3 Pulg</v>
          </cell>
        </row>
        <row r="2646">
          <cell r="A2646" t="str">
            <v>Tubo presión RDE 51 PVC 4 Pulg</v>
          </cell>
        </row>
        <row r="2647">
          <cell r="A2647" t="str">
            <v>Tubo presión RDE 51 PVC 6 Pulg</v>
          </cell>
        </row>
        <row r="2648">
          <cell r="A2648" t="str">
            <v>Tubo presión RDE 9 PVC 1/2 Pulg</v>
          </cell>
        </row>
        <row r="2649">
          <cell r="A2649" t="str">
            <v>Tubo PVC A.LL. 3"</v>
          </cell>
        </row>
        <row r="2650">
          <cell r="A2650" t="str">
            <v>Tubo PVC sanitario de 6"</v>
          </cell>
        </row>
        <row r="2651">
          <cell r="A2651" t="str">
            <v>Tubo PVC ventilación 1 1/2"</v>
          </cell>
        </row>
        <row r="2652">
          <cell r="A2652" t="str">
            <v>Tubo PVC ventilación 2"</v>
          </cell>
        </row>
        <row r="2653">
          <cell r="A2653" t="str">
            <v>Tubo PVC ventilación 4"</v>
          </cell>
        </row>
        <row r="2654">
          <cell r="A2654" t="str">
            <v>Tubo rectangular 3" x 1 1/2"  C-18</v>
          </cell>
        </row>
        <row r="2655">
          <cell r="A2655" t="str">
            <v>Tubo union mecanica RDE 11 PVC 3 Pulg</v>
          </cell>
        </row>
        <row r="2656">
          <cell r="A2656" t="str">
            <v>Tubo union mecanica RDE 11 PVC 4 Pulg</v>
          </cell>
        </row>
        <row r="2657">
          <cell r="A2657" t="str">
            <v>Tubo union mecanica RDE 11 PVC 6 Pulg</v>
          </cell>
        </row>
        <row r="2658">
          <cell r="A2658" t="str">
            <v>Tubo union mecanica RDE 11 PVC 8 Pulg</v>
          </cell>
        </row>
        <row r="2659">
          <cell r="A2659" t="str">
            <v>Tubo union mecanica RDE 13.5 PVC 10 Pulg</v>
          </cell>
        </row>
        <row r="2660">
          <cell r="A2660" t="str">
            <v>Tubo union mecanica RDE 13.5 PVC 12 Pulg</v>
          </cell>
        </row>
        <row r="2661">
          <cell r="A2661" t="str">
            <v>Tubo union mecanica RDE 13.5 PVC 2 1/2 Pulg</v>
          </cell>
        </row>
        <row r="2662">
          <cell r="A2662" t="str">
            <v>Tubo union mecanica RDE 13.5 PVC 2 Pulg</v>
          </cell>
        </row>
        <row r="2663">
          <cell r="A2663" t="str">
            <v>Tubo union mecanica RDE 13.5 PVC 3 Pulg</v>
          </cell>
        </row>
        <row r="2664">
          <cell r="A2664" t="str">
            <v>Tubo union mecanica RDE 13.5 PVC 4 Pulg</v>
          </cell>
        </row>
        <row r="2665">
          <cell r="A2665" t="str">
            <v>Tubo union mecanica RDE 13.5 PVC 6 Pulg</v>
          </cell>
        </row>
        <row r="2666">
          <cell r="A2666" t="str">
            <v>Tubo union mecanica RDE 13.5 PVC 8 Pulg</v>
          </cell>
        </row>
        <row r="2667">
          <cell r="A2667" t="str">
            <v>Tubo union mecanica RDE 17 PVC 2 1/2 Pulg</v>
          </cell>
        </row>
        <row r="2668">
          <cell r="A2668" t="str">
            <v>Tubo union mecanica RDE 17 PVC 3 Pulg</v>
          </cell>
        </row>
        <row r="2669">
          <cell r="A2669" t="str">
            <v>Tubo union mecanica RDE 17 PVC 4 Pulg</v>
          </cell>
        </row>
        <row r="2670">
          <cell r="A2670" t="str">
            <v>Tubo union mecanica RDE 17 PVC 6 Pulg</v>
          </cell>
        </row>
        <row r="2671">
          <cell r="A2671" t="str">
            <v>Tubo union mecanica RDE 21 PVC 10 Pulg</v>
          </cell>
        </row>
        <row r="2672">
          <cell r="A2672" t="str">
            <v>Tubo union mecanica RDE 21 PVC 12 Pulg</v>
          </cell>
        </row>
        <row r="2673">
          <cell r="A2673" t="str">
            <v>Tubo union mecanica RDE 21 PVC 14 Pulg</v>
          </cell>
        </row>
        <row r="2674">
          <cell r="A2674" t="str">
            <v>Tubo union mecanica RDE 21 PVC 16 Pulg</v>
          </cell>
        </row>
        <row r="2675">
          <cell r="A2675" t="str">
            <v>Tubo union mecanica RDE 21 PVC 18 Pulg</v>
          </cell>
        </row>
        <row r="2676">
          <cell r="A2676" t="str">
            <v>Tubo union mecanica RDE 21 PVC 2 1/2 Pulg</v>
          </cell>
        </row>
        <row r="2677">
          <cell r="A2677" t="str">
            <v>Tubo union mecanica RDE 21 PVC 2 Pulg</v>
          </cell>
        </row>
        <row r="2678">
          <cell r="A2678" t="str">
            <v>Tubo union mecanica RDE 21 PVC 20 Pulg</v>
          </cell>
        </row>
        <row r="2679">
          <cell r="A2679" t="str">
            <v>Tubo union mecanica RDE 21 PVC 3 Pulg</v>
          </cell>
        </row>
        <row r="2680">
          <cell r="A2680" t="str">
            <v>Tubo union mecanica RDE 21 PVC 4 Pulg</v>
          </cell>
        </row>
        <row r="2681">
          <cell r="A2681" t="str">
            <v>Tubo union mecanica RDE 21 PVC 6 Pulg</v>
          </cell>
        </row>
        <row r="2682">
          <cell r="A2682" t="str">
            <v>Tubo union mecanica RDE 21 PVC 8 Pulg</v>
          </cell>
        </row>
        <row r="2683">
          <cell r="A2683" t="str">
            <v>Tubo union mecánica RDE 26 PVC 10 Pulg</v>
          </cell>
        </row>
        <row r="2684">
          <cell r="A2684" t="str">
            <v>Tubo union mecánica RDE 26 PVC 12 Pulg</v>
          </cell>
        </row>
        <row r="2685">
          <cell r="A2685" t="str">
            <v>Tubo union mecánica RDE 26 PVC 14 Pulg</v>
          </cell>
        </row>
        <row r="2686">
          <cell r="A2686" t="str">
            <v>Tubo union mecánica RDE 26 PVC 16 Pulg</v>
          </cell>
        </row>
        <row r="2687">
          <cell r="A2687" t="str">
            <v>Tubo union mecánica RDE 26 PVC 18 Pulg</v>
          </cell>
        </row>
        <row r="2688">
          <cell r="A2688" t="str">
            <v>Tubo union mecánica RDE 26 PVC 2 1/2 Pulg</v>
          </cell>
        </row>
        <row r="2689">
          <cell r="A2689" t="str">
            <v>Tubo union mecánica RDE 26 PVC 2 Pulg</v>
          </cell>
        </row>
        <row r="2690">
          <cell r="A2690" t="str">
            <v>Tubo union mecánica RDE 26 PVC 20 Pulg</v>
          </cell>
        </row>
        <row r="2691">
          <cell r="A2691" t="str">
            <v>Tubo union mecánica RDE 26 PVC 3 Pulg</v>
          </cell>
        </row>
        <row r="2692">
          <cell r="A2692" t="str">
            <v>Tubo union mecánica RDE 26 PVC 4 Pulg</v>
          </cell>
        </row>
        <row r="2693">
          <cell r="A2693" t="str">
            <v>Tubo union mecánica RDE 26 PVC 6 Pulg</v>
          </cell>
        </row>
        <row r="2694">
          <cell r="A2694" t="str">
            <v>Tubo union mecánica RDE 26 PVC 8 Pulg</v>
          </cell>
        </row>
        <row r="2695">
          <cell r="A2695" t="str">
            <v>Tubo union mecánica RDE 32.5 PVC 10 Pulg</v>
          </cell>
        </row>
        <row r="2696">
          <cell r="A2696" t="str">
            <v>Tubo union mecánica RDE 32.5 PVC 12 Pulg</v>
          </cell>
        </row>
        <row r="2697">
          <cell r="A2697" t="str">
            <v>Tubo union mecánica RDE 32.5 PVC 14 Pulg</v>
          </cell>
        </row>
        <row r="2698">
          <cell r="A2698" t="str">
            <v>Tubo union mecánica RDE 32.5 PVC 16 Pulg</v>
          </cell>
        </row>
        <row r="2699">
          <cell r="A2699" t="str">
            <v>Tubo union mecánica RDE 32.5 PVC 18 Pulg</v>
          </cell>
        </row>
        <row r="2700">
          <cell r="A2700" t="str">
            <v>Tubo union mecanica RDE 32.5 PVC 2 1/2 Pulg</v>
          </cell>
        </row>
        <row r="2701">
          <cell r="A2701" t="str">
            <v>Tubo union mecanica RDE 32.5 PVC 2 Pulg</v>
          </cell>
        </row>
        <row r="2702">
          <cell r="A2702" t="str">
            <v>Tubo union mecanica RDE 32.5 PVC 20 Pulg</v>
          </cell>
        </row>
        <row r="2703">
          <cell r="A2703" t="str">
            <v>Tubo union mecanica RDE 32.5 PVC 3 Pulg</v>
          </cell>
        </row>
        <row r="2704">
          <cell r="A2704" t="str">
            <v>Tubo union mecanica RDE 32.5 PVC 4 Pulg</v>
          </cell>
        </row>
        <row r="2705">
          <cell r="A2705" t="str">
            <v>Tubo union mecanica RDE 32.5 PVC 6 Pulg</v>
          </cell>
        </row>
        <row r="2706">
          <cell r="A2706" t="str">
            <v>Tubo union mecanica RDE 32.5 PVC 6 Pulg</v>
          </cell>
        </row>
        <row r="2707">
          <cell r="A2707" t="str">
            <v>Tubo union mecanica RDE 32.5 PVC 8 Pulg</v>
          </cell>
        </row>
        <row r="2708">
          <cell r="A2708" t="str">
            <v>Tubo union mecanica RDE 41 PVC 10 Pulg</v>
          </cell>
        </row>
        <row r="2709">
          <cell r="A2709" t="str">
            <v>Tubo union mecanica RDE 41 PVC 12 Pulg</v>
          </cell>
        </row>
        <row r="2710">
          <cell r="A2710" t="str">
            <v>Tubo union mecanica RDE 41 PVC 14 Pulg</v>
          </cell>
        </row>
        <row r="2711">
          <cell r="A2711" t="str">
            <v>Tubo union mecanica RDE 41 PVC 16 Pulg</v>
          </cell>
        </row>
        <row r="2712">
          <cell r="A2712" t="str">
            <v>Tubo union mecanica RDE 41 PVC 18 Pulg</v>
          </cell>
        </row>
        <row r="2713">
          <cell r="A2713" t="str">
            <v>Tubo union mecanica RDE 41 PVC 2 1/2 Pulg</v>
          </cell>
        </row>
        <row r="2714">
          <cell r="A2714" t="str">
            <v>Tubo union mecanica RDE 41 PVC 2 Pulg</v>
          </cell>
        </row>
        <row r="2715">
          <cell r="A2715" t="str">
            <v>Tubo union mecanica RDE 41 PVC 20 Pulg</v>
          </cell>
        </row>
        <row r="2716">
          <cell r="A2716" t="str">
            <v>Tubo union mecanica RDE 41 PVC 3 Pulg</v>
          </cell>
        </row>
        <row r="2717">
          <cell r="A2717" t="str">
            <v>Tubo union mecanica RDE 41 PVC 4 Pulg</v>
          </cell>
        </row>
        <row r="2718">
          <cell r="A2718" t="str">
            <v>Tubo union mecanica RDE 41 PVC 6 Pulg</v>
          </cell>
        </row>
        <row r="2719">
          <cell r="A2719" t="str">
            <v>Tubo union mecanica RDE 41 PVC 8 Pulg</v>
          </cell>
        </row>
        <row r="2720">
          <cell r="A2720" t="str">
            <v>Tubo union mecanica RDE 51 PVC 10 Pulg</v>
          </cell>
        </row>
        <row r="2721">
          <cell r="A2721" t="str">
            <v>Tubo union mecanica RDE 51 PVC 12 Pulg</v>
          </cell>
        </row>
        <row r="2722">
          <cell r="A2722" t="str">
            <v>Tubo union mecanica RDE 51 PVC 3 Pulg</v>
          </cell>
        </row>
        <row r="2723">
          <cell r="A2723" t="str">
            <v>Tubo union mecanica RDE 51 PVC 4 Pulg</v>
          </cell>
        </row>
        <row r="2724">
          <cell r="A2724" t="str">
            <v>Tubo union mecanica RDE 51 PVC 6 Pulg</v>
          </cell>
        </row>
        <row r="2725">
          <cell r="A2725" t="str">
            <v>Tubo union mecanica RDE 51 PVC 8 Pulg</v>
          </cell>
        </row>
        <row r="2726">
          <cell r="A2726" t="str">
            <v>Tubo union mecanica RDE 64 PVC 10 Pulg</v>
          </cell>
        </row>
        <row r="2727">
          <cell r="A2727" t="str">
            <v>Tubo union mecanica RDE 64 PVC 12 Pulg</v>
          </cell>
        </row>
        <row r="2728">
          <cell r="A2728" t="str">
            <v>Tubo union mecanica RDE 64 PVC 6 Pulg</v>
          </cell>
        </row>
        <row r="2729">
          <cell r="A2729" t="str">
            <v>Tubo union mecanica RDE 64 PVC 8 Pulg</v>
          </cell>
        </row>
        <row r="2730">
          <cell r="A2730" t="str">
            <v>Tubo union mecanica RDE 9 PVC 3 Pulg</v>
          </cell>
        </row>
        <row r="2731">
          <cell r="A2731" t="str">
            <v>Tubo union mecanica RDE 9 PVC 4 Pulg</v>
          </cell>
        </row>
        <row r="2732">
          <cell r="A2732" t="str">
            <v>Tubo union mecanica RDE 9 PVC 6 Pulg</v>
          </cell>
        </row>
        <row r="2733">
          <cell r="A2733" t="str">
            <v>Tubo union mecanica RDE 9 PVC 8 Pulg</v>
          </cell>
        </row>
        <row r="2734">
          <cell r="A2734" t="str">
            <v>Tuerca de ojo alargada de 5/8``</v>
          </cell>
        </row>
        <row r="2735">
          <cell r="A2735" t="str">
            <v>Tuerca Ø= 1/4" G-8</v>
          </cell>
        </row>
        <row r="2736">
          <cell r="A2736" t="str">
            <v>Tuerca Ø=1 1/4"  G-5</v>
          </cell>
        </row>
        <row r="2737">
          <cell r="A2737" t="str">
            <v>Tuerca Ø=1"  G-5</v>
          </cell>
        </row>
        <row r="2738">
          <cell r="A2738" t="str">
            <v>Tuerca Ø=1"  G-8</v>
          </cell>
        </row>
        <row r="2739">
          <cell r="A2739" t="str">
            <v>Tuerca Ø=2"  G-5</v>
          </cell>
        </row>
        <row r="2740">
          <cell r="A2740" t="str">
            <v>Tuerca Ø=3"  G-5</v>
          </cell>
        </row>
        <row r="2741">
          <cell r="A2741" t="str">
            <v>Tuerca Ø=3/4"  G-8</v>
          </cell>
        </row>
        <row r="2742">
          <cell r="A2742" t="str">
            <v>Tuerca Ø=5/16" G-2 (arandela)</v>
          </cell>
        </row>
        <row r="2743">
          <cell r="A2743" t="str">
            <v>Union adaptador de 3"</v>
          </cell>
        </row>
        <row r="2744">
          <cell r="A2744" t="str">
            <v>Union alcantarillado PVC 24  "</v>
          </cell>
        </row>
        <row r="2745">
          <cell r="A2745" t="str">
            <v>Union alcantarillado PVC 27  "</v>
          </cell>
        </row>
        <row r="2746">
          <cell r="A2746" t="str">
            <v>Union alcantarillado PVC 30  "</v>
          </cell>
        </row>
        <row r="2747">
          <cell r="A2747" t="str">
            <v>Union alcantarillado PVC 33  "</v>
          </cell>
        </row>
        <row r="2748">
          <cell r="A2748" t="str">
            <v>Union alcantarillado PVC 36  "</v>
          </cell>
        </row>
        <row r="2749">
          <cell r="A2749" t="str">
            <v>Union alcantarillado PVC 39  "</v>
          </cell>
        </row>
        <row r="2750">
          <cell r="A2750" t="str">
            <v>Union alcantarillado PVC 42  "</v>
          </cell>
        </row>
        <row r="2751">
          <cell r="A2751" t="str">
            <v>Union alcantarillado PVC 45  "</v>
          </cell>
        </row>
        <row r="2752">
          <cell r="A2752" t="str">
            <v>Union alcantarillado PVC 48  "</v>
          </cell>
        </row>
        <row r="2753">
          <cell r="A2753" t="str">
            <v>Union alcantarillado PVC 51  "</v>
          </cell>
        </row>
        <row r="2754">
          <cell r="A2754" t="str">
            <v>Union alcantarillado PVC 54  "</v>
          </cell>
        </row>
        <row r="2755">
          <cell r="A2755" t="str">
            <v>Union alcantarillado PVC 60  "</v>
          </cell>
        </row>
        <row r="2756">
          <cell r="A2756" t="str">
            <v>Union caballete G limatesa 15 , 20 Y 25</v>
          </cell>
        </row>
        <row r="2757">
          <cell r="A2757" t="str">
            <v>Union caballete limatesa 15 y 40</v>
          </cell>
        </row>
        <row r="2758">
          <cell r="A2758" t="str">
            <v>Union canal amazonas blanca</v>
          </cell>
        </row>
        <row r="2759">
          <cell r="A2759" t="str">
            <v>UNIÓN CANAL BLANCO</v>
          </cell>
        </row>
        <row r="2760">
          <cell r="A2760" t="str">
            <v>Union conduit PVC  4``</v>
          </cell>
        </row>
        <row r="2761">
          <cell r="A2761" t="str">
            <v>Union de bajante amazonas</v>
          </cell>
        </row>
        <row r="2762">
          <cell r="A2762" t="str">
            <v>Union de Polipropileno PN 16 20 mm</v>
          </cell>
        </row>
        <row r="2763">
          <cell r="A2763" t="str">
            <v>Union de Polipropileno PN 16 32 mm</v>
          </cell>
        </row>
        <row r="2764">
          <cell r="A2764" t="str">
            <v>Union de reparacion u.m RDE 21 PVC 10 "</v>
          </cell>
        </row>
        <row r="2765">
          <cell r="A2765" t="str">
            <v>Union de reparacion u.m RDE 21 PVC 12 "</v>
          </cell>
        </row>
        <row r="2766">
          <cell r="A2766" t="str">
            <v>Union de reparacion u.m RDE 21 PVC 2 "</v>
          </cell>
        </row>
        <row r="2767">
          <cell r="A2767" t="str">
            <v>Union de reparacion u.m RDE 21 PVC 2 1/2 "</v>
          </cell>
        </row>
        <row r="2768">
          <cell r="A2768" t="str">
            <v>Union de reparacion u.m RDE 21 PVC 3 "</v>
          </cell>
        </row>
        <row r="2769">
          <cell r="A2769" t="str">
            <v>Union de reparacion u.m RDE 21 PVC 4 "</v>
          </cell>
        </row>
        <row r="2770">
          <cell r="A2770" t="str">
            <v>Union de reparacion u.m RDE 21 PVC 6 "</v>
          </cell>
        </row>
        <row r="2771">
          <cell r="A2771" t="str">
            <v>Union de reparacion u.m RDE 21 PVC 8 "</v>
          </cell>
        </row>
        <row r="2772">
          <cell r="A2772" t="str">
            <v>Union Dresser Ø= 3" en A.C.</v>
          </cell>
        </row>
        <row r="2773">
          <cell r="A2773" t="str">
            <v>Union Dresser Ø=2 1/2" en  A.C</v>
          </cell>
        </row>
        <row r="2774">
          <cell r="A2774" t="str">
            <v>Union Dresser Ø=2" en  A.C</v>
          </cell>
        </row>
        <row r="2775">
          <cell r="A2775" t="str">
            <v>Union Dresser Ø=4" en  A.C</v>
          </cell>
        </row>
        <row r="2776">
          <cell r="A2776" t="str">
            <v>Union espigo flanchado Ø=2"</v>
          </cell>
        </row>
        <row r="2777">
          <cell r="A2777" t="str">
            <v>Union espigo flanchado Ø=3"</v>
          </cell>
        </row>
        <row r="2778">
          <cell r="A2778" t="str">
            <v>Union Galvanizada Ø= 1 1/2"</v>
          </cell>
        </row>
        <row r="2779">
          <cell r="A2779" t="str">
            <v>Union Galvanizada Ø= 1"</v>
          </cell>
        </row>
        <row r="2780">
          <cell r="A2780" t="str">
            <v>Union Galvanizada Ø= 2 1/2"</v>
          </cell>
        </row>
        <row r="2781">
          <cell r="A2781" t="str">
            <v>Union Galvanizada Ø= 2"</v>
          </cell>
        </row>
        <row r="2782">
          <cell r="A2782" t="str">
            <v>Union Galvanizada Ø= 4"</v>
          </cell>
        </row>
        <row r="2783">
          <cell r="A2783" t="str">
            <v>Union Galvanizada Ø=3"</v>
          </cell>
        </row>
        <row r="2784">
          <cell r="A2784" t="str">
            <v>Union mecanica rapida RDE 21 PVC 10 "</v>
          </cell>
        </row>
        <row r="2785">
          <cell r="A2785" t="str">
            <v>Union mecanica rapida RDE 21 PVC 12 "</v>
          </cell>
        </row>
        <row r="2786">
          <cell r="A2786" t="str">
            <v>Union mecanica rapida RDE 21 PVC 2 "</v>
          </cell>
        </row>
        <row r="2787">
          <cell r="A2787" t="str">
            <v>Union mecanica rapida RDE 21 PVC 2 1/2 "</v>
          </cell>
        </row>
        <row r="2788">
          <cell r="A2788" t="str">
            <v>Union mecanica rapida RDE 21 PVC 3 "</v>
          </cell>
        </row>
        <row r="2789">
          <cell r="A2789" t="str">
            <v>Union mecanica rapida RDE 21 PVC 4 "</v>
          </cell>
        </row>
        <row r="2790">
          <cell r="A2790" t="str">
            <v>Union mecanica rapida RDE 21 PVC 6 "</v>
          </cell>
        </row>
        <row r="2791">
          <cell r="A2791" t="str">
            <v>Union mecanica rapida RDE 21 PVC 8 "</v>
          </cell>
        </row>
        <row r="2792">
          <cell r="A2792" t="str">
            <v>Union mecanica RDE 21 PVC 10 Pulg</v>
          </cell>
        </row>
        <row r="2793">
          <cell r="A2793" t="str">
            <v>Union mecanica RDE 21 PVC 12 Pulg</v>
          </cell>
        </row>
        <row r="2794">
          <cell r="A2794" t="str">
            <v>Union mecanica RDE 21 PVC 2 1/2 Pulg</v>
          </cell>
        </row>
        <row r="2795">
          <cell r="A2795" t="str">
            <v>Union mecanica RDE 21 PVC 2 Pulg</v>
          </cell>
        </row>
        <row r="2796">
          <cell r="A2796" t="str">
            <v>Union mecanica RDE 21 PVC 3 Pulg</v>
          </cell>
        </row>
        <row r="2797">
          <cell r="A2797" t="str">
            <v>Union mecanica RDE 21 PVC 4 Pulg</v>
          </cell>
        </row>
        <row r="2798">
          <cell r="A2798" t="str">
            <v>Union mecanica RDE 21 PVC 6 Pulg</v>
          </cell>
        </row>
        <row r="2799">
          <cell r="A2799" t="str">
            <v>Union mecanica RDE 21 PVC 8 Pulg</v>
          </cell>
        </row>
        <row r="2800">
          <cell r="A2800" t="str">
            <v>Union PF+UAD  1/2 "</v>
          </cell>
        </row>
        <row r="2801">
          <cell r="A2801" t="str">
            <v>Union Plastica  PF+UAD 1/2"</v>
          </cell>
        </row>
        <row r="2802">
          <cell r="A2802" t="str">
            <v>Union Plastica  PF+UAD 3/4"</v>
          </cell>
        </row>
        <row r="2803">
          <cell r="A2803" t="str">
            <v>Union presion  PVC 1 1/2"</v>
          </cell>
        </row>
        <row r="2804">
          <cell r="A2804" t="str">
            <v>Union presion  PVC 1 1/4"</v>
          </cell>
        </row>
        <row r="2805">
          <cell r="A2805" t="str">
            <v>Union presion  PVC 1"</v>
          </cell>
        </row>
        <row r="2806">
          <cell r="A2806" t="str">
            <v>Union presion  PVC 1/2"</v>
          </cell>
        </row>
        <row r="2807">
          <cell r="A2807" t="str">
            <v>Union presion  PVC 2 1/2"</v>
          </cell>
        </row>
        <row r="2808">
          <cell r="A2808" t="str">
            <v>Union presion  PVC 2"</v>
          </cell>
        </row>
        <row r="2809">
          <cell r="A2809" t="str">
            <v>Union presion  PVC 3"</v>
          </cell>
        </row>
        <row r="2810">
          <cell r="A2810" t="str">
            <v>Union presion  PVC 3/4"</v>
          </cell>
        </row>
        <row r="2811">
          <cell r="A2811" t="str">
            <v>Union presion  PVC 4"</v>
          </cell>
        </row>
        <row r="2812">
          <cell r="A2812" t="str">
            <v>Union rapida para Tuberia Polietileno 1,5"</v>
          </cell>
        </row>
        <row r="2813">
          <cell r="A2813" t="str">
            <v>Union rapida para Tuberia Polietileno 2"</v>
          </cell>
        </row>
        <row r="2814">
          <cell r="A2814" t="str">
            <v>Union reducida PE 25 mm x 20 mm Socket</v>
          </cell>
        </row>
        <row r="2815">
          <cell r="A2815" t="str">
            <v>Union reducida PE 32 mm x 20 mm Socket</v>
          </cell>
        </row>
        <row r="2816">
          <cell r="A2816" t="str">
            <v>Union reducida PE 32 mm x 25 mm Socket</v>
          </cell>
        </row>
        <row r="2817">
          <cell r="A2817" t="str">
            <v>Union reducida PEAD 110 mm X 63 mm PE 100 PN 10</v>
          </cell>
        </row>
        <row r="2818">
          <cell r="A2818" t="str">
            <v>Union reducida PEAD 110 mm X 90 mm  PE 100 PN 10</v>
          </cell>
        </row>
        <row r="2819">
          <cell r="A2819" t="str">
            <v>Union reducida PEAD 160 mm X 110 mm PE 100 PN 10</v>
          </cell>
        </row>
        <row r="2820">
          <cell r="A2820" t="str">
            <v>Union reducida PEAD 160 mm X 90 mm PE 100 PN 10</v>
          </cell>
        </row>
        <row r="2821">
          <cell r="A2821" t="str">
            <v>Union reducida PEAD 200 mm X 110 mm KIT PE 100 PN 10</v>
          </cell>
        </row>
        <row r="2822">
          <cell r="A2822" t="str">
            <v>Union reducida PEAD 200 mm X 160 mm PE 100 PN 10</v>
          </cell>
        </row>
        <row r="2823">
          <cell r="A2823" t="str">
            <v>Union reducida PEAD 200 mm X 90 mm KIT PE 100 PN 10</v>
          </cell>
        </row>
        <row r="2824">
          <cell r="A2824" t="str">
            <v>Union reducida PEAD 250 mm X 110 mm KIT PE 100 PN 10</v>
          </cell>
        </row>
        <row r="2825">
          <cell r="A2825" t="str">
            <v>Union reducida PEAD 250 mm X 160 mm PE 100 PN 10</v>
          </cell>
        </row>
        <row r="2826">
          <cell r="A2826" t="str">
            <v>Union reducida PEAD 250 mm X 200 mm PE 100 PN 10</v>
          </cell>
        </row>
        <row r="2827">
          <cell r="A2827" t="str">
            <v>Union reducida PEAD 315 mm X 200 mm PE 100 PN 10</v>
          </cell>
        </row>
        <row r="2828">
          <cell r="A2828" t="str">
            <v>Union reducida PEAD 315 mm X 250 mm  PE 100 PN 10</v>
          </cell>
        </row>
        <row r="2829">
          <cell r="A2829" t="str">
            <v>Union reducida PEAD 75 mm X 63 mm PE 100 PN 10</v>
          </cell>
        </row>
        <row r="2830">
          <cell r="A2830" t="str">
            <v>Union reducida PEAD 90 mm X  75 mm PE 100 PN 10</v>
          </cell>
        </row>
        <row r="2831">
          <cell r="A2831" t="str">
            <v>Union reducida PEAD 90 mm X 63 mm PE 100 PN 10</v>
          </cell>
        </row>
        <row r="2832">
          <cell r="A2832" t="str">
            <v>Union roscada A/C, Ø 2``</v>
          </cell>
        </row>
        <row r="2833">
          <cell r="A2833" t="str">
            <v>Union sanitaria  Novafort 6"</v>
          </cell>
        </row>
        <row r="2834">
          <cell r="A2834" t="str">
            <v>Union sanitaria  PVC 2 "</v>
          </cell>
        </row>
        <row r="2835">
          <cell r="A2835" t="str">
            <v>Union sanitaria  PVC 3"</v>
          </cell>
        </row>
        <row r="2836">
          <cell r="A2836" t="str">
            <v>Union sanitaria PVC 4"</v>
          </cell>
        </row>
        <row r="2837">
          <cell r="A2837" t="str">
            <v>Union sanitaria PVC 6"</v>
          </cell>
        </row>
        <row r="2838">
          <cell r="A2838" t="str">
            <v>Union tipo socket para gas 1/2"</v>
          </cell>
        </row>
        <row r="2839">
          <cell r="A2839" t="str">
            <v>Union universal  10" R1-R1</v>
          </cell>
        </row>
        <row r="2840">
          <cell r="A2840" t="str">
            <v>Union universal  10" R1-R2</v>
          </cell>
        </row>
        <row r="2841">
          <cell r="A2841" t="str">
            <v>Union universal  12" R1-R1</v>
          </cell>
        </row>
        <row r="2842">
          <cell r="A2842" t="str">
            <v>Union universal  12" R1-R2</v>
          </cell>
        </row>
        <row r="2843">
          <cell r="A2843" t="str">
            <v>Union universal  6" R1-R1</v>
          </cell>
        </row>
        <row r="2844">
          <cell r="A2844" t="str">
            <v>Union universal  6" R1-R2</v>
          </cell>
        </row>
        <row r="2845">
          <cell r="A2845" t="str">
            <v>Union universal  8" R1-R1</v>
          </cell>
        </row>
        <row r="2846">
          <cell r="A2846" t="str">
            <v>Union universal  8" R1-R2</v>
          </cell>
        </row>
        <row r="2847">
          <cell r="A2847" t="str">
            <v>Union universal  rango 2"</v>
          </cell>
        </row>
        <row r="2848">
          <cell r="A2848" t="str">
            <v>Union universal  rango 3"</v>
          </cell>
        </row>
        <row r="2849">
          <cell r="A2849" t="str">
            <v>Union universal  rango 4"</v>
          </cell>
        </row>
        <row r="2850">
          <cell r="A2850" t="str">
            <v>Uniones de protección p/cable</v>
          </cell>
        </row>
        <row r="2851">
          <cell r="A2851" t="str">
            <v>Universal galvanizada 1"</v>
          </cell>
        </row>
        <row r="2852">
          <cell r="A2852" t="str">
            <v>Universal galvanizada 1/2"</v>
          </cell>
        </row>
        <row r="2853">
          <cell r="A2853" t="str">
            <v>Universal galvanizada 3/4"</v>
          </cell>
        </row>
        <row r="2854">
          <cell r="A2854" t="str">
            <v>Universal presión  PVC 1 1/2"</v>
          </cell>
        </row>
        <row r="2855">
          <cell r="A2855" t="str">
            <v>Universal presión  PVC 1 1/4"</v>
          </cell>
        </row>
        <row r="2856">
          <cell r="A2856" t="str">
            <v>Universal presión  PVC 1"</v>
          </cell>
        </row>
        <row r="2857">
          <cell r="A2857" t="str">
            <v>Universal presión  PVC 1/2"</v>
          </cell>
        </row>
        <row r="2858">
          <cell r="A2858" t="str">
            <v>Universal presión  PVC 2 1/2"</v>
          </cell>
        </row>
        <row r="2859">
          <cell r="A2859" t="str">
            <v>Universal presión  PVC 2"</v>
          </cell>
        </row>
        <row r="2860">
          <cell r="A2860" t="str">
            <v>Universal presión  PVC 3"</v>
          </cell>
        </row>
        <row r="2861">
          <cell r="A2861" t="str">
            <v>Universal presión  PVC 3/4"</v>
          </cell>
        </row>
        <row r="2862">
          <cell r="A2862" t="str">
            <v>Universal presión  PVC 4"</v>
          </cell>
        </row>
        <row r="2863">
          <cell r="A2863" t="str">
            <v>Valde negro plastico</v>
          </cell>
        </row>
        <row r="2864">
          <cell r="A2864" t="str">
            <v>valv. comp. vast. asc. (comp. elast.) e. brida 10`</v>
          </cell>
        </row>
        <row r="2865">
          <cell r="A2865" t="str">
            <v>valv. comp. vast. asc. (comp. elast.) e. brida 12`</v>
          </cell>
        </row>
        <row r="2866">
          <cell r="A2866" t="str">
            <v>valv. comp. vast. asc. (comp. elast.) e. brida 3``</v>
          </cell>
        </row>
        <row r="2867">
          <cell r="A2867" t="str">
            <v>valv. comp. vast. asc. (comp. elast.) e. brida 4``</v>
          </cell>
        </row>
        <row r="2868">
          <cell r="A2868" t="str">
            <v>valv. comp. vast. asc. (comp. elast.) e. brida 6``</v>
          </cell>
        </row>
        <row r="2869">
          <cell r="A2869" t="str">
            <v>valv. comp. vast. asc. (comp. elast.) e. brida 8``</v>
          </cell>
        </row>
        <row r="2870">
          <cell r="A2870" t="str">
            <v>valv. comp. vast. asc. (s. bronce) e. brida 10``</v>
          </cell>
        </row>
        <row r="2871">
          <cell r="A2871" t="str">
            <v>valv. comp. vast. asc. (s. bronce) e. brida 12``</v>
          </cell>
        </row>
        <row r="2872">
          <cell r="A2872" t="str">
            <v>valv. comp. vast. asc. (s. bronce) e. brida 3``</v>
          </cell>
        </row>
        <row r="2873">
          <cell r="A2873" t="str">
            <v>valv. comp. vast. asc. (s. bronce) e. brida 4``</v>
          </cell>
        </row>
        <row r="2874">
          <cell r="A2874" t="str">
            <v>valv. comp. vast. asc. (s. bronce) e. brida 6``</v>
          </cell>
        </row>
        <row r="2875">
          <cell r="A2875" t="str">
            <v>valv. comp. vast. asc. (s. bronce) e. brida 8``</v>
          </cell>
        </row>
        <row r="2876">
          <cell r="A2876" t="str">
            <v>valv. comp. vast. n.a (comp. elast.) e. brida 10``</v>
          </cell>
        </row>
        <row r="2877">
          <cell r="A2877" t="str">
            <v>valv. comp. vast. n.a (comp. elast.) e. brida 12``</v>
          </cell>
        </row>
        <row r="2878">
          <cell r="A2878" t="str">
            <v>valv. comp. vast. n.a (comp. elast.) e. brida 2"</v>
          </cell>
        </row>
        <row r="2879">
          <cell r="A2879" t="str">
            <v>valv. comp. vast. n.a (comp. elast.) e. brida 3``</v>
          </cell>
        </row>
        <row r="2880">
          <cell r="A2880" t="str">
            <v>valv. comp. vast. n.a (comp. elast.) e. brida 4``</v>
          </cell>
        </row>
        <row r="2881">
          <cell r="A2881" t="str">
            <v>valv. comp. vast. n.a (comp. elast.) e. brida 6``</v>
          </cell>
        </row>
        <row r="2882">
          <cell r="A2882" t="str">
            <v>valv. comp. vast. n.a (comp. elast.) e. brida 8``</v>
          </cell>
        </row>
        <row r="2883">
          <cell r="A2883" t="str">
            <v>valv. comp. vast. n.a (comp. elast.) e. liso o j.h 10"</v>
          </cell>
        </row>
        <row r="2884">
          <cell r="A2884" t="str">
            <v>valv. comp. vast. n.a (comp. elast.) e. liso o j.h 12"</v>
          </cell>
        </row>
        <row r="2885">
          <cell r="A2885" t="str">
            <v>valv. comp. vast. n.a (comp. elast.) e. liso o j.h 2"</v>
          </cell>
        </row>
        <row r="2886">
          <cell r="A2886" t="str">
            <v>valv. comp. vast. n.a (comp. elast.) e. liso o j.h 3"</v>
          </cell>
        </row>
        <row r="2887">
          <cell r="A2887" t="str">
            <v>valv. comp. vast. n.a (comp. elast.) e. liso o j.h 4"</v>
          </cell>
        </row>
        <row r="2888">
          <cell r="A2888" t="str">
            <v>valv. comp. vast. n.a (comp. elast.) e. liso o j.h 6"</v>
          </cell>
        </row>
        <row r="2889">
          <cell r="A2889" t="str">
            <v>valv. comp. vast. n.a (comp. elast.) e. liso o j.h 8"</v>
          </cell>
        </row>
        <row r="2890">
          <cell r="A2890" t="str">
            <v>valv. comp. vast. n.a (s. bronce) e. brida 10``</v>
          </cell>
        </row>
        <row r="2891">
          <cell r="A2891" t="str">
            <v>valv. comp. vast. n.a (s. bronce) e. brida 12``</v>
          </cell>
        </row>
        <row r="2892">
          <cell r="A2892" t="str">
            <v>valv. comp. vast. n.a (s. bronce) e. brida 14``</v>
          </cell>
        </row>
        <row r="2893">
          <cell r="A2893" t="str">
            <v>valv. comp. vast. n.a (s. bronce) e. brida 16``</v>
          </cell>
        </row>
        <row r="2894">
          <cell r="A2894" t="str">
            <v>valv. comp. vast. n.a (s. bronce) e. brida 18``</v>
          </cell>
        </row>
        <row r="2895">
          <cell r="A2895" t="str">
            <v>valv. comp. vast. n.a (s. bronce) e. brida 2``</v>
          </cell>
        </row>
        <row r="2896">
          <cell r="A2896" t="str">
            <v>valv. comp. vast. n.a (s. bronce) e. brida 20``</v>
          </cell>
        </row>
        <row r="2897">
          <cell r="A2897" t="str">
            <v>valv. comp. vast. n.a (s. bronce) e. brida 24``</v>
          </cell>
        </row>
        <row r="2898">
          <cell r="A2898" t="str">
            <v>valv. comp. vast. n.a (s. bronce) e. brida 3``</v>
          </cell>
        </row>
        <row r="2899">
          <cell r="A2899" t="str">
            <v>valv. comp. vast. n.a (s. bronce) e. brida 4``</v>
          </cell>
        </row>
        <row r="2900">
          <cell r="A2900" t="str">
            <v>valv. comp. vast. n.a (s. bronce) e. brida 6``</v>
          </cell>
        </row>
        <row r="2901">
          <cell r="A2901" t="str">
            <v>valv. comp. vast. n.a (s. bronce) e. brida 8"</v>
          </cell>
        </row>
        <row r="2902">
          <cell r="A2902" t="str">
            <v>valv. comp. vast. n.a (s. bronce) e. hex. rosca 3"</v>
          </cell>
        </row>
        <row r="2903">
          <cell r="A2903" t="str">
            <v>valv. comp. vast. n.a (s. bronce) e. liso  j.h  3"</v>
          </cell>
        </row>
        <row r="2904">
          <cell r="A2904" t="str">
            <v>valv. comp. vast. n.a (s. bronce) e. liso o j.h 10</v>
          </cell>
        </row>
        <row r="2905">
          <cell r="A2905" t="str">
            <v>valv. comp. vast. n.a (s. bronce) e. liso o j.h 12</v>
          </cell>
        </row>
        <row r="2906">
          <cell r="A2906" t="str">
            <v>valv. comp. vast. n.a (s. bronce) e. liso o j.h 14</v>
          </cell>
        </row>
        <row r="2907">
          <cell r="A2907" t="str">
            <v>valv. comp. vast. n.a (s. bronce) e. liso o j.h 16</v>
          </cell>
        </row>
        <row r="2908">
          <cell r="A2908" t="str">
            <v>valv. comp. vast. n.a (s. bronce) e. liso o j.h 18</v>
          </cell>
        </row>
        <row r="2909">
          <cell r="A2909" t="str">
            <v>valv. comp. vast. n.a (s. bronce) e. liso o j.h 2`</v>
          </cell>
        </row>
        <row r="2910">
          <cell r="A2910" t="str">
            <v>valv. comp. vast. n.a (s. bronce) e. liso o j.h 20</v>
          </cell>
        </row>
        <row r="2911">
          <cell r="A2911" t="str">
            <v>valv. comp. vast. n.a (s. bronce) e. liso o j.h 24</v>
          </cell>
        </row>
        <row r="2912">
          <cell r="A2912" t="str">
            <v>valv. comp. vast. n.a (s. bronce) e. liso o j.h 4`</v>
          </cell>
        </row>
        <row r="2913">
          <cell r="A2913" t="str">
            <v>valv. comp. vast. n.a (s. bronce) e. liso o j.h 6`</v>
          </cell>
        </row>
        <row r="2914">
          <cell r="A2914" t="str">
            <v>valv. comp. vast. n.a (s. bronce) e. liso o j.h 8"</v>
          </cell>
        </row>
        <row r="2915">
          <cell r="A2915" t="str">
            <v>valv. comp. vast. n.a (s. elastico) e. hex. rosca</v>
          </cell>
        </row>
        <row r="2916">
          <cell r="A2916" t="str">
            <v>valv. de cheque operacion h. y/o ver. e. brida 10`</v>
          </cell>
        </row>
        <row r="2917">
          <cell r="A2917" t="str">
            <v>valv. de cheque operacion h. y/o ver. e. brida 12`</v>
          </cell>
        </row>
        <row r="2918">
          <cell r="A2918" t="str">
            <v>valv. de cheque operacion h. y/o ver. e. brida 16`</v>
          </cell>
        </row>
        <row r="2919">
          <cell r="A2919" t="str">
            <v>valv. de cheque operacion h. y/o ver. e. brida 2``</v>
          </cell>
        </row>
        <row r="2920">
          <cell r="A2920" t="str">
            <v>valv. de cheque operacion h. y/o ver. e. brida 20`</v>
          </cell>
        </row>
        <row r="2921">
          <cell r="A2921" t="str">
            <v>valv. de cheque operacion h. y/o ver. e. brida 24`</v>
          </cell>
        </row>
        <row r="2922">
          <cell r="A2922" t="str">
            <v>valv. de cheque operacion h. y/o ver. e. brida 3``</v>
          </cell>
        </row>
        <row r="2923">
          <cell r="A2923" t="str">
            <v>valv. de cheque operacion h. y/o ver. e. brida 4``</v>
          </cell>
        </row>
        <row r="2924">
          <cell r="A2924" t="str">
            <v>valv. de cheque operacion h. y/o ver. e. brida 6``</v>
          </cell>
        </row>
        <row r="2925">
          <cell r="A2925" t="str">
            <v>valv. de cheque operacion h. y/o ver. e. brida 8``</v>
          </cell>
        </row>
        <row r="2926">
          <cell r="A2926" t="str">
            <v>valv. ventosa (cam. doble) acc. multiple 1/2`` ros</v>
          </cell>
        </row>
        <row r="2927">
          <cell r="A2927" t="str">
            <v>valv. ventosa (cam. doble) acc. multiple 1`` rosca</v>
          </cell>
        </row>
        <row r="2928">
          <cell r="A2928" t="str">
            <v>valv. ventosa (cam. doble) acc. multiple 2`` brida</v>
          </cell>
        </row>
        <row r="2929">
          <cell r="A2929" t="str">
            <v>valv. ventosa (cam. doble) acc. multiple 3/4`` ros</v>
          </cell>
        </row>
        <row r="2930">
          <cell r="A2930" t="str">
            <v>valv. ventosa (cam. doble) acc. multiple 3`` brida</v>
          </cell>
        </row>
        <row r="2931">
          <cell r="A2931" t="str">
            <v>valv. ventosa (cam. doble) acc. multiple 4`` brida</v>
          </cell>
        </row>
        <row r="2932">
          <cell r="A2932" t="str">
            <v>valv. ventosa (cam. doble) acc. multiple 6`` brida</v>
          </cell>
        </row>
        <row r="2933">
          <cell r="A2933" t="str">
            <v>valv. ventosa (cam. doble) acc. multiple 8`` brida</v>
          </cell>
        </row>
        <row r="2934">
          <cell r="A2934" t="str">
            <v>valv. ventosa (cam. Senc.) doble acc. 1 1/2`` rosc</v>
          </cell>
        </row>
        <row r="2935">
          <cell r="A2935" t="str">
            <v>valv. ventosa (cam. Senc.) doble acc. 1/2`` rosca</v>
          </cell>
        </row>
        <row r="2936">
          <cell r="A2936" t="str">
            <v>valv. ventosa (cam. Senc.) doble acc. 1`` rosca</v>
          </cell>
        </row>
        <row r="2937">
          <cell r="A2937" t="str">
            <v>valv. ventosa (cam. Senc.) doble acc. 2`` brida</v>
          </cell>
        </row>
        <row r="2938">
          <cell r="A2938" t="str">
            <v>valv. ventosa (cam. Senc.) doble acc. 3/4`` rosca</v>
          </cell>
        </row>
        <row r="2939">
          <cell r="A2939" t="str">
            <v>Valvula alivio hf 2 pulg.</v>
          </cell>
        </row>
        <row r="2940">
          <cell r="A2940" t="str">
            <v>Valvula Beta de compuerta elástica E.L. 10" _ Con dado.</v>
          </cell>
        </row>
        <row r="2941">
          <cell r="A2941" t="str">
            <v>Valvula Beta de compuerta elástica E.L. 12" _ Con dado.</v>
          </cell>
        </row>
        <row r="2942">
          <cell r="A2942" t="str">
            <v>Valvula Beta de compuerta elástica E.L. 2" _ Con dado.</v>
          </cell>
        </row>
        <row r="2943">
          <cell r="A2943" t="str">
            <v>Valvula Beta de compuerta elástica E.L. 3" _ Con dado.</v>
          </cell>
        </row>
        <row r="2944">
          <cell r="A2944" t="str">
            <v>Valvula Beta de compuerta elástica E.L. 4" _ Con dado.</v>
          </cell>
        </row>
        <row r="2945">
          <cell r="A2945" t="str">
            <v>Valvula Beta de compuerta elástica E.L. 6" _ Con dado.</v>
          </cell>
        </row>
        <row r="2946">
          <cell r="A2946" t="str">
            <v>Valvula Beta de compuerta elástica E.L. 8" _ Con dado.</v>
          </cell>
        </row>
        <row r="2947">
          <cell r="A2947" t="str">
            <v>Valvula bola 1 1/2"</v>
          </cell>
        </row>
        <row r="2948">
          <cell r="A2948" t="str">
            <v>Valvula bola 1"</v>
          </cell>
        </row>
        <row r="2949">
          <cell r="A2949" t="str">
            <v>Valvula bola 2"</v>
          </cell>
        </row>
        <row r="2950">
          <cell r="A2950" t="str">
            <v>Valvula bola 3"</v>
          </cell>
        </row>
        <row r="2951">
          <cell r="A2951" t="str">
            <v>Valvula bola 3/4"</v>
          </cell>
        </row>
        <row r="2952">
          <cell r="A2952" t="str">
            <v>Valvula cheque 2`` cuerpo bronce</v>
          </cell>
        </row>
        <row r="2953">
          <cell r="A2953" t="str">
            <v>Valvula comp. elástica Ø 2``</v>
          </cell>
        </row>
        <row r="2954">
          <cell r="A2954" t="str">
            <v>Valvula comp. elástica Ø 3``</v>
          </cell>
        </row>
        <row r="2955">
          <cell r="A2955" t="str">
            <v>Valvula compuerta a.f 2.5 "</v>
          </cell>
        </row>
        <row r="2956">
          <cell r="A2956" t="str">
            <v>Valvula compuerta rectangular de lavado 8"</v>
          </cell>
        </row>
        <row r="2957">
          <cell r="A2957" t="str">
            <v>Valvula compuerta sello bronce ext liso o jh hf 2</v>
          </cell>
        </row>
        <row r="2958">
          <cell r="A2958" t="str">
            <v>Valvula compuerta sello bronce ext liso o jh hf 3</v>
          </cell>
        </row>
        <row r="2959">
          <cell r="A2959" t="str">
            <v>Valvula compuerta sello bronce ext liso o jh hf 4p</v>
          </cell>
        </row>
        <row r="2960">
          <cell r="A2960" t="str">
            <v>Valvula de bola para medidor</v>
          </cell>
        </row>
        <row r="2961">
          <cell r="A2961" t="str">
            <v>VALVULA DE BOLA PARA PURGA 1"</v>
          </cell>
        </row>
        <row r="2962">
          <cell r="A2962" t="str">
            <v>Valvula de bola para purga 3"</v>
          </cell>
        </row>
        <row r="2963">
          <cell r="A2963" t="str">
            <v>VALVULA DE BOLA PASO STANDAR 4"</v>
          </cell>
        </row>
        <row r="2964">
          <cell r="A2964" t="str">
            <v>Valvula de coladera Ø= 1"</v>
          </cell>
        </row>
        <row r="2965">
          <cell r="A2965" t="str">
            <v>Valvula de coladera Ø= 1/2"</v>
          </cell>
        </row>
        <row r="2966">
          <cell r="A2966" t="str">
            <v>Valvula de coladera Ø= 2 1/2"</v>
          </cell>
        </row>
        <row r="2967">
          <cell r="A2967" t="str">
            <v>Valvula de coladera Ø= 2"</v>
          </cell>
        </row>
        <row r="2968">
          <cell r="A2968" t="str">
            <v>Valvula de coladera Ø= 3"</v>
          </cell>
        </row>
        <row r="2969">
          <cell r="A2969" t="str">
            <v>Valvula de coladera Ø= 4"</v>
          </cell>
        </row>
        <row r="2970">
          <cell r="A2970" t="str">
            <v>VALVULA DE COMPUERTA VASTAGO NO ASCENDENTE 14"</v>
          </cell>
        </row>
        <row r="2971">
          <cell r="A2971" t="str">
            <v>Valvula de corte  1 1/2"</v>
          </cell>
        </row>
        <row r="2972">
          <cell r="A2972" t="str">
            <v>Valvula de corte  1 1/4"</v>
          </cell>
        </row>
        <row r="2973">
          <cell r="A2973" t="str">
            <v>Valvula de corte 1"</v>
          </cell>
        </row>
        <row r="2974">
          <cell r="A2974" t="str">
            <v>Valvula de corte 1/2"</v>
          </cell>
        </row>
        <row r="2975">
          <cell r="A2975" t="str">
            <v>Valvula de corte 2 1/2"</v>
          </cell>
        </row>
        <row r="2976">
          <cell r="A2976" t="str">
            <v>Valvula de corte 2"</v>
          </cell>
        </row>
        <row r="2977">
          <cell r="A2977" t="str">
            <v>Valvula de corte 3"</v>
          </cell>
        </row>
        <row r="2978">
          <cell r="A2978" t="str">
            <v>Valvula de corte 4"</v>
          </cell>
        </row>
        <row r="2979">
          <cell r="A2979" t="str">
            <v>Valvula de globo 1/2"</v>
          </cell>
        </row>
        <row r="2980">
          <cell r="A2980" t="str">
            <v>Valvula de Globo 4"  E.B x E.B</v>
          </cell>
        </row>
        <row r="2981">
          <cell r="A2981" t="str">
            <v>Valvula de Mariposa Ø=10" E.B.</v>
          </cell>
        </row>
        <row r="2982">
          <cell r="A2982" t="str">
            <v>Valvula de Mariposa Ø=2 1/2" bronce</v>
          </cell>
        </row>
        <row r="2983">
          <cell r="A2983" t="str">
            <v>Valvula de Mariposa Ø=2" bronce</v>
          </cell>
        </row>
        <row r="2984">
          <cell r="A2984" t="str">
            <v>Valvula de Mariposa Ø=3" E.B.</v>
          </cell>
        </row>
        <row r="2985">
          <cell r="A2985" t="str">
            <v>Valvula de Mariposa Ø=3" en HF</v>
          </cell>
        </row>
        <row r="2986">
          <cell r="A2986" t="str">
            <v>Valvula de Mariposa Ø=4" E.B.</v>
          </cell>
        </row>
        <row r="2987">
          <cell r="A2987" t="str">
            <v>Valvula de Mariposa Ø=6" E.B.</v>
          </cell>
        </row>
        <row r="2988">
          <cell r="A2988" t="str">
            <v>Valvula de mariposa Ø=8" E.B.</v>
          </cell>
        </row>
        <row r="2989">
          <cell r="A2989" t="str">
            <v>Valvula de Pie bronce integral Ø=3"</v>
          </cell>
        </row>
        <row r="2990">
          <cell r="A2990" t="str">
            <v>Valvula de Pie canastilla bronce Ø=4"</v>
          </cell>
        </row>
        <row r="2991">
          <cell r="A2991" t="str">
            <v>Valvula de pie en bronce  Ø=1 1/4"</v>
          </cell>
        </row>
        <row r="2992">
          <cell r="A2992" t="str">
            <v>Valvula de Pie Ø=2" bronce integral</v>
          </cell>
        </row>
        <row r="2993">
          <cell r="A2993" t="str">
            <v>Valvula de Pie Ø=2" en bronce</v>
          </cell>
        </row>
        <row r="2994">
          <cell r="A2994" t="str">
            <v>Valvula de pie presion  PVC 1 1/4"</v>
          </cell>
        </row>
        <row r="2995">
          <cell r="A2995" t="str">
            <v>Valvula de Plato Ø=8" con vastago de 1.80 m</v>
          </cell>
        </row>
        <row r="2996">
          <cell r="A2996" t="str">
            <v>Valvula de purga 1 1/2"</v>
          </cell>
        </row>
        <row r="2997">
          <cell r="A2997" t="str">
            <v>Valvula de Purga 2"</v>
          </cell>
        </row>
        <row r="2998">
          <cell r="A2998" t="str">
            <v>Valvula de Purga de 3"</v>
          </cell>
        </row>
        <row r="2999">
          <cell r="A2999" t="str">
            <v>VALVULA DE PURGA H.F. 2``</v>
          </cell>
        </row>
        <row r="3000">
          <cell r="A3000" t="str">
            <v>Valvula de retencion (cheque) Ø=10". E.B en HF</v>
          </cell>
        </row>
        <row r="3001">
          <cell r="A3001" t="str">
            <v>Valvula de retencion (cheque) Ø=2". E.B en HF</v>
          </cell>
        </row>
        <row r="3002">
          <cell r="A3002" t="str">
            <v>Valvula de retencion (cheque) Ø=3". E.B en HF</v>
          </cell>
        </row>
        <row r="3003">
          <cell r="A3003" t="str">
            <v>Valvula de retencion (cheque) Ø=4". E.B en HF</v>
          </cell>
        </row>
        <row r="3004">
          <cell r="A3004" t="str">
            <v>Valvula de retencion (cheque) Ø=6". E.B en HF</v>
          </cell>
        </row>
        <row r="3005">
          <cell r="A3005" t="str">
            <v>Valvula de retencion (cheque) Ø=8". E.B en HF</v>
          </cell>
        </row>
        <row r="3006">
          <cell r="A3006" t="str">
            <v>Valvula de ventosa 8" H.F. camara doble accion mu.</v>
          </cell>
        </row>
        <row r="3007">
          <cell r="A3007" t="str">
            <v>Valvula doble comp.sello bronce BXB 18"</v>
          </cell>
        </row>
        <row r="3008">
          <cell r="A3008" t="str">
            <v>Valvula flotadora piloteada Ø=2".</v>
          </cell>
        </row>
        <row r="3009">
          <cell r="A3009" t="str">
            <v>Valvula mariposa en A.I. Ø= 22"</v>
          </cell>
        </row>
        <row r="3010">
          <cell r="A3010" t="str">
            <v>Valvula purga 6 pulg hf</v>
          </cell>
        </row>
        <row r="3011">
          <cell r="A3011" t="str">
            <v>Valvula Reductora de presion HF Ø=2"</v>
          </cell>
        </row>
        <row r="3012">
          <cell r="A3012" t="str">
            <v>Valvula Reductora de presion HF Ø=3"</v>
          </cell>
        </row>
        <row r="3013">
          <cell r="A3013" t="str">
            <v>Valvula ventosa 1/2`` cam. doble accion</v>
          </cell>
        </row>
        <row r="3014">
          <cell r="A3014" t="str">
            <v>VALVULA VENTOSA 2" EB C.S.D.A</v>
          </cell>
        </row>
        <row r="3015">
          <cell r="A3015" t="str">
            <v>VALVULA VENTOSA 2" ER C.S.D.A</v>
          </cell>
        </row>
        <row r="3016">
          <cell r="A3016" t="str">
            <v>Valvula ventosa 6 " (Camara doble accion mult)</v>
          </cell>
        </row>
        <row r="3017">
          <cell r="A3017" t="str">
            <v>Valvula ventosa de 1 1/2 PVC accion doble</v>
          </cell>
        </row>
        <row r="3018">
          <cell r="A3018" t="str">
            <v>Valvula ventosa de 1 1/2" PVC  acción doble</v>
          </cell>
        </row>
        <row r="3019">
          <cell r="A3019" t="str">
            <v>Valvula ventosa de 1" PVC cám. sencilla acc. doble</v>
          </cell>
        </row>
        <row r="3020">
          <cell r="A3020" t="str">
            <v>Valvula ventosa de 1/2`` (camara sencilla)</v>
          </cell>
        </row>
        <row r="3021">
          <cell r="A3021" t="str">
            <v>Valvula ventosa PVC 2" C.S.D.A</v>
          </cell>
        </row>
        <row r="3022">
          <cell r="A3022" t="str">
            <v>Vara de clavo 3M -1</v>
          </cell>
        </row>
        <row r="3023">
          <cell r="A3023" t="str">
            <v>Varilla de anclaje de 5/8`` x 1.5 mts.</v>
          </cell>
        </row>
        <row r="3024">
          <cell r="A3024" t="str">
            <v>Varilla de anclaje de 5/8`` x 1.8 mts.</v>
          </cell>
        </row>
        <row r="3025">
          <cell r="A3025" t="str">
            <v>Varilla de cobre de 5/8" x 2.44 mts. 99% Cu</v>
          </cell>
        </row>
        <row r="3026">
          <cell r="A3026" t="str">
            <v>Varilla de Cobre de 5/8`` x 1.8 mts.</v>
          </cell>
        </row>
        <row r="3027">
          <cell r="A3027" t="str">
            <v>Varilla de cobre de 5/8`` x 2.4 mts.</v>
          </cell>
        </row>
        <row r="3028">
          <cell r="A3028" t="str">
            <v>Varilla de cobre puesta a tierra 5/8" x 2.4 mts.</v>
          </cell>
        </row>
        <row r="3029">
          <cell r="A3029" t="str">
            <v>Varilla Roscada de anclaje de 1`` Acero SAE1045</v>
          </cell>
        </row>
        <row r="3030">
          <cell r="A3030" t="str">
            <v>Varilla Roscada de anclaje de 3`` Acero SAE1045</v>
          </cell>
        </row>
        <row r="3031">
          <cell r="A3031" t="str">
            <v>Vasero blanco</v>
          </cell>
        </row>
        <row r="3032">
          <cell r="A3032" t="str">
            <v>Vastago en acero inoxidable de 1.0 m hasta 5.50 m</v>
          </cell>
        </row>
        <row r="3033">
          <cell r="A3033" t="str">
            <v>Vastago no ascendente</v>
          </cell>
        </row>
        <row r="3034">
          <cell r="A3034" t="str">
            <v>Vastago para válvula  de 10 a 14", en acero</v>
          </cell>
        </row>
        <row r="3035">
          <cell r="A3035" t="str">
            <v>Vastago para válvula  de 16" en adelante, en acero</v>
          </cell>
        </row>
        <row r="3036">
          <cell r="A3036" t="str">
            <v>Vastago para válvula  de 2 a 4", en acero</v>
          </cell>
        </row>
        <row r="3037">
          <cell r="A3037" t="str">
            <v>Vastago para válvula  de 6 a 8", en acero</v>
          </cell>
        </row>
        <row r="3038">
          <cell r="A3038" t="str">
            <v>Vastago para válvula 10"</v>
          </cell>
        </row>
        <row r="3039">
          <cell r="A3039" t="str">
            <v>Ventana aluminio fija</v>
          </cell>
        </row>
        <row r="3040">
          <cell r="A3040" t="str">
            <v>Ventana corrediza aluminio</v>
          </cell>
        </row>
        <row r="3041">
          <cell r="A3041" t="str">
            <v>Ventana proyectante  1.2 x 1.6</v>
          </cell>
        </row>
        <row r="3042">
          <cell r="A3042" t="str">
            <v>Ventana proyectante  1.5 x 2.0</v>
          </cell>
        </row>
        <row r="3043">
          <cell r="A3043" t="str">
            <v>VENTANERIA PVC ANDINA</v>
          </cell>
        </row>
        <row r="3044">
          <cell r="A3044" t="str">
            <v>VENTANERIA PVC ECONOMICA</v>
          </cell>
        </row>
        <row r="3045">
          <cell r="A3045" t="str">
            <v>VENTANERIA PVC EUROPA</v>
          </cell>
        </row>
        <row r="3046">
          <cell r="A3046" t="str">
            <v>VENTANERIA PVC PROYECTANTE</v>
          </cell>
        </row>
        <row r="3047">
          <cell r="A3047" t="str">
            <v>VENTANERIA PVC SERIE 2000</v>
          </cell>
        </row>
        <row r="3048">
          <cell r="A3048" t="str">
            <v>Vertedero rectangular B=0,25 H=0,20 inox con marco</v>
          </cell>
        </row>
        <row r="3049">
          <cell r="A3049" t="str">
            <v>Vertedero rectangular B=0,50 H=0,20 inox con marco</v>
          </cell>
        </row>
        <row r="3050">
          <cell r="A3050" t="str">
            <v>Vidrio bronce 4 mm</v>
          </cell>
        </row>
        <row r="3051">
          <cell r="A3051" t="str">
            <v>Vidrio bronce 5 mm</v>
          </cell>
        </row>
        <row r="3052">
          <cell r="A3052" t="str">
            <v>Vidrio bronce 6 mm</v>
          </cell>
        </row>
        <row r="3053">
          <cell r="A3053" t="str">
            <v>Vidrio bronce gris 10 mm</v>
          </cell>
        </row>
        <row r="3054">
          <cell r="A3054" t="str">
            <v>VIDRIO CRIS CLARO 10 mm</v>
          </cell>
        </row>
        <row r="3055">
          <cell r="A3055" t="str">
            <v>VIDRIO ESMERILADO 3 mm</v>
          </cell>
        </row>
        <row r="3056">
          <cell r="A3056" t="str">
            <v>Vidrio incoloro  3 mm</v>
          </cell>
        </row>
        <row r="3057">
          <cell r="A3057" t="str">
            <v>Vidrio incoloro  6  mm</v>
          </cell>
        </row>
        <row r="3058">
          <cell r="A3058" t="str">
            <v>Vidrio incoloro 4 mm</v>
          </cell>
        </row>
        <row r="3059">
          <cell r="A3059" t="str">
            <v>Vidrio incoloro 5 mm</v>
          </cell>
        </row>
        <row r="3060">
          <cell r="A3060" t="str">
            <v>Vidrio Incoloro Templado 10 mm</v>
          </cell>
        </row>
        <row r="3061">
          <cell r="A3061" t="str">
            <v>Vidrio reflectivo verde 5 mm</v>
          </cell>
        </row>
        <row r="3062">
          <cell r="A3062" t="str">
            <v>Vidrio templado 5 mm</v>
          </cell>
        </row>
        <row r="3063">
          <cell r="A3063" t="str">
            <v>Vidrio templado 6 mm</v>
          </cell>
        </row>
        <row r="3064">
          <cell r="A3064" t="str">
            <v>Vidrio templado reflectivo 6 mm</v>
          </cell>
        </row>
        <row r="3065">
          <cell r="A3065" t="str">
            <v>Viga IPE 270</v>
          </cell>
        </row>
        <row r="3066">
          <cell r="A3066" t="str">
            <v>Viga IPE 450</v>
          </cell>
        </row>
        <row r="3067">
          <cell r="A3067" t="str">
            <v>Viga IPE A-36 120 x 6 m</v>
          </cell>
        </row>
        <row r="3068">
          <cell r="A3068" t="str">
            <v>Viga o Riel H WF 10" x 33" Lb/Pie 6,0 m</v>
          </cell>
        </row>
        <row r="3069">
          <cell r="A3069" t="str">
            <v>Viga ordinario 0.2 X 0.1 X 4 M</v>
          </cell>
        </row>
        <row r="3070">
          <cell r="A3070" t="str">
            <v>Viga UPN 100</v>
          </cell>
        </row>
        <row r="3071">
          <cell r="A3071" t="str">
            <v>Viga UPN 120</v>
          </cell>
        </row>
        <row r="3072">
          <cell r="A3072" t="str">
            <v>Viga UPN 180</v>
          </cell>
        </row>
        <row r="3073">
          <cell r="A3073" t="str">
            <v>Viga UPN 200</v>
          </cell>
        </row>
        <row r="3074">
          <cell r="A3074" t="str">
            <v>Viga UPN 260</v>
          </cell>
        </row>
        <row r="3075">
          <cell r="A3075" t="str">
            <v>Viga UPN 320</v>
          </cell>
        </row>
        <row r="3076">
          <cell r="A3076" t="str">
            <v>Vigueta de ferroconcreto</v>
          </cell>
        </row>
        <row r="3077">
          <cell r="A3077" t="str">
            <v>Vigueta I22 5</v>
          </cell>
        </row>
        <row r="3078">
          <cell r="A3078" t="str">
            <v>Vinilo tipo Coraza para exteriores</v>
          </cell>
        </row>
        <row r="3079">
          <cell r="A3079" t="str">
            <v>Vinilo tipo viniltex</v>
          </cell>
        </row>
        <row r="3080">
          <cell r="A3080" t="str">
            <v>Vinisol comercial 2 mm</v>
          </cell>
        </row>
        <row r="3081">
          <cell r="A3081" t="str">
            <v>Vinisol comercial 2 mm</v>
          </cell>
        </row>
        <row r="3082">
          <cell r="A3082" t="str">
            <v>Wall plate ajuste sencillo</v>
          </cell>
        </row>
        <row r="3083">
          <cell r="A3083" t="str">
            <v>Wash Primer A Pintura 1/4 GL</v>
          </cell>
        </row>
        <row r="3084">
          <cell r="A3084" t="str">
            <v>Wash Primer B Catalizador 1/4 GL</v>
          </cell>
        </row>
        <row r="3085">
          <cell r="A3085" t="str">
            <v>XYPEX CONCENT.ADMIX C-200</v>
          </cell>
        </row>
        <row r="3086">
          <cell r="A3086" t="str">
            <v>XYPEX CONCENTRADO- GRIS</v>
          </cell>
        </row>
        <row r="3087">
          <cell r="A3087" t="str">
            <v>XYPEX PATCH AND PLUG</v>
          </cell>
        </row>
        <row r="3088">
          <cell r="A3088" t="str">
            <v>Yee 4" x 4" en A.C. E.B x E.B</v>
          </cell>
        </row>
        <row r="3089">
          <cell r="A3089" t="str">
            <v>Yee 8" x 8" en  A.C. J.H.</v>
          </cell>
        </row>
        <row r="3090">
          <cell r="A3090" t="str">
            <v>Yee Sanitaria PVC 2  "</v>
          </cell>
        </row>
        <row r="3091">
          <cell r="A3091" t="str">
            <v>Yee Sanitaria PVC 3  "</v>
          </cell>
        </row>
        <row r="3092">
          <cell r="A3092" t="str">
            <v>Yee Sanitaria PVC 4  "</v>
          </cell>
        </row>
        <row r="3093">
          <cell r="A3093" t="str">
            <v>Yee Sanitaria PVC 6  "</v>
          </cell>
        </row>
        <row r="3094">
          <cell r="A3094" t="str">
            <v>Yee Sanitaria reducida PVC 3 x 2  "</v>
          </cell>
        </row>
        <row r="3095">
          <cell r="A3095" t="str">
            <v>Yee Sanitaria reducida PVC 4 x 2  "</v>
          </cell>
        </row>
        <row r="3096">
          <cell r="A3096" t="str">
            <v>Yee Sanitaria reducida PVC 4 x 3  "</v>
          </cell>
        </row>
        <row r="3097">
          <cell r="A3097" t="str">
            <v>Yee Sanitaria reducida PVC 6 x 4  "</v>
          </cell>
        </row>
        <row r="3098">
          <cell r="A3098" t="str">
            <v>Yeso corriente</v>
          </cell>
        </row>
        <row r="3099">
          <cell r="A3099" t="str">
            <v>Zócalo 3 x 1/2"</v>
          </cell>
        </row>
        <row r="3100">
          <cell r="A3100" t="str">
            <v>Zocalo de granito o grano de marmol 8 x 33</v>
          </cell>
        </row>
        <row r="3101">
          <cell r="A3101" t="str">
            <v>Zumbador 110 voltios 607</v>
          </cell>
        </row>
        <row r="3102">
          <cell r="A3102" t="str">
            <v>Zuncho c/grapas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ent Hours TODOS"/>
      <sheetName val="La Jagua Equipment"/>
      <sheetName val="Material Assumptions"/>
      <sheetName val="consumo horario"/>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H WORKINGS"/>
      <sheetName val="JNL JUNE"/>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Ledger 30-6-99"/>
      <sheetName val="Murrin Murrin Project Break Up"/>
      <sheetName val="MMH F-S"/>
      <sheetName val="MMH 30-06-00"/>
      <sheetName val="Cost Ledger"/>
      <sheetName val="MMH F-S Cash Flow"/>
      <sheetName val="MMH Disc"/>
      <sheetName val="MMH Cheat Sheet 30-06-00"/>
      <sheetName val="MMH WORKINGS"/>
    </sheetNames>
    <sheetDataSet>
      <sheetData sheetId="0">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1"/>
      <sheetData sheetId="2"/>
      <sheetData sheetId="3"/>
      <sheetData sheetId="4"/>
      <sheetData sheetId="5"/>
      <sheetData sheetId="6"/>
      <sheetData sheetId="7"/>
      <sheetData sheetId="8"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ow r="2">
          <cell r="B2">
            <v>1</v>
          </cell>
          <cell r="C2">
            <v>201</v>
          </cell>
          <cell r="D2" t="str">
            <v>Excavación de cortes canales y prestamos (acarreo hasta 5 kms)</v>
          </cell>
          <cell r="E2" t="str">
            <v>m³</v>
          </cell>
          <cell r="F2">
            <v>1469.29</v>
          </cell>
          <cell r="G2">
            <v>11540</v>
          </cell>
        </row>
        <row r="3">
          <cell r="B3">
            <v>2</v>
          </cell>
          <cell r="C3">
            <v>300</v>
          </cell>
          <cell r="D3" t="str">
            <v>ESTRUCTURA DE LA VÍA</v>
          </cell>
        </row>
        <row r="4">
          <cell r="B4">
            <v>3</v>
          </cell>
          <cell r="C4">
            <v>301</v>
          </cell>
          <cell r="D4" t="str">
            <v>Terraplén con material crudo de rio seleccionado T. max. 3" (zaranda)</v>
          </cell>
          <cell r="E4" t="str">
            <v>m³</v>
          </cell>
          <cell r="F4">
            <v>761.25</v>
          </cell>
          <cell r="G4">
            <v>39191</v>
          </cell>
        </row>
        <row r="5">
          <cell r="B5">
            <v>4</v>
          </cell>
          <cell r="C5">
            <v>302</v>
          </cell>
          <cell r="D5" t="str">
            <v>Sub base granular Triturada</v>
          </cell>
          <cell r="E5" t="str">
            <v>m³</v>
          </cell>
          <cell r="F5">
            <v>442</v>
          </cell>
          <cell r="G5">
            <v>62063</v>
          </cell>
        </row>
        <row r="6">
          <cell r="B6">
            <v>5</v>
          </cell>
          <cell r="C6">
            <v>303</v>
          </cell>
          <cell r="D6" t="str">
            <v>Sobreacarreos o transporte de material vía pavimentada sub base y terraplén</v>
          </cell>
          <cell r="E6" t="str">
            <v>m³-km</v>
          </cell>
          <cell r="F6">
            <v>9626</v>
          </cell>
          <cell r="G6">
            <v>1325</v>
          </cell>
        </row>
        <row r="7">
          <cell r="B7">
            <v>6</v>
          </cell>
          <cell r="C7">
            <v>304</v>
          </cell>
          <cell r="D7" t="str">
            <v>Pavimento en Concreto Hidráulico resistencia 280 kg/cm2 - 4000 psi, Incluye Juntas y Pasadores</v>
          </cell>
          <cell r="E7" t="str">
            <v>m³</v>
          </cell>
          <cell r="F7">
            <v>260</v>
          </cell>
          <cell r="G7">
            <v>590180</v>
          </cell>
        </row>
        <row r="8">
          <cell r="B8">
            <v>7</v>
          </cell>
          <cell r="C8">
            <v>400</v>
          </cell>
          <cell r="D8" t="str">
            <v>SEÑALIZACIÓN</v>
          </cell>
        </row>
        <row r="9">
          <cell r="B9">
            <v>8</v>
          </cell>
          <cell r="C9">
            <v>401</v>
          </cell>
          <cell r="D9" t="str">
            <v>Líneas de demarcación de ancho 12 cm con pintura acrílica, incluye micro esferas (INV. 700.1)</v>
          </cell>
          <cell r="E9" t="str">
            <v>m</v>
          </cell>
          <cell r="F9">
            <v>780</v>
          </cell>
          <cell r="G9">
            <v>1883</v>
          </cell>
        </row>
        <row r="10">
          <cell r="B10">
            <v>9</v>
          </cell>
          <cell r="C10">
            <v>402</v>
          </cell>
          <cell r="D10" t="str">
            <v>Señales preventivas (SP) y reglamentarias (SR) 75 X 75 cm</v>
          </cell>
          <cell r="E10" t="str">
            <v>und</v>
          </cell>
          <cell r="F10">
            <v>2</v>
          </cell>
          <cell r="G10">
            <v>199290</v>
          </cell>
        </row>
        <row r="11">
          <cell r="B11">
            <v>10</v>
          </cell>
          <cell r="C11">
            <v>500</v>
          </cell>
          <cell r="D11" t="str">
            <v>OBRAS DE ARTE Y COMPLEMENTARIAS</v>
          </cell>
        </row>
        <row r="12">
          <cell r="B12">
            <v>11</v>
          </cell>
          <cell r="C12">
            <v>501</v>
          </cell>
          <cell r="D12" t="str">
            <v>Andenes en concreto de resistencia 3000 psi, espesor 0.10 m reforzado con malla Q-4 incluye relleno y excavación</v>
          </cell>
          <cell r="E12" t="str">
            <v>m²</v>
          </cell>
          <cell r="F12">
            <v>390</v>
          </cell>
          <cell r="G12">
            <v>56006</v>
          </cell>
        </row>
        <row r="13">
          <cell r="B13">
            <v>12</v>
          </cell>
          <cell r="C13">
            <v>502</v>
          </cell>
          <cell r="D13" t="str">
            <v>Bordillo Prefabricado (0.80 x 0.10 x 0.25 m) Incluye mortero de pegue y nivelación 0.03 m</v>
          </cell>
          <cell r="E13" t="str">
            <v>m</v>
          </cell>
          <cell r="F13">
            <v>520</v>
          </cell>
          <cell r="G13">
            <v>30452</v>
          </cell>
        </row>
        <row r="14">
          <cell r="B14">
            <v>13</v>
          </cell>
          <cell r="C14">
            <v>503</v>
          </cell>
          <cell r="D14" t="str">
            <v>Sardinel en Concreto 2500 Psi  0.5 m x 0.3 m x 0.15 m (Con ref.)</v>
          </cell>
          <cell r="E14" t="str">
            <v>m</v>
          </cell>
          <cell r="F14">
            <v>520</v>
          </cell>
          <cell r="G14">
            <v>57989</v>
          </cell>
        </row>
        <row r="15">
          <cell r="B15">
            <v>14</v>
          </cell>
          <cell r="C15">
            <v>504</v>
          </cell>
          <cell r="D15" t="str">
            <v>Cuneta tipo  C-1 concreto 3000 Psi (a=0.45 m)</v>
          </cell>
          <cell r="E15" t="str">
            <v>m</v>
          </cell>
          <cell r="F15">
            <v>520</v>
          </cell>
          <cell r="G15">
            <v>28150</v>
          </cell>
        </row>
        <row r="16">
          <cell r="B16">
            <v>15</v>
          </cell>
          <cell r="D16" t="str">
            <v>ACUEDUCTO</v>
          </cell>
        </row>
        <row r="17">
          <cell r="B17">
            <v>16</v>
          </cell>
          <cell r="C17">
            <v>700</v>
          </cell>
          <cell r="D17" t="str">
            <v>PRELIMINARES</v>
          </cell>
        </row>
        <row r="18">
          <cell r="B18">
            <v>17</v>
          </cell>
          <cell r="C18">
            <v>701</v>
          </cell>
          <cell r="D18" t="str">
            <v>Replanteo y localización de tuberías de acueducto</v>
          </cell>
          <cell r="E18" t="str">
            <v>m</v>
          </cell>
          <cell r="F18">
            <v>200</v>
          </cell>
          <cell r="G18">
            <v>1673</v>
          </cell>
        </row>
        <row r="19">
          <cell r="B19">
            <v>18</v>
          </cell>
          <cell r="C19">
            <v>710</v>
          </cell>
          <cell r="D19" t="str">
            <v>EXCAVACIONES Y RELLENOS</v>
          </cell>
        </row>
        <row r="20">
          <cell r="B20">
            <v>19</v>
          </cell>
          <cell r="C20">
            <v>711</v>
          </cell>
          <cell r="D20" t="str">
            <v>Excavación manual en conglomerado</v>
          </cell>
          <cell r="E20" t="str">
            <v>m3</v>
          </cell>
          <cell r="F20">
            <v>112</v>
          </cell>
          <cell r="G20">
            <v>42434</v>
          </cell>
        </row>
        <row r="21">
          <cell r="B21">
            <v>20</v>
          </cell>
          <cell r="C21">
            <v>712</v>
          </cell>
          <cell r="D21" t="str">
            <v>Relleno en arena lavada apisonada para atraque de la tubería con transporte</v>
          </cell>
          <cell r="E21" t="str">
            <v>m3</v>
          </cell>
          <cell r="F21">
            <v>10</v>
          </cell>
          <cell r="G21">
            <v>50437</v>
          </cell>
        </row>
        <row r="22">
          <cell r="B22">
            <v>21</v>
          </cell>
          <cell r="C22">
            <v>713</v>
          </cell>
          <cell r="D22" t="str">
            <v>Relleno en material seleccionado de la excavación
compactado</v>
          </cell>
          <cell r="E22" t="str">
            <v>m3</v>
          </cell>
          <cell r="F22">
            <v>70</v>
          </cell>
          <cell r="G22">
            <v>20195</v>
          </cell>
        </row>
        <row r="23">
          <cell r="B23">
            <v>22</v>
          </cell>
          <cell r="C23">
            <v>720</v>
          </cell>
          <cell r="D23" t="str">
            <v>SUMINISTRO E INSTALACIÓN DE TUBERÍAS RED PRINCIPAL</v>
          </cell>
        </row>
        <row r="24">
          <cell r="B24">
            <v>23</v>
          </cell>
          <cell r="C24">
            <v>721</v>
          </cell>
          <cell r="D24" t="str">
            <v>Tuberia presion PVC RDE 21 3". Suministro e instal.</v>
          </cell>
          <cell r="E24" t="str">
            <v>ml</v>
          </cell>
          <cell r="F24">
            <v>200</v>
          </cell>
          <cell r="G24">
            <v>37531</v>
          </cell>
        </row>
        <row r="25">
          <cell r="B25">
            <v>24</v>
          </cell>
          <cell r="C25">
            <v>730</v>
          </cell>
          <cell r="D25" t="str">
            <v>ACOMETIDAS</v>
          </cell>
        </row>
        <row r="26">
          <cell r="B26">
            <v>25</v>
          </cell>
          <cell r="C26">
            <v>731</v>
          </cell>
          <cell r="D26" t="str">
            <v>Tuberia de Polietileno PE 80  PN-16 de 20 mm = 1/2"</v>
          </cell>
          <cell r="E26" t="str">
            <v>ml</v>
          </cell>
          <cell r="F26">
            <v>120</v>
          </cell>
          <cell r="G26">
            <v>2371</v>
          </cell>
        </row>
        <row r="27">
          <cell r="B27">
            <v>26</v>
          </cell>
          <cell r="C27">
            <v>733</v>
          </cell>
          <cell r="D27" t="str">
            <v>Registro de corte Ø=1/2". Suministro e Instal.</v>
          </cell>
          <cell r="E27" t="str">
            <v>und</v>
          </cell>
          <cell r="F27">
            <v>20</v>
          </cell>
          <cell r="G27">
            <v>28608</v>
          </cell>
        </row>
        <row r="28">
          <cell r="B28">
            <v>27</v>
          </cell>
          <cell r="D28" t="str">
            <v>RED SANITARIA</v>
          </cell>
        </row>
        <row r="29">
          <cell r="B29">
            <v>28</v>
          </cell>
          <cell r="C29">
            <v>900</v>
          </cell>
          <cell r="D29" t="str">
            <v>PRELIMINARES</v>
          </cell>
        </row>
        <row r="30">
          <cell r="B30">
            <v>29</v>
          </cell>
          <cell r="C30">
            <v>901</v>
          </cell>
          <cell r="D30" t="str">
            <v>Replanteo y localización de tuberías de alcantarillado</v>
          </cell>
          <cell r="E30" t="str">
            <v>m</v>
          </cell>
          <cell r="F30">
            <v>262</v>
          </cell>
          <cell r="G30">
            <v>2371</v>
          </cell>
        </row>
        <row r="31">
          <cell r="B31">
            <v>30</v>
          </cell>
          <cell r="C31">
            <v>910</v>
          </cell>
          <cell r="D31" t="str">
            <v>EXCAVACIONES Y RELLENOS</v>
          </cell>
        </row>
        <row r="32">
          <cell r="B32">
            <v>31</v>
          </cell>
          <cell r="C32">
            <v>911</v>
          </cell>
          <cell r="D32" t="str">
            <v>Excavación mecánica en material conglomerado 0 - 2 m (área restringida)</v>
          </cell>
          <cell r="E32" t="str">
            <v>m3</v>
          </cell>
          <cell r="F32">
            <v>349.2</v>
          </cell>
          <cell r="G32">
            <v>5397</v>
          </cell>
        </row>
        <row r="33">
          <cell r="B33">
            <v>32</v>
          </cell>
          <cell r="C33">
            <v>912</v>
          </cell>
          <cell r="D33" t="str">
            <v>Relleno zona de atraque de tubería con material base granular triturado (tamaño máximo 1 1/2")</v>
          </cell>
          <cell r="E33" t="str">
            <v>m3</v>
          </cell>
          <cell r="F33">
            <v>25.15</v>
          </cell>
          <cell r="G33">
            <v>78102</v>
          </cell>
        </row>
        <row r="34">
          <cell r="B34">
            <v>33</v>
          </cell>
          <cell r="C34">
            <v>913</v>
          </cell>
          <cell r="D34" t="str">
            <v>Relleno en material seleccionado de la excavación
compactado</v>
          </cell>
          <cell r="E34" t="str">
            <v>m3</v>
          </cell>
          <cell r="F34">
            <v>91.7</v>
          </cell>
          <cell r="G34">
            <v>17400</v>
          </cell>
        </row>
        <row r="35">
          <cell r="B35">
            <v>34</v>
          </cell>
          <cell r="C35">
            <v>914</v>
          </cell>
          <cell r="D35" t="str">
            <v xml:space="preserve">Excavación manual en conglomerado </v>
          </cell>
          <cell r="E35" t="str">
            <v>m3</v>
          </cell>
          <cell r="F35">
            <v>16</v>
          </cell>
          <cell r="G35">
            <v>42434</v>
          </cell>
        </row>
        <row r="36">
          <cell r="B36">
            <v>35</v>
          </cell>
          <cell r="C36">
            <v>915</v>
          </cell>
          <cell r="D36" t="str">
            <v xml:space="preserve">Cargue y retiro mecánico de material, con acarreo a 6 Kms </v>
          </cell>
          <cell r="E36" t="str">
            <v>m3</v>
          </cell>
          <cell r="F36">
            <v>17.5</v>
          </cell>
          <cell r="G36">
            <v>10848</v>
          </cell>
        </row>
        <row r="37">
          <cell r="B37">
            <v>36</v>
          </cell>
          <cell r="C37">
            <v>920</v>
          </cell>
          <cell r="D37" t="str">
            <v>SUMINISTRO E INSTALACIÓN DE TUBERÍA</v>
          </cell>
        </row>
        <row r="38">
          <cell r="B38">
            <v>37</v>
          </cell>
          <cell r="C38">
            <v>921</v>
          </cell>
          <cell r="D38" t="str">
            <v>Tubería Polietileno de alta densidad alcantarillado 8". Suministro e instal.</v>
          </cell>
          <cell r="E38" t="str">
            <v>ml</v>
          </cell>
          <cell r="F38">
            <v>150</v>
          </cell>
          <cell r="G38">
            <v>35316</v>
          </cell>
        </row>
        <row r="39">
          <cell r="B39">
            <v>38</v>
          </cell>
          <cell r="C39">
            <v>922</v>
          </cell>
          <cell r="D39" t="str">
            <v>Tuberia Polietileno de alta densidad alcantarillado 6". Suministro e instal.</v>
          </cell>
          <cell r="E39" t="str">
            <v>ml</v>
          </cell>
          <cell r="F39">
            <v>112</v>
          </cell>
          <cell r="G39">
            <v>24947</v>
          </cell>
        </row>
        <row r="40">
          <cell r="B40">
            <v>39</v>
          </cell>
          <cell r="C40">
            <v>923</v>
          </cell>
          <cell r="D40" t="str">
            <v>Kit Silla Yee PVC 8 x 6 (200 x 160 mm), Suministro e instal.</v>
          </cell>
          <cell r="E40" t="str">
            <v>und</v>
          </cell>
          <cell r="F40">
            <v>16</v>
          </cell>
          <cell r="G40">
            <v>119714</v>
          </cell>
        </row>
        <row r="41">
          <cell r="B41">
            <v>40</v>
          </cell>
          <cell r="C41">
            <v>924</v>
          </cell>
          <cell r="D41" t="str">
            <v>Retiro de tuberia existente con manejo de aguas residuales de 0" a 12"</v>
          </cell>
          <cell r="E41" t="str">
            <v>m</v>
          </cell>
          <cell r="F41">
            <v>150</v>
          </cell>
          <cell r="G41">
            <v>6822</v>
          </cell>
        </row>
        <row r="42">
          <cell r="B42">
            <v>41</v>
          </cell>
          <cell r="C42">
            <v>930</v>
          </cell>
          <cell r="D42" t="str">
            <v>CAJAS</v>
          </cell>
        </row>
        <row r="43">
          <cell r="B43">
            <v>42</v>
          </cell>
          <cell r="C43">
            <v>931</v>
          </cell>
          <cell r="D43" t="str">
            <v>Caja de inspección sanitaria de 1*1m libres con excavación, base recebo, marco y tapa de concreto reforzado 3000 psi</v>
          </cell>
          <cell r="E43" t="str">
            <v>und</v>
          </cell>
          <cell r="F43">
            <v>16</v>
          </cell>
          <cell r="G43">
            <v>735934</v>
          </cell>
        </row>
        <row r="44">
          <cell r="B44">
            <v>43</v>
          </cell>
          <cell r="C44">
            <v>940</v>
          </cell>
          <cell r="D44" t="str">
            <v>POZOS DE INSPECCIÓN</v>
          </cell>
        </row>
        <row r="45">
          <cell r="B45">
            <v>44</v>
          </cell>
          <cell r="C45">
            <v>941</v>
          </cell>
          <cell r="D45" t="str">
            <v>Pozo de Inspección recto (sin cono truncado) H= 1.5 - 2.0 m Ø 1.50 m</v>
          </cell>
          <cell r="E45" t="str">
            <v>und</v>
          </cell>
          <cell r="F45">
            <v>2</v>
          </cell>
          <cell r="G45">
            <v>1941149</v>
          </cell>
        </row>
        <row r="46">
          <cell r="B46">
            <v>45</v>
          </cell>
          <cell r="C46">
            <v>942</v>
          </cell>
          <cell r="D46" t="str">
            <v>Tapa pozo de Inspección en HD. con sistema de seguridad</v>
          </cell>
          <cell r="E46" t="str">
            <v>und</v>
          </cell>
          <cell r="F46">
            <v>2</v>
          </cell>
          <cell r="G46">
            <v>734733</v>
          </cell>
        </row>
        <row r="47">
          <cell r="B47">
            <v>46</v>
          </cell>
          <cell r="C47">
            <v>943</v>
          </cell>
          <cell r="D47" t="str">
            <v>Tala de arbol Ø&gt;0.50 m; incluye apeo, desramado, troceo, pelado, repique, apilado en troncos y disposición final 2 km</v>
          </cell>
          <cell r="E47" t="str">
            <v>und</v>
          </cell>
          <cell r="F47">
            <v>7</v>
          </cell>
          <cell r="G47">
            <v>238971</v>
          </cell>
        </row>
      </sheetData>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2)"/>
      <sheetName val="INI-CONTR (180510)"/>
      <sheetName val="PARAM"/>
      <sheetName val="BD-IMPO"/>
      <sheetName val="BD-ALCANC"/>
      <sheetName val="BD-PAGCON"/>
      <sheetName val="BD-ACTADM"/>
      <sheetName val="BD-POLIZA"/>
      <sheetName val="BD-CONTRT"/>
      <sheetName val="BD-ACTINI"/>
      <sheetName val="BD-ACTCON"/>
      <sheetName val="BD-ACTINT"/>
      <sheetName val="BD-PLANPRY"/>
      <sheetName val="BD"/>
      <sheetName val="MENU"/>
      <sheetName val="1-GENERALES"/>
      <sheetName val="2-PÓLIZA"/>
      <sheetName val="3-PLAN_PAGOS"/>
      <sheetName val="4-ALCANCE"/>
      <sheetName val="5-IMPUESTOS"/>
      <sheetName val="PMBOK"/>
    </sheetNames>
    <sheetDataSet>
      <sheetData sheetId="0">
        <row r="2">
          <cell r="AQ2" t="str">
            <v>NOMBRE FUNCIONARIO PDO</v>
          </cell>
        </row>
        <row r="3">
          <cell r="AQ3" t="str">
            <v>ALEXANDER DE BEDOUT NULE</v>
          </cell>
        </row>
        <row r="4">
          <cell r="AQ4" t="str">
            <v>ANGELLY MELISSA CRIALES ANIBAL</v>
          </cell>
        </row>
        <row r="5">
          <cell r="AQ5" t="str">
            <v>CARLOS ACOSTA JULIAO</v>
          </cell>
        </row>
        <row r="6">
          <cell r="AQ6" t="str">
            <v>CARLOS EDUARDO FERNANDEZ LOZANO</v>
          </cell>
        </row>
        <row r="7">
          <cell r="AQ7" t="str">
            <v>LIZETTE CECILIA BERMEJO HERRERA</v>
          </cell>
        </row>
        <row r="8">
          <cell r="AQ8" t="str">
            <v>PETER NICOLÁS ZAHN COLMENARES</v>
          </cell>
        </row>
        <row r="9">
          <cell r="AQ9">
            <v>0</v>
          </cell>
        </row>
        <row r="10">
          <cell r="AQ10">
            <v>0</v>
          </cell>
        </row>
      </sheetData>
      <sheetData sheetId="1"/>
      <sheetData sheetId="2">
        <row r="3">
          <cell r="F3" t="str">
            <v>ORDENADOR DEL GASTO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DIRECCIONES"/>
      <sheetName val="Avance"/>
      <sheetName val="Obras"/>
      <sheetName val="CtasXPag"/>
      <sheetName val="Info_Cartera"/>
      <sheetName val="DB (4)"/>
      <sheetName val="MAPA"/>
    </sheetNames>
    <sheetDataSet>
      <sheetData sheetId="0">
        <row r="2">
          <cell r="B2" t="str">
            <v>Suspendido</v>
          </cell>
          <cell r="J2" t="str">
            <v>MEJORAMIENTO DE VIVIENDA MODULO II</v>
          </cell>
        </row>
        <row r="3">
          <cell r="J3" t="str">
            <v>ESTACIONES DE BOMBEROS (EL EDÉN Y CALLE 17)</v>
          </cell>
        </row>
        <row r="4">
          <cell r="J4" t="str">
            <v>CARCEL DE BOSQUE</v>
          </cell>
        </row>
        <row r="5">
          <cell r="J5" t="str">
            <v>TOMAS ARRIETA - EDGAR RENTERIA</v>
          </cell>
        </row>
        <row r="6">
          <cell r="J6" t="str">
            <v>SENA ENERGÍAS</v>
          </cell>
        </row>
        <row r="7">
          <cell r="J7" t="str">
            <v>SENA INDUSTRIAS CREATIVAS</v>
          </cell>
        </row>
        <row r="8">
          <cell r="J8" t="str">
            <v>CIC - VILLAS DE LA CORDIALIDAD</v>
          </cell>
        </row>
        <row r="9">
          <cell r="J9" t="str">
            <v>MEJORAMIENTO DE VIVIENDA MODULO V</v>
          </cell>
        </row>
        <row r="10">
          <cell r="J10" t="str">
            <v>SENA  CONSTRUCCION</v>
          </cell>
        </row>
        <row r="11">
          <cell r="J11" t="str">
            <v>SENA LOGÍSTICA</v>
          </cell>
        </row>
        <row r="12">
          <cell r="J12" t="str">
            <v>ARROYO CALLE 91</v>
          </cell>
        </row>
        <row r="13">
          <cell r="J13" t="str">
            <v>BARRIOS A LA OBRA ETAPA V MODULO VII</v>
          </cell>
        </row>
        <row r="14">
          <cell r="J14" t="str">
            <v>SENA SALUD</v>
          </cell>
        </row>
        <row r="15">
          <cell r="J15" t="str">
            <v>SENA HOTELERIA Y TURISMO</v>
          </cell>
        </row>
        <row r="16">
          <cell r="J16" t="str">
            <v>SENA</v>
          </cell>
        </row>
        <row r="17">
          <cell r="J17" t="str">
            <v>SENA ADMINISTRACIÓN Y REFRIGERACIÓN</v>
          </cell>
        </row>
        <row r="18">
          <cell r="J18" t="str">
            <v>MEJORAMIENTO DE VIVIENDA MODULO I</v>
          </cell>
        </row>
        <row r="19">
          <cell r="J19" t="str">
            <v>VIAS DEL CENTRO</v>
          </cell>
        </row>
        <row r="20">
          <cell r="J20" t="str">
            <v>ARROYO CALLE 76</v>
          </cell>
        </row>
        <row r="21">
          <cell r="J21" t="str">
            <v>CARRERA 38 (CIRCUNVALAR - CALLE 120)</v>
          </cell>
        </row>
        <row r="22">
          <cell r="J22" t="str">
            <v>CARRERA 43</v>
          </cell>
        </row>
        <row r="23">
          <cell r="J23" t="str">
            <v>MALECON UF2</v>
          </cell>
        </row>
        <row r="24">
          <cell r="J24" t="str">
            <v>MEJORAMIENTO DE VIVIENDA MODULO IV</v>
          </cell>
        </row>
        <row r="25">
          <cell r="J25" t="str">
            <v>SENA TIC´S</v>
          </cell>
        </row>
        <row r="26">
          <cell r="J26" t="str">
            <v>CAI - BARRANQUILLITA</v>
          </cell>
        </row>
        <row r="27">
          <cell r="J27" t="str">
            <v>CENTRO DE VIDA - SANTUARIO</v>
          </cell>
        </row>
        <row r="28">
          <cell r="J28" t="str">
            <v>BARRIOS A LA OBRA ETAPA V MODULO V</v>
          </cell>
        </row>
        <row r="29">
          <cell r="J29" t="str">
            <v>INSTITUCIONES EDUCATIVAS</v>
          </cell>
        </row>
        <row r="30">
          <cell r="J30" t="str">
            <v>BARRIOS A LA OBRA ETAPA VI MODULO II</v>
          </cell>
        </row>
        <row r="31">
          <cell r="J31" t="str">
            <v>VIA 40 (CLL 85 - LAS FLORES)</v>
          </cell>
        </row>
        <row r="32">
          <cell r="J32" t="str">
            <v>CUBIERTA METROPOLITANO</v>
          </cell>
        </row>
        <row r="33">
          <cell r="J33" t="str">
            <v>FABRICA DE CULTURA</v>
          </cell>
        </row>
        <row r="34">
          <cell r="J34" t="str">
            <v>ARROYO CRA 21</v>
          </cell>
        </row>
        <row r="35">
          <cell r="J35" t="str">
            <v>ARROYO CRA 65</v>
          </cell>
        </row>
        <row r="36">
          <cell r="J36" t="str">
            <v>BARRIOS A LA OBRA ETAPA VI MODULO I</v>
          </cell>
        </row>
        <row r="37">
          <cell r="J37" t="str">
            <v>PABELLÓN CRISTAL</v>
          </cell>
        </row>
        <row r="38">
          <cell r="J38" t="str">
            <v>PARQUES BARRIALES</v>
          </cell>
        </row>
        <row r="39">
          <cell r="J39" t="str">
            <v>PARQUES V</v>
          </cell>
        </row>
        <row r="40">
          <cell r="J40" t="str">
            <v>CONCHAS ACUSTICAS</v>
          </cell>
        </row>
        <row r="41">
          <cell r="J41" t="str">
            <v>MALECON UF3</v>
          </cell>
        </row>
        <row r="42">
          <cell r="J42" t="str">
            <v>MALECON UF4</v>
          </cell>
        </row>
        <row r="43">
          <cell r="J43" t="str">
            <v>PARQUES VI</v>
          </cell>
        </row>
        <row r="44">
          <cell r="J44" t="str">
            <v>REPARCHEO MODULO I</v>
          </cell>
        </row>
        <row r="45">
          <cell r="J45" t="str">
            <v>REPARCHEO MODULO II</v>
          </cell>
        </row>
        <row r="46">
          <cell r="J46" t="str">
            <v>REPARCHEO MODULO III</v>
          </cell>
        </row>
        <row r="47">
          <cell r="J47" t="str">
            <v>REPARCHEO MODULO IV</v>
          </cell>
        </row>
        <row r="48">
          <cell r="J48" t="str">
            <v>ARROYO HOSPITAL</v>
          </cell>
        </row>
        <row r="49">
          <cell r="J49" t="str">
            <v>MERCADOS PÚBLICOS</v>
          </cell>
        </row>
        <row r="50">
          <cell r="J50" t="str">
            <v>ARROYO EL SALAO</v>
          </cell>
        </row>
        <row r="51">
          <cell r="J51" t="str">
            <v>AMPLIACIÓN CORDIALIDAD</v>
          </cell>
        </row>
        <row r="52">
          <cell r="J52" t="str">
            <v>HOSPITALES</v>
          </cell>
        </row>
        <row r="53">
          <cell r="J53" t="str">
            <v>AMPLIACIÓN CIRCUNVALAR</v>
          </cell>
        </row>
        <row r="54">
          <cell r="J54" t="str">
            <v>CALLE 30</v>
          </cell>
        </row>
        <row r="55">
          <cell r="J55" t="str">
            <v>ARROYO FELICIDAD</v>
          </cell>
        </row>
      </sheetData>
      <sheetData sheetId="1"/>
      <sheetData sheetId="2"/>
      <sheetData sheetId="3"/>
      <sheetData sheetId="4">
        <row r="7">
          <cell r="H7">
            <v>0</v>
          </cell>
        </row>
      </sheetData>
      <sheetData sheetId="5"/>
      <sheetData sheetId="6"/>
      <sheetData sheetId="7"/>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Resumen"/>
      <sheetName val="Budget vs Real"/>
      <sheetName val="Flujo"/>
      <sheetName val="Flujo De Caja 2008"/>
      <sheetName val="Flujo De Caja 2008 (2)"/>
      <sheetName val="Reporte"/>
      <sheetName val="Cost Ledger 30-6-99"/>
    </sheetNames>
    <sheetDataSet>
      <sheetData sheetId="0">
        <row r="3">
          <cell r="C3" t="str">
            <v>Orden de Compra</v>
          </cell>
        </row>
        <row r="4">
          <cell r="C4" t="str">
            <v>Orden de Servicio</v>
          </cell>
        </row>
        <row r="5">
          <cell r="C5" t="str">
            <v>Contrato</v>
          </cell>
        </row>
        <row r="6">
          <cell r="C6" t="str">
            <v>Oferta Mercantil</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 val="Hoja9"/>
      <sheetName val="Hoja1"/>
      <sheetName val="PRESUPUESTO"/>
      <sheetName val="INDICE"/>
      <sheetName val="Equipo"/>
      <sheetName val="Materiale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1"/>
      <sheetData sheetId="2"/>
      <sheetData sheetId="3"/>
      <sheetData sheetId="4"/>
      <sheetData sheetId="5"/>
      <sheetData sheetId="6">
        <row r="1">
          <cell r="A1" t="str">
            <v>MATERIALES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CONCRETOS Y MORTEROS"/>
      <sheetName val="FACTOR PREST OBRA"/>
      <sheetName val="SALARIOS OBRA"/>
      <sheetName val="INTERVENTORIA"/>
      <sheetName val="AIU"/>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7"/>
      <sheetName val="RETIE"/>
      <sheetName val="PMA"/>
      <sheetName val="CUADRO RESUMEN"/>
      <sheetName val="PRESUPUESTO"/>
      <sheetName val="M. CANTIDADES CAP 1"/>
      <sheetName val="M. CANTIDADES CAP 2"/>
      <sheetName val="M. CANTIDADES CAP 3"/>
      <sheetName val="M. CANTIDADES CAP 4"/>
      <sheetName val="M. CANTIDADES CAP 5"/>
      <sheetName val="M. CANTIDADES CAP 6"/>
      <sheetName val="M. CANTIDADES CAP 7"/>
      <sheetName val="M. CANTIDADES CAP 8"/>
      <sheetName val="M. CANTIDADES CAP 9"/>
      <sheetName val="M. CANTIDADES CAP 10"/>
      <sheetName val="M. CANTIDADES CAP 11"/>
      <sheetName val="M. CANTIDADES CAP 12"/>
      <sheetName val="M. CANTIDADES CAP 14"/>
      <sheetName val="M. CANTIDADES CAP 15"/>
      <sheetName val="M. CANTIDADES CAP 17"/>
      <sheetName val="AIRES ACONDICIONADOS (P1)"/>
      <sheetName val="ESTRUCTURA BLOQUE A"/>
      <sheetName val="ESTRUCTURA BLOQUE B"/>
      <sheetName val="ACERO "/>
      <sheetName val="CENTRAL DE FRÍO"/>
      <sheetName val="SUMINISTRO + INSTALACIÓN"/>
    </sheetNames>
    <sheetDataSet>
      <sheetData sheetId="0">
        <row r="6">
          <cell r="B6">
            <v>7253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70">
          <cell r="B70">
            <v>6.03</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P"/>
      <sheetName val="MEM"/>
      <sheetName val="CRON. ACTV"/>
      <sheetName val="PLAN FIN. U. Y F."/>
      <sheetName val="ACCES"/>
      <sheetName val="LIST NOMB CANTD"/>
    </sheetNames>
    <sheetDataSet>
      <sheetData sheetId="0">
        <row r="13">
          <cell r="G13">
            <v>50556351</v>
          </cell>
        </row>
        <row r="27">
          <cell r="G27">
            <v>71214017</v>
          </cell>
        </row>
        <row r="30">
          <cell r="G30">
            <v>450800</v>
          </cell>
        </row>
        <row r="34">
          <cell r="G34">
            <v>12232836</v>
          </cell>
        </row>
        <row r="41">
          <cell r="G41">
            <v>264638032</v>
          </cell>
        </row>
        <row r="44">
          <cell r="G44">
            <v>14914331</v>
          </cell>
        </row>
      </sheetData>
      <sheetData sheetId="1"/>
      <sheetData sheetId="2"/>
      <sheetData sheetId="3"/>
      <sheetData sheetId="4"/>
      <sheetData sheetId="5"/>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heetName val="EDT (10)"/>
      <sheetName val="EDT (9)"/>
      <sheetName val="EDT (8)"/>
      <sheetName val="EDT (7)"/>
      <sheetName val="EDT (6)"/>
      <sheetName val="EDT (5)"/>
      <sheetName val="EDT (4)"/>
      <sheetName val="EDT (3)"/>
      <sheetName val="EDT (2)"/>
      <sheetName val="EDT (1)"/>
      <sheetName val="BD"/>
      <sheetName val="DB"/>
      <sheetName val="DB1"/>
      <sheetName val="Screen Inicial"/>
      <sheetName val="Hoja1"/>
      <sheetName val="Dashboard_V02"/>
    </sheetNames>
    <sheetDataSet>
      <sheetData sheetId="0">
        <row r="37">
          <cell r="BK37" t="str">
            <v>ANUAL</v>
          </cell>
        </row>
        <row r="38">
          <cell r="BK38" t="str">
            <v>SEMES</v>
          </cell>
        </row>
        <row r="39">
          <cell r="BK39" t="str">
            <v>TRIME</v>
          </cell>
        </row>
        <row r="40">
          <cell r="BK40" t="str">
            <v>BIMEN</v>
          </cell>
        </row>
        <row r="41">
          <cell r="BK41" t="str">
            <v>MENSL</v>
          </cell>
        </row>
        <row r="42">
          <cell r="BK42" t="str">
            <v>QUINC</v>
          </cell>
        </row>
        <row r="43">
          <cell r="BK43" t="str">
            <v>SEMAN</v>
          </cell>
        </row>
        <row r="44">
          <cell r="BK44" t="str">
            <v>DIARI</v>
          </cell>
        </row>
      </sheetData>
      <sheetData sheetId="1"/>
      <sheetData sheetId="2"/>
      <sheetData sheetId="3"/>
      <sheetData sheetId="4"/>
      <sheetData sheetId="5"/>
      <sheetData sheetId="6"/>
      <sheetData sheetId="7"/>
      <sheetData sheetId="8"/>
      <sheetData sheetId="9"/>
      <sheetData sheetId="10"/>
      <sheetData sheetId="11">
        <row r="3">
          <cell r="AU3">
            <v>0.5</v>
          </cell>
        </row>
      </sheetData>
      <sheetData sheetId="12"/>
      <sheetData sheetId="13"/>
      <sheetData sheetId="14"/>
      <sheetData sheetId="15"/>
      <sheetData sheetId="16"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AIU"/>
      <sheetName val="EQ"/>
      <sheetName val="MA"/>
      <sheetName val="TR"/>
      <sheetName val="MO"/>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ICHA EBI 1 de 6 "/>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aGeneral-A"/>
      <sheetName val="Cuenta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Fixed Assets~"/>
      <sheetName val="Resumen vlr Unit"/>
    </sheetNames>
    <sheetDataSet>
      <sheetData sheetId="0">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
      <sheetName val="13weeks"/>
      <sheetName val="Buy ins"/>
      <sheetName val="Prepmts"/>
      <sheetName val="CashFlow"/>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Flujo De Caja "/>
      <sheetName val="Reporte"/>
      <sheetName val="Programa"/>
      <sheetName val="Hoja2"/>
      <sheetName val="Sheet1"/>
    </sheetNames>
    <sheetDataSet>
      <sheetData sheetId="0"/>
      <sheetData sheetId="1"/>
      <sheetData sheetId="2" refreshError="1"/>
      <sheetData sheetId="3" refreshError="1"/>
      <sheetData sheetId="4"/>
      <sheetData sheetId="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02"/>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Cap Movemts"/>
      <sheetName val="HL"/>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Secondary Feeds"/>
      <sheetName val="Mine &amp; Admin"/>
      <sheetName val="Site Mtce"/>
      <sheetName val="Assumption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luminariasRoyAlPHa"/>
      <sheetName val="Cuadrillas"/>
      <sheetName val="GENERAL "/>
      <sheetName val="cap 5-ELECTRICAS "/>
      <sheetName val="RefTables"/>
      <sheetName val="Registros_de_Asistencia"/>
      <sheetName val="Simulación Inf."/>
    </sheetNames>
    <sheetDataSet>
      <sheetData sheetId="0">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1"/>
      <sheetData sheetId="2"/>
      <sheetData sheetId="3"/>
      <sheetData sheetId="4" refreshError="1"/>
      <sheetData sheetId="5" refreshError="1"/>
      <sheetData sheetId="6"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e variance - tree"/>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Graph data"/>
      <sheetName val="Graph data (2)"/>
      <sheetName val="datosluminariasRoyAlPHa"/>
      <sheetName val="RefTab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Title"/>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row r="41">
          <cell r="S41">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4"/>
      <sheetName val="Dec00"/>
      <sheetName val="June00"/>
      <sheetName val="Sheet3"/>
      <sheetName val="Sheet6"/>
      <sheetName val="Sheet7"/>
      <sheetName val="Sheet9"/>
      <sheetName val="Sheet10"/>
      <sheetName val="Index"/>
    </sheetNames>
    <sheetDataSet>
      <sheetData sheetId="0">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San Andres"/>
      <sheetName val="CENTRO"/>
      <sheetName val="APU CENTRO"/>
      <sheetName val="El Peaje"/>
      <sheetName val="APU El Peaje"/>
      <sheetName val="La Calle"/>
      <sheetName val="APU La Calle"/>
      <sheetName val="EL Piñar"/>
      <sheetName val="APU El Piñar"/>
      <sheetName val="Morrocerrado"/>
      <sheetName val="APU La Morrocerrado"/>
      <sheetName val="Tusa"/>
      <sheetName val="APU Tusa"/>
      <sheetName val="Sol. Ind."/>
      <sheetName val="APU"/>
    </sheetNames>
    <sheetDataSet>
      <sheetData sheetId="0">
        <row r="280">
          <cell r="D280">
            <v>240000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_entidad"/>
    </sheetNames>
    <sheetDataSet>
      <sheetData sheetId="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IMPUESTOS"/>
      <sheetName val="TOTAL OBRA"/>
      <sheetName val="ACTUALIZACIÓN DE PRECIOS"/>
      <sheetName val="Tarifa MT"/>
      <sheetName val="Ensayos Laboratorio"/>
      <sheetName val="DATOS"/>
      <sheetName val="FP"/>
      <sheetName val="AIU"/>
      <sheetName val="FM (2)"/>
      <sheetName val="COSTEO FM"/>
      <sheetName val="IPC"/>
      <sheetName val="Info Ensayos"/>
    </sheetNames>
    <sheetDataSet>
      <sheetData sheetId="0">
        <row r="334">
          <cell r="A334" t="str">
            <v xml:space="preserve">Director </v>
          </cell>
          <cell r="F334" t="str">
            <v>Abogado</v>
          </cell>
        </row>
        <row r="335">
          <cell r="A335" t="str">
            <v>Director Residente</v>
          </cell>
          <cell r="F335" t="str">
            <v>Contador</v>
          </cell>
        </row>
        <row r="336">
          <cell r="A336" t="str">
            <v>Coordinador de calidad</v>
          </cell>
          <cell r="F336" t="str">
            <v>Revisor Fiscal</v>
          </cell>
        </row>
        <row r="337">
          <cell r="A337" t="str">
            <v>Profesional de apoyo</v>
          </cell>
          <cell r="F337" t="str">
            <v>Auditor Interno</v>
          </cell>
        </row>
        <row r="338">
          <cell r="A338" t="str">
            <v>Esp. Transito y Transporte</v>
          </cell>
          <cell r="F338" t="str">
            <v>Asesor Juridico</v>
          </cell>
        </row>
        <row r="339">
          <cell r="A339" t="str">
            <v>Esp. en PMT</v>
          </cell>
          <cell r="F339" t="str">
            <v>Aseesor Calidad</v>
          </cell>
        </row>
        <row r="340">
          <cell r="A340" t="str">
            <v>Esp. Diseño Geom. Vías</v>
          </cell>
          <cell r="F340" t="str">
            <v>Administrador</v>
          </cell>
        </row>
        <row r="341">
          <cell r="A341" t="str">
            <v>Esp. Geotecnia</v>
          </cell>
          <cell r="F341" t="str">
            <v>Auxiliar de ingeniería</v>
          </cell>
        </row>
        <row r="342">
          <cell r="A342" t="str">
            <v>Esp. Hidráulico</v>
          </cell>
          <cell r="F342" t="str">
            <v>Auxiliar administrativo</v>
          </cell>
        </row>
        <row r="343">
          <cell r="A343" t="str">
            <v>Esp. Electrico</v>
          </cell>
          <cell r="F343" t="str">
            <v>Secretaria</v>
          </cell>
        </row>
        <row r="344">
          <cell r="A344" t="str">
            <v>Residente de obra</v>
          </cell>
          <cell r="F344" t="str">
            <v>Mensajero</v>
          </cell>
        </row>
        <row r="345">
          <cell r="A345" t="str">
            <v>Residente Interventoría</v>
          </cell>
          <cell r="F345" t="str">
            <v>Conductor</v>
          </cell>
        </row>
        <row r="346">
          <cell r="A346" t="str">
            <v>Esp. Estructural</v>
          </cell>
          <cell r="F346" t="str">
            <v>Vigilancia</v>
          </cell>
        </row>
        <row r="347">
          <cell r="A347" t="str">
            <v>Ing. Civil</v>
          </cell>
          <cell r="F347" t="str">
            <v>Aseo</v>
          </cell>
        </row>
        <row r="348">
          <cell r="A348" t="str">
            <v>Ing. Mecánico</v>
          </cell>
        </row>
        <row r="349">
          <cell r="A349" t="str">
            <v>Ing. Eléctrico</v>
          </cell>
        </row>
        <row r="350">
          <cell r="A350" t="str">
            <v>Ing. Electrónico</v>
          </cell>
        </row>
        <row r="351">
          <cell r="A351" t="str">
            <v>Esp. Ambiental</v>
          </cell>
        </row>
        <row r="352">
          <cell r="A352" t="str">
            <v>Ing. Ambiental</v>
          </cell>
        </row>
        <row r="353">
          <cell r="A353" t="str">
            <v>Ing. Forestal</v>
          </cell>
        </row>
        <row r="354">
          <cell r="A354" t="str">
            <v>Profesional Social</v>
          </cell>
        </row>
        <row r="355">
          <cell r="A355" t="str">
            <v>Ing. Catastral</v>
          </cell>
        </row>
        <row r="356">
          <cell r="A356" t="str">
            <v>Abogado</v>
          </cell>
        </row>
        <row r="357">
          <cell r="A357" t="str">
            <v>Arquitecto</v>
          </cell>
        </row>
        <row r="358">
          <cell r="A358" t="str">
            <v>Arqueólogo</v>
          </cell>
        </row>
        <row r="359">
          <cell r="A359" t="str">
            <v>Biólogo</v>
          </cell>
        </row>
        <row r="360">
          <cell r="A360" t="str">
            <v>Ing. Presupuestos y programación (Consultorias e Inter. Consultoria) NS-048 Y NS-172</v>
          </cell>
        </row>
        <row r="361">
          <cell r="A361" t="str">
            <v>Ing. Control de Costos y Programación (Obra) NS-048 Y NS-172</v>
          </cell>
        </row>
        <row r="362">
          <cell r="A362" t="str">
            <v>Ing. Anexos Técnicos</v>
          </cell>
        </row>
        <row r="363">
          <cell r="A363" t="str">
            <v>Profesional SISO</v>
          </cell>
        </row>
        <row r="364">
          <cell r="A364" t="str">
            <v>Topógrafo</v>
          </cell>
        </row>
        <row r="365">
          <cell r="A365" t="str">
            <v>Contador</v>
          </cell>
        </row>
        <row r="366">
          <cell r="A366" t="str">
            <v>Revisor Fiscal</v>
          </cell>
        </row>
        <row r="367">
          <cell r="A367" t="str">
            <v>Auditor Interno</v>
          </cell>
        </row>
        <row r="368">
          <cell r="A368" t="str">
            <v>Asesor Juridico</v>
          </cell>
        </row>
        <row r="369">
          <cell r="A369" t="str">
            <v>Aseesor Calidad</v>
          </cell>
        </row>
        <row r="370">
          <cell r="A370" t="str">
            <v>Profesional Calidad</v>
          </cell>
        </row>
        <row r="371">
          <cell r="A371" t="str">
            <v>Diseñador Gráfico</v>
          </cell>
        </row>
        <row r="372">
          <cell r="A372" t="str">
            <v>Administrador</v>
          </cell>
        </row>
        <row r="373">
          <cell r="A373" t="str">
            <v>Auxiliar de ingeniería</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IMPUESTOS"/>
      <sheetName val="FM (2)"/>
      <sheetName val="ACTUALIZACÓN DE PRECIOS"/>
      <sheetName val="Tarifa MT"/>
      <sheetName val="Ensayos Laboratorio"/>
      <sheetName val="DATOS"/>
      <sheetName val="FP"/>
      <sheetName val="AIU"/>
      <sheetName val="TOTAL OBRA"/>
      <sheetName val="COSTEO FM"/>
      <sheetName val="IPC"/>
      <sheetName val="Info Ensayos"/>
    </sheetNames>
    <sheetDataSet>
      <sheetData sheetId="0">
        <row r="356">
          <cell r="A356" t="str">
            <v>Tecnólogo</v>
          </cell>
        </row>
        <row r="357">
          <cell r="A357" t="str">
            <v>Técnico Sanitario</v>
          </cell>
        </row>
        <row r="358">
          <cell r="A358" t="str">
            <v>Dibujante</v>
          </cell>
        </row>
        <row r="359">
          <cell r="A359" t="str">
            <v>Almacenista</v>
          </cell>
        </row>
        <row r="360">
          <cell r="A360" t="str">
            <v>Maestro de obra</v>
          </cell>
        </row>
        <row r="361">
          <cell r="A361" t="str">
            <v>Inspector 1</v>
          </cell>
        </row>
        <row r="362">
          <cell r="A362" t="str">
            <v>Topógrafo</v>
          </cell>
        </row>
        <row r="363">
          <cell r="A363" t="str">
            <v>Cadenero 1</v>
          </cell>
        </row>
        <row r="364">
          <cell r="A364" t="str">
            <v>Cadenero 2</v>
          </cell>
        </row>
        <row r="365">
          <cell r="A365" t="str">
            <v>Batimetrista</v>
          </cell>
        </row>
        <row r="366">
          <cell r="A366" t="str">
            <v>Laboratorista</v>
          </cell>
        </row>
        <row r="367">
          <cell r="A367" t="str">
            <v>Operador de equipo</v>
          </cell>
        </row>
        <row r="368">
          <cell r="A368" t="str">
            <v>Conductor</v>
          </cell>
        </row>
        <row r="369">
          <cell r="A369" t="str">
            <v>Obrero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1.01"/>
      <sheetName val="11.01 (2)"/>
      <sheetName val="11.02"/>
      <sheetName val="11.03"/>
      <sheetName val="11.04"/>
      <sheetName val="11.05"/>
      <sheetName val="11.06"/>
      <sheetName val="11.07"/>
      <sheetName val="11.08"/>
      <sheetName val="11.09"/>
      <sheetName val="11.10"/>
      <sheetName val="11.11"/>
      <sheetName val="11.12"/>
      <sheetName val="Equipo"/>
      <sheetName val="Materiales"/>
      <sheetName val="Mano de Obra"/>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A2">
            <v>101</v>
          </cell>
          <cell r="B2" t="str">
            <v>Volqueta x 6 m³</v>
          </cell>
          <cell r="C2">
            <v>120000</v>
          </cell>
          <cell r="D2" t="str">
            <v>viaje</v>
          </cell>
          <cell r="E2">
            <v>0</v>
          </cell>
        </row>
        <row r="3">
          <cell r="A3">
            <v>102</v>
          </cell>
          <cell r="B3">
            <v>0</v>
          </cell>
          <cell r="C3">
            <v>0</v>
          </cell>
          <cell r="D3">
            <v>0</v>
          </cell>
          <cell r="E3">
            <v>0</v>
          </cell>
        </row>
        <row r="4">
          <cell r="A4">
            <v>103</v>
          </cell>
          <cell r="B4">
            <v>0</v>
          </cell>
          <cell r="C4">
            <v>0</v>
          </cell>
          <cell r="D4">
            <v>0</v>
          </cell>
          <cell r="E4">
            <v>0</v>
          </cell>
        </row>
        <row r="5">
          <cell r="A5">
            <v>104</v>
          </cell>
          <cell r="B5">
            <v>0</v>
          </cell>
          <cell r="C5">
            <v>0</v>
          </cell>
          <cell r="D5">
            <v>0</v>
          </cell>
          <cell r="E5">
            <v>0</v>
          </cell>
        </row>
        <row r="6">
          <cell r="A6">
            <v>105</v>
          </cell>
          <cell r="B6">
            <v>0</v>
          </cell>
          <cell r="C6">
            <v>0</v>
          </cell>
          <cell r="D6">
            <v>0</v>
          </cell>
          <cell r="E6">
            <v>41640</v>
          </cell>
        </row>
        <row r="7">
          <cell r="A7">
            <v>106</v>
          </cell>
          <cell r="B7">
            <v>0</v>
          </cell>
          <cell r="C7">
            <v>0</v>
          </cell>
          <cell r="D7">
            <v>0</v>
          </cell>
          <cell r="E7">
            <v>41640</v>
          </cell>
        </row>
        <row r="8">
          <cell r="A8">
            <v>107</v>
          </cell>
          <cell r="B8">
            <v>0</v>
          </cell>
          <cell r="C8">
            <v>0</v>
          </cell>
          <cell r="D8">
            <v>0</v>
          </cell>
          <cell r="E8">
            <v>0</v>
          </cell>
        </row>
        <row r="9">
          <cell r="A9">
            <v>108</v>
          </cell>
          <cell r="B9">
            <v>0</v>
          </cell>
          <cell r="C9">
            <v>0</v>
          </cell>
          <cell r="D9">
            <v>0</v>
          </cell>
          <cell r="E9">
            <v>41640</v>
          </cell>
        </row>
        <row r="10">
          <cell r="A10">
            <v>109</v>
          </cell>
          <cell r="B10">
            <v>0</v>
          </cell>
          <cell r="C10">
            <v>0</v>
          </cell>
          <cell r="D10">
            <v>0</v>
          </cell>
          <cell r="E10">
            <v>41640</v>
          </cell>
        </row>
        <row r="11">
          <cell r="A11">
            <v>110</v>
          </cell>
          <cell r="B11" t="str">
            <v>Camioneta de estaca</v>
          </cell>
          <cell r="C11">
            <v>0</v>
          </cell>
          <cell r="D11">
            <v>0</v>
          </cell>
          <cell r="E11">
            <v>41640</v>
          </cell>
        </row>
        <row r="12">
          <cell r="A12">
            <v>111</v>
          </cell>
          <cell r="B12" t="str">
            <v>Camión 350</v>
          </cell>
          <cell r="C12">
            <v>20000</v>
          </cell>
          <cell r="D12" t="str">
            <v>ton-km</v>
          </cell>
          <cell r="E12">
            <v>41640</v>
          </cell>
        </row>
        <row r="13">
          <cell r="A13">
            <v>112</v>
          </cell>
          <cell r="B13" t="str">
            <v>Camión 800</v>
          </cell>
          <cell r="C13">
            <v>40000</v>
          </cell>
          <cell r="D13" t="str">
            <v>ton-km</v>
          </cell>
          <cell r="E13">
            <v>41640</v>
          </cell>
        </row>
        <row r="14">
          <cell r="A14">
            <v>113</v>
          </cell>
          <cell r="B14">
            <v>0</v>
          </cell>
          <cell r="C14">
            <v>0</v>
          </cell>
          <cell r="D14">
            <v>0</v>
          </cell>
          <cell r="E14">
            <v>41640</v>
          </cell>
        </row>
        <row r="15">
          <cell r="A15">
            <v>114</v>
          </cell>
          <cell r="B15">
            <v>0</v>
          </cell>
          <cell r="C15">
            <v>0</v>
          </cell>
          <cell r="D15">
            <v>0</v>
          </cell>
          <cell r="E15">
            <v>0</v>
          </cell>
        </row>
        <row r="16">
          <cell r="A16">
            <v>115</v>
          </cell>
          <cell r="B16">
            <v>0</v>
          </cell>
          <cell r="C16">
            <v>0</v>
          </cell>
          <cell r="D16">
            <v>0</v>
          </cell>
          <cell r="E16">
            <v>0</v>
          </cell>
        </row>
        <row r="17">
          <cell r="A17">
            <v>116</v>
          </cell>
          <cell r="B17">
            <v>0</v>
          </cell>
          <cell r="C17">
            <v>0</v>
          </cell>
          <cell r="D17">
            <v>0</v>
          </cell>
          <cell r="E17">
            <v>0</v>
          </cell>
        </row>
        <row r="18">
          <cell r="A18">
            <v>117</v>
          </cell>
          <cell r="B18">
            <v>0</v>
          </cell>
          <cell r="C18">
            <v>0</v>
          </cell>
          <cell r="D18">
            <v>0</v>
          </cell>
          <cell r="E18">
            <v>0</v>
          </cell>
        </row>
        <row r="19">
          <cell r="A19">
            <v>118</v>
          </cell>
          <cell r="B19">
            <v>0</v>
          </cell>
          <cell r="C19">
            <v>0</v>
          </cell>
          <cell r="D19">
            <v>0</v>
          </cell>
          <cell r="E19">
            <v>0</v>
          </cell>
        </row>
        <row r="20">
          <cell r="A20">
            <v>119</v>
          </cell>
          <cell r="B20">
            <v>0</v>
          </cell>
          <cell r="C20">
            <v>0</v>
          </cell>
          <cell r="D20">
            <v>0</v>
          </cell>
          <cell r="E20">
            <v>0</v>
          </cell>
        </row>
        <row r="21">
          <cell r="A21">
            <v>120</v>
          </cell>
          <cell r="B21">
            <v>0</v>
          </cell>
          <cell r="C21">
            <v>0</v>
          </cell>
          <cell r="D21">
            <v>0</v>
          </cell>
          <cell r="E21">
            <v>0</v>
          </cell>
        </row>
        <row r="22">
          <cell r="A22">
            <v>121</v>
          </cell>
          <cell r="B22">
            <v>0</v>
          </cell>
          <cell r="C22">
            <v>0</v>
          </cell>
          <cell r="D22">
            <v>0</v>
          </cell>
          <cell r="E22">
            <v>0</v>
          </cell>
        </row>
        <row r="23">
          <cell r="A23">
            <v>122</v>
          </cell>
          <cell r="B23">
            <v>0</v>
          </cell>
          <cell r="C23">
            <v>0</v>
          </cell>
          <cell r="D23">
            <v>0</v>
          </cell>
          <cell r="E23">
            <v>0</v>
          </cell>
        </row>
        <row r="24">
          <cell r="A24">
            <v>123</v>
          </cell>
          <cell r="B24">
            <v>0</v>
          </cell>
          <cell r="C24">
            <v>0</v>
          </cell>
          <cell r="D24">
            <v>0</v>
          </cell>
          <cell r="E24">
            <v>0</v>
          </cell>
        </row>
        <row r="25">
          <cell r="A25">
            <v>124</v>
          </cell>
          <cell r="B25">
            <v>0</v>
          </cell>
          <cell r="C25">
            <v>0</v>
          </cell>
          <cell r="D25">
            <v>0</v>
          </cell>
          <cell r="E25">
            <v>41640</v>
          </cell>
        </row>
        <row r="26">
          <cell r="A26">
            <v>125</v>
          </cell>
          <cell r="B26">
            <v>0</v>
          </cell>
          <cell r="C26">
            <v>0</v>
          </cell>
          <cell r="D26">
            <v>0</v>
          </cell>
          <cell r="E26">
            <v>41640</v>
          </cell>
        </row>
        <row r="27">
          <cell r="A27">
            <v>126</v>
          </cell>
          <cell r="B27">
            <v>0</v>
          </cell>
          <cell r="C27">
            <v>0</v>
          </cell>
          <cell r="D27">
            <v>0</v>
          </cell>
          <cell r="E27">
            <v>41640</v>
          </cell>
        </row>
        <row r="28">
          <cell r="A28">
            <v>127</v>
          </cell>
          <cell r="B28">
            <v>0</v>
          </cell>
          <cell r="C28">
            <v>0</v>
          </cell>
          <cell r="D28">
            <v>0</v>
          </cell>
          <cell r="E28">
            <v>41640</v>
          </cell>
        </row>
        <row r="29">
          <cell r="A29">
            <v>128</v>
          </cell>
          <cell r="B29">
            <v>0</v>
          </cell>
          <cell r="C29">
            <v>0</v>
          </cell>
          <cell r="D29">
            <v>0</v>
          </cell>
          <cell r="E29">
            <v>41640</v>
          </cell>
        </row>
        <row r="30">
          <cell r="A30">
            <v>129</v>
          </cell>
          <cell r="B30">
            <v>0</v>
          </cell>
          <cell r="C30">
            <v>0</v>
          </cell>
          <cell r="D30">
            <v>0</v>
          </cell>
          <cell r="E30">
            <v>41640</v>
          </cell>
        </row>
        <row r="31">
          <cell r="A31">
            <v>130</v>
          </cell>
          <cell r="B31">
            <v>0</v>
          </cell>
          <cell r="C31">
            <v>0</v>
          </cell>
          <cell r="D31">
            <v>0</v>
          </cell>
          <cell r="E31">
            <v>0</v>
          </cell>
        </row>
        <row r="32">
          <cell r="A32">
            <v>131</v>
          </cell>
          <cell r="B32">
            <v>0</v>
          </cell>
          <cell r="C32">
            <v>0</v>
          </cell>
          <cell r="D32">
            <v>0</v>
          </cell>
          <cell r="E32">
            <v>0</v>
          </cell>
        </row>
        <row r="33">
          <cell r="A33">
            <v>132</v>
          </cell>
          <cell r="B33">
            <v>0</v>
          </cell>
          <cell r="C33">
            <v>0</v>
          </cell>
          <cell r="D33">
            <v>0</v>
          </cell>
          <cell r="E33">
            <v>41640</v>
          </cell>
        </row>
        <row r="34">
          <cell r="A34">
            <v>133</v>
          </cell>
          <cell r="B34">
            <v>0</v>
          </cell>
          <cell r="C34">
            <v>0</v>
          </cell>
          <cell r="D34">
            <v>0</v>
          </cell>
          <cell r="E34">
            <v>0</v>
          </cell>
        </row>
        <row r="35">
          <cell r="A35">
            <v>134</v>
          </cell>
          <cell r="B35">
            <v>0</v>
          </cell>
          <cell r="C35">
            <v>0</v>
          </cell>
          <cell r="D35">
            <v>0</v>
          </cell>
          <cell r="E35">
            <v>0</v>
          </cell>
        </row>
        <row r="36">
          <cell r="A36">
            <v>135</v>
          </cell>
          <cell r="B36">
            <v>0</v>
          </cell>
          <cell r="C36">
            <v>0</v>
          </cell>
          <cell r="D36">
            <v>0</v>
          </cell>
          <cell r="E36">
            <v>41640</v>
          </cell>
        </row>
        <row r="37">
          <cell r="A37">
            <v>136</v>
          </cell>
          <cell r="B37">
            <v>0</v>
          </cell>
          <cell r="C37">
            <v>0</v>
          </cell>
          <cell r="D37">
            <v>0</v>
          </cell>
          <cell r="E37">
            <v>0</v>
          </cell>
        </row>
        <row r="38">
          <cell r="A38">
            <v>137</v>
          </cell>
          <cell r="B38">
            <v>0</v>
          </cell>
          <cell r="C38">
            <v>0</v>
          </cell>
          <cell r="D38">
            <v>0</v>
          </cell>
          <cell r="E38">
            <v>0</v>
          </cell>
        </row>
        <row r="39">
          <cell r="A39">
            <v>138</v>
          </cell>
          <cell r="B39">
            <v>0</v>
          </cell>
          <cell r="C39">
            <v>0</v>
          </cell>
          <cell r="D39">
            <v>0</v>
          </cell>
          <cell r="E39">
            <v>0</v>
          </cell>
        </row>
        <row r="40">
          <cell r="A40">
            <v>139</v>
          </cell>
          <cell r="B40">
            <v>0</v>
          </cell>
          <cell r="C40">
            <v>0</v>
          </cell>
          <cell r="D40">
            <v>0</v>
          </cell>
          <cell r="E40">
            <v>0</v>
          </cell>
        </row>
        <row r="41">
          <cell r="A41">
            <v>140</v>
          </cell>
          <cell r="B41">
            <v>0</v>
          </cell>
          <cell r="C41">
            <v>0</v>
          </cell>
          <cell r="D41">
            <v>0</v>
          </cell>
          <cell r="E41">
            <v>0</v>
          </cell>
        </row>
        <row r="42">
          <cell r="A42">
            <v>141</v>
          </cell>
          <cell r="B42">
            <v>0</v>
          </cell>
          <cell r="C42">
            <v>0</v>
          </cell>
          <cell r="D42">
            <v>0</v>
          </cell>
          <cell r="E42">
            <v>0</v>
          </cell>
        </row>
        <row r="43">
          <cell r="A43">
            <v>142</v>
          </cell>
          <cell r="B43">
            <v>0</v>
          </cell>
          <cell r="C43">
            <v>0</v>
          </cell>
          <cell r="D43">
            <v>0</v>
          </cell>
          <cell r="E43">
            <v>0</v>
          </cell>
        </row>
        <row r="44">
          <cell r="A44">
            <v>143</v>
          </cell>
          <cell r="B44">
            <v>0</v>
          </cell>
          <cell r="C44">
            <v>0</v>
          </cell>
          <cell r="D44">
            <v>0</v>
          </cell>
          <cell r="E44">
            <v>0</v>
          </cell>
        </row>
        <row r="45">
          <cell r="A45">
            <v>144</v>
          </cell>
          <cell r="B45">
            <v>0</v>
          </cell>
          <cell r="C45">
            <v>0</v>
          </cell>
          <cell r="D45">
            <v>0</v>
          </cell>
          <cell r="E45">
            <v>0</v>
          </cell>
        </row>
        <row r="46">
          <cell r="A46">
            <v>145</v>
          </cell>
          <cell r="B46">
            <v>0</v>
          </cell>
          <cell r="C46">
            <v>0</v>
          </cell>
          <cell r="D46">
            <v>0</v>
          </cell>
          <cell r="E46">
            <v>0</v>
          </cell>
        </row>
        <row r="47">
          <cell r="A47">
            <v>146</v>
          </cell>
          <cell r="B47">
            <v>0</v>
          </cell>
          <cell r="C47">
            <v>0</v>
          </cell>
          <cell r="D47">
            <v>0</v>
          </cell>
          <cell r="E47">
            <v>0</v>
          </cell>
        </row>
        <row r="48">
          <cell r="A48">
            <v>147</v>
          </cell>
          <cell r="B48">
            <v>0</v>
          </cell>
          <cell r="C48">
            <v>0</v>
          </cell>
          <cell r="D48">
            <v>0</v>
          </cell>
          <cell r="E48">
            <v>0</v>
          </cell>
        </row>
        <row r="49">
          <cell r="A49">
            <v>148</v>
          </cell>
          <cell r="B49">
            <v>0</v>
          </cell>
          <cell r="C49">
            <v>0</v>
          </cell>
          <cell r="D49">
            <v>0</v>
          </cell>
          <cell r="E49">
            <v>0</v>
          </cell>
        </row>
        <row r="50">
          <cell r="A50">
            <v>149</v>
          </cell>
          <cell r="B50">
            <v>0</v>
          </cell>
          <cell r="C50">
            <v>0</v>
          </cell>
          <cell r="D50">
            <v>0</v>
          </cell>
          <cell r="E50">
            <v>0</v>
          </cell>
        </row>
        <row r="51">
          <cell r="A51">
            <v>150</v>
          </cell>
          <cell r="B51">
            <v>0</v>
          </cell>
          <cell r="C51">
            <v>0</v>
          </cell>
          <cell r="D51">
            <v>0</v>
          </cell>
          <cell r="E51">
            <v>0</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s>
    <sheetDataSet>
      <sheetData sheetId="0">
        <row r="48">
          <cell r="E48">
            <v>6</v>
          </cell>
        </row>
      </sheetData>
      <sheetData sheetId="1"/>
      <sheetData sheetId="2" refreshError="1"/>
      <sheetData sheetId="3" refreshError="1"/>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p. Capital Vs estimado"/>
      <sheetName val="Estrategia de contratacion"/>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row r="1">
          <cell r="G1">
            <v>2226.87</v>
          </cell>
        </row>
      </sheetData>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CUADRILLA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ow r="3">
          <cell r="A3" t="str">
            <v>Acero de refuerzo de 40000 y 60000</v>
          </cell>
          <cell r="B3">
            <v>2963</v>
          </cell>
          <cell r="C3" t="str">
            <v>kg</v>
          </cell>
          <cell r="D3">
            <v>2854</v>
          </cell>
          <cell r="E3" t="str">
            <v>kg</v>
          </cell>
          <cell r="F3">
            <v>2757</v>
          </cell>
          <cell r="G3" t="str">
            <v>kg</v>
          </cell>
          <cell r="H3">
            <v>2648</v>
          </cell>
          <cell r="I3" t="str">
            <v>kg</v>
          </cell>
        </row>
        <row r="4">
          <cell r="A4" t="str">
            <v>Acero malla electrosoldada</v>
          </cell>
          <cell r="B4">
            <v>2952</v>
          </cell>
          <cell r="C4" t="str">
            <v>kg</v>
          </cell>
          <cell r="D4">
            <v>2843</v>
          </cell>
          <cell r="E4" t="str">
            <v>kg</v>
          </cell>
          <cell r="F4">
            <v>2746</v>
          </cell>
          <cell r="G4" t="str">
            <v>kg</v>
          </cell>
          <cell r="H4">
            <v>2638</v>
          </cell>
          <cell r="I4" t="str">
            <v>kg</v>
          </cell>
        </row>
        <row r="5">
          <cell r="A5" t="str">
            <v>Acondicionador de superficie x 310 ml</v>
          </cell>
          <cell r="B5">
            <v>111498</v>
          </cell>
          <cell r="C5" t="str">
            <v>Und</v>
          </cell>
          <cell r="D5">
            <v>107416</v>
          </cell>
          <cell r="E5" t="str">
            <v>Und</v>
          </cell>
          <cell r="F5">
            <v>103783</v>
          </cell>
          <cell r="G5" t="str">
            <v>Und</v>
          </cell>
          <cell r="H5">
            <v>99705</v>
          </cell>
          <cell r="I5" t="str">
            <v>Und</v>
          </cell>
        </row>
        <row r="6">
          <cell r="A6" t="str">
            <v>Adhesivo Novafort x 310ml</v>
          </cell>
          <cell r="B6">
            <v>55925</v>
          </cell>
          <cell r="C6" t="str">
            <v>Und</v>
          </cell>
          <cell r="D6">
            <v>53877</v>
          </cell>
          <cell r="E6" t="str">
            <v>Und</v>
          </cell>
          <cell r="F6">
            <v>52055</v>
          </cell>
          <cell r="G6" t="str">
            <v>Und</v>
          </cell>
          <cell r="H6">
            <v>50009</v>
          </cell>
          <cell r="I6" t="str">
            <v>Und</v>
          </cell>
        </row>
        <row r="7">
          <cell r="A7" t="str">
            <v>Adoquin  rectangular peatonal   6x10x20</v>
          </cell>
          <cell r="B7">
            <v>29042</v>
          </cell>
          <cell r="C7" t="str">
            <v>m2</v>
          </cell>
          <cell r="D7">
            <v>27978</v>
          </cell>
          <cell r="E7" t="str">
            <v>m2</v>
          </cell>
          <cell r="F7">
            <v>27031</v>
          </cell>
          <cell r="G7" t="str">
            <v>m2</v>
          </cell>
          <cell r="H7">
            <v>25968</v>
          </cell>
          <cell r="I7" t="str">
            <v>m2</v>
          </cell>
        </row>
        <row r="8">
          <cell r="A8" t="str">
            <v>Adoquin  rectangular vehicular  8x10x20</v>
          </cell>
          <cell r="B8">
            <v>31945</v>
          </cell>
          <cell r="C8" t="str">
            <v>m2</v>
          </cell>
          <cell r="D8">
            <v>30775</v>
          </cell>
          <cell r="E8" t="str">
            <v>m2</v>
          </cell>
          <cell r="F8">
            <v>29734</v>
          </cell>
          <cell r="G8" t="str">
            <v>m2</v>
          </cell>
          <cell r="H8">
            <v>28565</v>
          </cell>
          <cell r="I8" t="str">
            <v>m2</v>
          </cell>
        </row>
        <row r="9">
          <cell r="A9" t="str">
            <v>Agua</v>
          </cell>
          <cell r="B9">
            <v>8</v>
          </cell>
          <cell r="C9" t="str">
            <v>Lt</v>
          </cell>
          <cell r="D9">
            <v>7</v>
          </cell>
          <cell r="E9" t="str">
            <v>Lt</v>
          </cell>
          <cell r="F9">
            <v>6</v>
          </cell>
          <cell r="G9" t="str">
            <v>Lt</v>
          </cell>
          <cell r="H9">
            <v>5</v>
          </cell>
          <cell r="I9" t="str">
            <v>Lt</v>
          </cell>
        </row>
        <row r="10">
          <cell r="A10" t="str">
            <v>Agua Acueducto</v>
          </cell>
          <cell r="B10">
            <v>3998</v>
          </cell>
          <cell r="C10" t="str">
            <v>m3</v>
          </cell>
          <cell r="D10">
            <v>3851</v>
          </cell>
          <cell r="E10" t="str">
            <v>m3</v>
          </cell>
          <cell r="F10">
            <v>3720</v>
          </cell>
          <cell r="G10" t="str">
            <v>m3</v>
          </cell>
          <cell r="H10">
            <v>3573</v>
          </cell>
          <cell r="I10" t="str">
            <v>m3</v>
          </cell>
        </row>
        <row r="11">
          <cell r="A11" t="str">
            <v>Alambre recocido No 18</v>
          </cell>
          <cell r="B11">
            <v>4614</v>
          </cell>
          <cell r="C11" t="str">
            <v>kg</v>
          </cell>
          <cell r="D11">
            <v>4445</v>
          </cell>
          <cell r="E11" t="str">
            <v>kg</v>
          </cell>
          <cell r="F11">
            <v>4294</v>
          </cell>
          <cell r="G11" t="str">
            <v>kg</v>
          </cell>
          <cell r="H11">
            <v>4125</v>
          </cell>
          <cell r="I11" t="str">
            <v>kg</v>
          </cell>
        </row>
        <row r="12">
          <cell r="A12" t="str">
            <v>Alambre galvanizado calibre 18</v>
          </cell>
          <cell r="B12">
            <v>4614</v>
          </cell>
          <cell r="C12" t="str">
            <v>Kg</v>
          </cell>
          <cell r="D12">
            <v>4445</v>
          </cell>
          <cell r="E12" t="str">
            <v>Kg</v>
          </cell>
          <cell r="F12">
            <v>4294</v>
          </cell>
          <cell r="G12" t="str">
            <v>Kg</v>
          </cell>
          <cell r="H12">
            <v>4125</v>
          </cell>
          <cell r="I12" t="str">
            <v>Kg</v>
          </cell>
        </row>
        <row r="13">
          <cell r="A13" t="str">
            <v>Allanadora de pavimento con operador y aspas</v>
          </cell>
          <cell r="B13">
            <v>6894</v>
          </cell>
          <cell r="C13" t="str">
            <v>m2</v>
          </cell>
          <cell r="D13">
            <v>6641</v>
          </cell>
          <cell r="E13" t="str">
            <v>m2</v>
          </cell>
          <cell r="F13">
            <v>6416</v>
          </cell>
          <cell r="G13" t="str">
            <v>m2</v>
          </cell>
          <cell r="H13">
            <v>6163</v>
          </cell>
          <cell r="I13" t="str">
            <v>m2</v>
          </cell>
        </row>
        <row r="14">
          <cell r="A14" t="str">
            <v>Anclaje epoxico para varilla de 1/2 (sin varilla)</v>
          </cell>
          <cell r="B14">
            <v>8421</v>
          </cell>
          <cell r="C14" t="str">
            <v>Und</v>
          </cell>
          <cell r="D14">
            <v>8112</v>
          </cell>
          <cell r="E14" t="str">
            <v>Und</v>
          </cell>
          <cell r="F14">
            <v>8112</v>
          </cell>
          <cell r="G14" t="str">
            <v>Und</v>
          </cell>
          <cell r="H14">
            <v>8112</v>
          </cell>
          <cell r="I14" t="str">
            <v>Und</v>
          </cell>
        </row>
        <row r="15">
          <cell r="A15" t="str">
            <v>Anclaje epoxico para varilla de 3/4 (sin varilla)</v>
          </cell>
          <cell r="B15">
            <v>15504</v>
          </cell>
          <cell r="C15" t="str">
            <v>Und</v>
          </cell>
          <cell r="D15">
            <v>14936</v>
          </cell>
          <cell r="E15" t="str">
            <v>Und</v>
          </cell>
          <cell r="F15">
            <v>14936</v>
          </cell>
          <cell r="G15" t="str">
            <v>Und</v>
          </cell>
          <cell r="H15">
            <v>14936</v>
          </cell>
          <cell r="I15" t="str">
            <v>Und</v>
          </cell>
        </row>
        <row r="16">
          <cell r="A16" t="str">
            <v>Anclaje epoxico para varilla de 3/8 (sin varilla)</v>
          </cell>
          <cell r="B16">
            <v>6551</v>
          </cell>
          <cell r="C16" t="str">
            <v>Und</v>
          </cell>
          <cell r="D16">
            <v>6311</v>
          </cell>
          <cell r="E16" t="str">
            <v>Und</v>
          </cell>
          <cell r="F16">
            <v>6311</v>
          </cell>
          <cell r="G16" t="str">
            <v>Und</v>
          </cell>
          <cell r="H16">
            <v>6311</v>
          </cell>
          <cell r="I16" t="str">
            <v>Und</v>
          </cell>
        </row>
        <row r="17">
          <cell r="A17" t="str">
            <v>Anclaje epoxico para varilla de 5/8 (sin varilla)</v>
          </cell>
          <cell r="B17">
            <v>11598</v>
          </cell>
          <cell r="C17" t="str">
            <v>Und</v>
          </cell>
          <cell r="D17">
            <v>11173</v>
          </cell>
          <cell r="E17" t="str">
            <v>Und</v>
          </cell>
          <cell r="F17">
            <v>11173</v>
          </cell>
          <cell r="G17" t="str">
            <v>Und</v>
          </cell>
          <cell r="H17">
            <v>11173</v>
          </cell>
          <cell r="I17" t="str">
            <v>Und</v>
          </cell>
        </row>
        <row r="18">
          <cell r="A18" t="str">
            <v>Andamio tubular</v>
          </cell>
          <cell r="B18">
            <v>1687</v>
          </cell>
          <cell r="C18" t="str">
            <v>d</v>
          </cell>
          <cell r="D18">
            <v>1625</v>
          </cell>
          <cell r="E18" t="str">
            <v>d</v>
          </cell>
          <cell r="F18">
            <v>1570</v>
          </cell>
          <cell r="G18" t="str">
            <v>d</v>
          </cell>
          <cell r="H18">
            <v>1508</v>
          </cell>
          <cell r="I18" t="str">
            <v>d</v>
          </cell>
        </row>
        <row r="19">
          <cell r="A19" t="str">
            <v>Angulo de aluminio 6m</v>
          </cell>
          <cell r="B19">
            <v>1618</v>
          </cell>
          <cell r="C19" t="str">
            <v>UND</v>
          </cell>
          <cell r="D19">
            <v>1558</v>
          </cell>
          <cell r="E19" t="str">
            <v>UND</v>
          </cell>
          <cell r="F19">
            <v>1505</v>
          </cell>
          <cell r="G19" t="str">
            <v>UND</v>
          </cell>
          <cell r="H19">
            <v>1445</v>
          </cell>
          <cell r="I19" t="str">
            <v>UND</v>
          </cell>
        </row>
        <row r="20">
          <cell r="A20" t="str">
            <v>Angulo en acero de 2" x 2" x 3/16"</v>
          </cell>
          <cell r="B20">
            <v>12370</v>
          </cell>
          <cell r="C20" t="str">
            <v>m</v>
          </cell>
          <cell r="D20">
            <v>11917</v>
          </cell>
          <cell r="E20" t="str">
            <v>m</v>
          </cell>
          <cell r="F20">
            <v>11514</v>
          </cell>
          <cell r="G20" t="str">
            <v>m</v>
          </cell>
          <cell r="H20">
            <v>11061</v>
          </cell>
          <cell r="I20" t="str">
            <v>m</v>
          </cell>
        </row>
        <row r="21">
          <cell r="A21" t="str">
            <v>Anillo caucho tub. Conc 12"</v>
          </cell>
          <cell r="B21">
            <v>5817</v>
          </cell>
          <cell r="C21" t="str">
            <v>Und</v>
          </cell>
          <cell r="D21">
            <v>5604</v>
          </cell>
          <cell r="E21" t="str">
            <v>Und</v>
          </cell>
          <cell r="F21">
            <v>5414</v>
          </cell>
          <cell r="G21" t="str">
            <v>Und</v>
          </cell>
          <cell r="H21">
            <v>5201</v>
          </cell>
          <cell r="I21" t="str">
            <v>Und</v>
          </cell>
        </row>
        <row r="22">
          <cell r="A22" t="str">
            <v>Antisol rojo x 16 kg</v>
          </cell>
          <cell r="B22">
            <v>14594</v>
          </cell>
          <cell r="C22" t="str">
            <v>kg</v>
          </cell>
          <cell r="D22">
            <v>14059</v>
          </cell>
          <cell r="E22" t="str">
            <v>kg</v>
          </cell>
          <cell r="F22">
            <v>13583</v>
          </cell>
          <cell r="G22" t="str">
            <v>kg</v>
          </cell>
          <cell r="H22">
            <v>13049</v>
          </cell>
          <cell r="I22" t="str">
            <v>kg</v>
          </cell>
        </row>
        <row r="23">
          <cell r="A23" t="str">
            <v>Antisol rojo x 170 kg</v>
          </cell>
          <cell r="B23">
            <v>10598</v>
          </cell>
          <cell r="C23" t="str">
            <v>kg</v>
          </cell>
          <cell r="D23">
            <v>10210</v>
          </cell>
          <cell r="E23" t="str">
            <v>kg</v>
          </cell>
          <cell r="F23">
            <v>9864</v>
          </cell>
          <cell r="G23" t="str">
            <v>kg</v>
          </cell>
          <cell r="H23">
            <v>9476</v>
          </cell>
          <cell r="I23" t="str">
            <v>kg</v>
          </cell>
        </row>
        <row r="24">
          <cell r="A24" t="str">
            <v>Arena amarilla</v>
          </cell>
          <cell r="B24">
            <v>35478</v>
          </cell>
          <cell r="C24" t="str">
            <v>m3</v>
          </cell>
          <cell r="D24">
            <v>34179</v>
          </cell>
          <cell r="E24" t="str">
            <v>m3</v>
          </cell>
          <cell r="F24">
            <v>33023</v>
          </cell>
          <cell r="G24" t="str">
            <v>m3</v>
          </cell>
          <cell r="H24">
            <v>31725</v>
          </cell>
          <cell r="I24" t="str">
            <v>m3</v>
          </cell>
        </row>
        <row r="25">
          <cell r="A25" t="str">
            <v>Arena blanca</v>
          </cell>
          <cell r="B25">
            <v>35478</v>
          </cell>
          <cell r="C25" t="str">
            <v>m3</v>
          </cell>
          <cell r="D25">
            <v>34179</v>
          </cell>
          <cell r="E25" t="str">
            <v>m3</v>
          </cell>
          <cell r="F25">
            <v>33023</v>
          </cell>
          <cell r="G25" t="str">
            <v>m3</v>
          </cell>
          <cell r="H25">
            <v>31725</v>
          </cell>
          <cell r="I25" t="str">
            <v>m3</v>
          </cell>
        </row>
        <row r="26">
          <cell r="A26" t="str">
            <v>Arena juan de acosta</v>
          </cell>
          <cell r="B26">
            <v>35478</v>
          </cell>
          <cell r="C26" t="str">
            <v>m3</v>
          </cell>
          <cell r="D26">
            <v>34179</v>
          </cell>
          <cell r="E26" t="str">
            <v>m3</v>
          </cell>
          <cell r="F26">
            <v>33023</v>
          </cell>
          <cell r="G26" t="str">
            <v>m3</v>
          </cell>
          <cell r="H26">
            <v>31725</v>
          </cell>
          <cell r="I26" t="str">
            <v>m3</v>
          </cell>
        </row>
        <row r="27">
          <cell r="A27" t="str">
            <v>Arena mambo</v>
          </cell>
          <cell r="B27">
            <v>35478</v>
          </cell>
          <cell r="C27" t="str">
            <v>m3</v>
          </cell>
          <cell r="D27">
            <v>34179</v>
          </cell>
          <cell r="E27" t="str">
            <v>m3</v>
          </cell>
          <cell r="F27">
            <v>33023</v>
          </cell>
          <cell r="G27" t="str">
            <v>m3</v>
          </cell>
          <cell r="H27">
            <v>31725</v>
          </cell>
          <cell r="I27" t="str">
            <v>m3</v>
          </cell>
        </row>
        <row r="28">
          <cell r="A28" t="str">
            <v>Arena negra</v>
          </cell>
          <cell r="B28">
            <v>35478</v>
          </cell>
          <cell r="C28" t="str">
            <v>m3</v>
          </cell>
          <cell r="D28">
            <v>34179</v>
          </cell>
          <cell r="E28" t="str">
            <v>m3</v>
          </cell>
          <cell r="F28">
            <v>33023</v>
          </cell>
          <cell r="G28" t="str">
            <v>m3</v>
          </cell>
          <cell r="H28">
            <v>31725</v>
          </cell>
          <cell r="I28" t="str">
            <v>m3</v>
          </cell>
        </row>
        <row r="29">
          <cell r="A29" t="str">
            <v>Arena santo tomas</v>
          </cell>
          <cell r="B29">
            <v>35478</v>
          </cell>
          <cell r="C29" t="str">
            <v>m3</v>
          </cell>
          <cell r="D29">
            <v>34179</v>
          </cell>
          <cell r="E29" t="str">
            <v>m3</v>
          </cell>
          <cell r="F29">
            <v>33023</v>
          </cell>
          <cell r="G29" t="str">
            <v>m3</v>
          </cell>
          <cell r="H29">
            <v>31725</v>
          </cell>
          <cell r="I29" t="str">
            <v>m3</v>
          </cell>
        </row>
        <row r="30">
          <cell r="A30" t="str">
            <v>Arena sierra vieja</v>
          </cell>
          <cell r="B30">
            <v>35478</v>
          </cell>
          <cell r="C30" t="str">
            <v>m3</v>
          </cell>
          <cell r="D30">
            <v>34179</v>
          </cell>
          <cell r="E30" t="str">
            <v>m3</v>
          </cell>
          <cell r="F30">
            <v>33023</v>
          </cell>
          <cell r="G30" t="str">
            <v>m3</v>
          </cell>
          <cell r="H30">
            <v>31725</v>
          </cell>
          <cell r="I30" t="str">
            <v>m3</v>
          </cell>
        </row>
        <row r="31">
          <cell r="A31" t="str">
            <v>Asfalto de liga</v>
          </cell>
          <cell r="B31">
            <v>1905</v>
          </cell>
          <cell r="C31" t="str">
            <v>kg</v>
          </cell>
          <cell r="D31">
            <v>1835</v>
          </cell>
          <cell r="E31" t="str">
            <v>kg</v>
          </cell>
          <cell r="F31">
            <v>1772</v>
          </cell>
          <cell r="G31" t="str">
            <v>kg</v>
          </cell>
          <cell r="H31">
            <v>1702</v>
          </cell>
          <cell r="I31" t="str">
            <v>kg</v>
          </cell>
        </row>
        <row r="32">
          <cell r="A32" t="str">
            <v>Asfalto Oxidado (brea).</v>
          </cell>
          <cell r="B32">
            <v>803</v>
          </cell>
          <cell r="C32" t="str">
            <v>kg</v>
          </cell>
          <cell r="D32">
            <v>773</v>
          </cell>
          <cell r="E32" t="str">
            <v>kg</v>
          </cell>
          <cell r="F32">
            <v>746</v>
          </cell>
          <cell r="G32" t="str">
            <v>kg</v>
          </cell>
          <cell r="H32">
            <v>716</v>
          </cell>
          <cell r="I32" t="str">
            <v>kg</v>
          </cell>
        </row>
        <row r="33">
          <cell r="A33" t="str">
            <v>Atraque de tuberias en concreto de 2500 psi</v>
          </cell>
          <cell r="B33">
            <v>468158</v>
          </cell>
          <cell r="C33" t="str">
            <v>m3</v>
          </cell>
          <cell r="D33">
            <v>451019</v>
          </cell>
          <cell r="E33" t="str">
            <v>m3</v>
          </cell>
          <cell r="F33">
            <v>451019</v>
          </cell>
          <cell r="G33" t="str">
            <v>m3</v>
          </cell>
          <cell r="H33">
            <v>451019</v>
          </cell>
          <cell r="I33" t="str">
            <v>m3</v>
          </cell>
        </row>
        <row r="34">
          <cell r="A34" t="str">
            <v>Aviso reglamentario fijo</v>
          </cell>
          <cell r="B34">
            <v>324830</v>
          </cell>
          <cell r="C34" t="str">
            <v>Und</v>
          </cell>
          <cell r="D34">
            <v>312938</v>
          </cell>
          <cell r="E34" t="str">
            <v>Und</v>
          </cell>
          <cell r="F34">
            <v>302355</v>
          </cell>
          <cell r="G34" t="str">
            <v>Und</v>
          </cell>
          <cell r="H34">
            <v>290474</v>
          </cell>
          <cell r="I34" t="str">
            <v>Und</v>
          </cell>
        </row>
        <row r="35">
          <cell r="A35" t="str">
            <v>Ayudante Acabados</v>
          </cell>
          <cell r="B35">
            <v>10222</v>
          </cell>
          <cell r="C35" t="str">
            <v>HH</v>
          </cell>
          <cell r="D35">
            <v>9847.6542372016665</v>
          </cell>
          <cell r="E35" t="str">
            <v>HH</v>
          </cell>
          <cell r="F35">
            <v>9847.6542372016665</v>
          </cell>
          <cell r="G35" t="str">
            <v>HH</v>
          </cell>
          <cell r="H35">
            <v>9847.6542372016665</v>
          </cell>
          <cell r="I35" t="str">
            <v>HH</v>
          </cell>
        </row>
        <row r="36">
          <cell r="A36" t="str">
            <v>Ayudante Albañileria</v>
          </cell>
          <cell r="B36">
            <v>8889</v>
          </cell>
          <cell r="C36" t="str">
            <v>HH</v>
          </cell>
          <cell r="D36">
            <v>8563.125</v>
          </cell>
          <cell r="E36" t="str">
            <v>HH</v>
          </cell>
          <cell r="F36">
            <v>8563.125</v>
          </cell>
          <cell r="G36" t="str">
            <v>HH</v>
          </cell>
          <cell r="H36">
            <v>8563.125</v>
          </cell>
          <cell r="I36" t="str">
            <v>HH</v>
          </cell>
        </row>
        <row r="37">
          <cell r="A37" t="str">
            <v xml:space="preserve">Ayudante elect, sanit, carpint </v>
          </cell>
          <cell r="B37">
            <v>9778</v>
          </cell>
          <cell r="C37" t="str">
            <v>HH</v>
          </cell>
          <cell r="D37">
            <v>9419.4953573233324</v>
          </cell>
          <cell r="E37" t="str">
            <v>HH</v>
          </cell>
          <cell r="F37">
            <v>9419.4953573233324</v>
          </cell>
          <cell r="G37" t="str">
            <v>HH</v>
          </cell>
          <cell r="H37">
            <v>9419.4953573233324</v>
          </cell>
          <cell r="I37" t="str">
            <v>HH</v>
          </cell>
        </row>
        <row r="38">
          <cell r="A38" t="str">
            <v>Bajante canal amazonas</v>
          </cell>
          <cell r="B38">
            <v>29595</v>
          </cell>
          <cell r="C38" t="str">
            <v>m</v>
          </cell>
          <cell r="D38">
            <v>28511</v>
          </cell>
          <cell r="E38" t="str">
            <v>m</v>
          </cell>
          <cell r="F38">
            <v>27546</v>
          </cell>
          <cell r="G38" t="str">
            <v>m</v>
          </cell>
          <cell r="H38">
            <v>26463</v>
          </cell>
          <cell r="I38" t="str">
            <v>m</v>
          </cell>
        </row>
        <row r="39">
          <cell r="A39" t="str">
            <v>Baldosa ceramica nacional 30x30</v>
          </cell>
          <cell r="B39">
            <v>50481</v>
          </cell>
          <cell r="C39" t="str">
            <v>m2</v>
          </cell>
          <cell r="D39">
            <v>48632</v>
          </cell>
          <cell r="E39" t="str">
            <v>m2</v>
          </cell>
          <cell r="F39">
            <v>46987</v>
          </cell>
          <cell r="G39" t="str">
            <v>m2</v>
          </cell>
          <cell r="H39">
            <v>45140</v>
          </cell>
          <cell r="I39" t="str">
            <v>m2</v>
          </cell>
        </row>
        <row r="40">
          <cell r="A40" t="str">
            <v>Barra</v>
          </cell>
          <cell r="B40">
            <v>173345</v>
          </cell>
          <cell r="C40" t="str">
            <v>Und</v>
          </cell>
          <cell r="D40">
            <v>166999</v>
          </cell>
          <cell r="E40" t="str">
            <v>Und</v>
          </cell>
          <cell r="F40">
            <v>161351</v>
          </cell>
          <cell r="G40" t="str">
            <v>Und</v>
          </cell>
          <cell r="H40">
            <v>155011</v>
          </cell>
          <cell r="I40" t="str">
            <v>Und</v>
          </cell>
        </row>
        <row r="41">
          <cell r="A41" t="str">
            <v>Barrera epoxica gris</v>
          </cell>
          <cell r="B41">
            <v>158933</v>
          </cell>
          <cell r="C41" t="str">
            <v>gl</v>
          </cell>
          <cell r="D41">
            <v>153114</v>
          </cell>
          <cell r="E41" t="str">
            <v>gl</v>
          </cell>
          <cell r="F41">
            <v>147936</v>
          </cell>
          <cell r="G41" t="str">
            <v>gl</v>
          </cell>
          <cell r="H41">
            <v>142123</v>
          </cell>
          <cell r="I41" t="str">
            <v>gl</v>
          </cell>
        </row>
        <row r="42">
          <cell r="A42" t="str">
            <v>Base granular</v>
          </cell>
          <cell r="B42">
            <v>54598</v>
          </cell>
          <cell r="C42" t="str">
            <v>m3</v>
          </cell>
          <cell r="D42">
            <v>52599</v>
          </cell>
          <cell r="E42" t="str">
            <v>m3</v>
          </cell>
          <cell r="F42">
            <v>50820</v>
          </cell>
          <cell r="G42" t="str">
            <v>m3</v>
          </cell>
          <cell r="H42">
            <v>48823</v>
          </cell>
          <cell r="I42" t="str">
            <v>m3</v>
          </cell>
        </row>
        <row r="43">
          <cell r="A43" t="str">
            <v>Binda Boquilla color x 10 kg</v>
          </cell>
          <cell r="B43">
            <v>3983</v>
          </cell>
          <cell r="C43" t="str">
            <v>kg</v>
          </cell>
          <cell r="D43">
            <v>3837</v>
          </cell>
          <cell r="E43" t="str">
            <v>kg</v>
          </cell>
          <cell r="F43">
            <v>3707</v>
          </cell>
          <cell r="G43" t="str">
            <v>kg</v>
          </cell>
          <cell r="H43">
            <v>3561</v>
          </cell>
          <cell r="I43" t="str">
            <v>kg</v>
          </cell>
        </row>
        <row r="44">
          <cell r="A44" t="str">
            <v>Bloque  estructural vibrado de 10 9x19x39</v>
          </cell>
          <cell r="B44">
            <v>1589</v>
          </cell>
          <cell r="C44" t="str">
            <v>Und</v>
          </cell>
          <cell r="D44">
            <v>1530</v>
          </cell>
          <cell r="E44" t="str">
            <v>Und</v>
          </cell>
          <cell r="F44">
            <v>1478</v>
          </cell>
          <cell r="G44" t="str">
            <v>Und</v>
          </cell>
          <cell r="H44">
            <v>1419</v>
          </cell>
          <cell r="I44" t="str">
            <v>Und</v>
          </cell>
        </row>
        <row r="45">
          <cell r="A45" t="str">
            <v>Bloque  estructural vibrado de 12 11x19x39</v>
          </cell>
          <cell r="B45">
            <v>2021</v>
          </cell>
          <cell r="C45" t="str">
            <v>Und</v>
          </cell>
          <cell r="D45">
            <v>1947</v>
          </cell>
          <cell r="E45" t="str">
            <v>Und</v>
          </cell>
          <cell r="F45">
            <v>1881</v>
          </cell>
          <cell r="G45" t="str">
            <v>Und</v>
          </cell>
          <cell r="H45">
            <v>1807</v>
          </cell>
          <cell r="I45" t="str">
            <v>Und</v>
          </cell>
        </row>
        <row r="46">
          <cell r="A46" t="str">
            <v>Bloque  estructural vibrado de 15 14x19x39</v>
          </cell>
          <cell r="B46">
            <v>2167</v>
          </cell>
          <cell r="C46" t="str">
            <v>Und</v>
          </cell>
          <cell r="D46">
            <v>2087</v>
          </cell>
          <cell r="E46" t="str">
            <v>Und</v>
          </cell>
          <cell r="F46">
            <v>2016</v>
          </cell>
          <cell r="G46" t="str">
            <v>Und</v>
          </cell>
          <cell r="H46">
            <v>1936</v>
          </cell>
          <cell r="I46" t="str">
            <v>Und</v>
          </cell>
        </row>
        <row r="47">
          <cell r="A47" t="str">
            <v>Bloque  estructural vibrado de 20 19x19x39</v>
          </cell>
          <cell r="B47">
            <v>2600</v>
          </cell>
          <cell r="C47" t="str">
            <v>Und</v>
          </cell>
          <cell r="D47">
            <v>2504</v>
          </cell>
          <cell r="E47" t="str">
            <v>Und</v>
          </cell>
          <cell r="F47">
            <v>2419</v>
          </cell>
          <cell r="G47" t="str">
            <v>Und</v>
          </cell>
          <cell r="H47">
            <v>2323</v>
          </cell>
          <cell r="I47" t="str">
            <v>Und</v>
          </cell>
        </row>
        <row r="48">
          <cell r="A48" t="str">
            <v>Bloque abuzardado  vibrado de 10 9x19x39</v>
          </cell>
          <cell r="B48">
            <v>2093</v>
          </cell>
          <cell r="C48" t="str">
            <v>Und</v>
          </cell>
          <cell r="D48">
            <v>2016</v>
          </cell>
          <cell r="E48" t="str">
            <v>Und</v>
          </cell>
          <cell r="F48">
            <v>1947</v>
          </cell>
          <cell r="G48" t="str">
            <v>Und</v>
          </cell>
          <cell r="H48">
            <v>1870</v>
          </cell>
          <cell r="I48" t="str">
            <v>Und</v>
          </cell>
        </row>
        <row r="49">
          <cell r="A49" t="str">
            <v>Bloque abuzardado  vibrado de 15 14x19x39</v>
          </cell>
          <cell r="B49">
            <v>2670</v>
          </cell>
          <cell r="C49" t="str">
            <v>Und</v>
          </cell>
          <cell r="D49">
            <v>2572</v>
          </cell>
          <cell r="E49" t="str">
            <v>Und</v>
          </cell>
          <cell r="F49">
            <v>2485</v>
          </cell>
          <cell r="G49" t="str">
            <v>Und</v>
          </cell>
          <cell r="H49">
            <v>2387</v>
          </cell>
          <cell r="I49" t="str">
            <v>Und</v>
          </cell>
        </row>
        <row r="50">
          <cell r="A50" t="str">
            <v>Bloque abuzardado vibrado de 20 19x19x39</v>
          </cell>
          <cell r="B50">
            <v>3176</v>
          </cell>
          <cell r="C50" t="str">
            <v>Und</v>
          </cell>
          <cell r="D50">
            <v>3059</v>
          </cell>
          <cell r="E50" t="str">
            <v>Und</v>
          </cell>
          <cell r="F50">
            <v>2955</v>
          </cell>
          <cell r="G50" t="str">
            <v>Und</v>
          </cell>
          <cell r="H50">
            <v>2838</v>
          </cell>
          <cell r="I50" t="str">
            <v>Und</v>
          </cell>
        </row>
        <row r="51">
          <cell r="A51" t="str">
            <v>Bloque no estructural vibrado de 10 9x19x39</v>
          </cell>
          <cell r="B51">
            <v>1214</v>
          </cell>
          <cell r="C51" t="str">
            <v>Und</v>
          </cell>
          <cell r="D51">
            <v>1169</v>
          </cell>
          <cell r="E51" t="str">
            <v>Und</v>
          </cell>
          <cell r="F51">
            <v>1129</v>
          </cell>
          <cell r="G51" t="str">
            <v>Und</v>
          </cell>
          <cell r="H51">
            <v>1084</v>
          </cell>
          <cell r="I51" t="str">
            <v>Und</v>
          </cell>
        </row>
        <row r="52">
          <cell r="A52" t="str">
            <v>Bloque no estructural vibrado de 12 11x19x39</v>
          </cell>
          <cell r="B52">
            <v>1662</v>
          </cell>
          <cell r="C52" t="str">
            <v>Und</v>
          </cell>
          <cell r="D52">
            <v>1601</v>
          </cell>
          <cell r="E52" t="str">
            <v>Und</v>
          </cell>
          <cell r="F52">
            <v>1546</v>
          </cell>
          <cell r="G52" t="str">
            <v>Und</v>
          </cell>
          <cell r="H52">
            <v>1485</v>
          </cell>
          <cell r="I52" t="str">
            <v>Und</v>
          </cell>
        </row>
        <row r="53">
          <cell r="A53" t="str">
            <v>Bloque no estructural vibrado de 15 14x19x39</v>
          </cell>
          <cell r="B53">
            <v>1734</v>
          </cell>
          <cell r="C53" t="str">
            <v>Und</v>
          </cell>
          <cell r="D53">
            <v>1670</v>
          </cell>
          <cell r="E53" t="str">
            <v>Und</v>
          </cell>
          <cell r="F53">
            <v>1613</v>
          </cell>
          <cell r="G53" t="str">
            <v>Und</v>
          </cell>
          <cell r="H53">
            <v>1549</v>
          </cell>
          <cell r="I53" t="str">
            <v>Und</v>
          </cell>
        </row>
        <row r="54">
          <cell r="A54" t="str">
            <v>Bloque no estructural vibrado de 20 19x19x39</v>
          </cell>
          <cell r="B54">
            <v>2453</v>
          </cell>
          <cell r="C54" t="str">
            <v>Und</v>
          </cell>
          <cell r="D54">
            <v>2363</v>
          </cell>
          <cell r="E54" t="str">
            <v>Und</v>
          </cell>
          <cell r="F54">
            <v>2283</v>
          </cell>
          <cell r="G54" t="str">
            <v>Und</v>
          </cell>
          <cell r="H54">
            <v>2193</v>
          </cell>
          <cell r="I54" t="str">
            <v>Und</v>
          </cell>
        </row>
        <row r="55">
          <cell r="A55" t="str">
            <v>Bloque samo #3 7x20x40</v>
          </cell>
          <cell r="B55">
            <v>1114</v>
          </cell>
          <cell r="C55" t="str">
            <v>Und</v>
          </cell>
          <cell r="D55">
            <v>1073</v>
          </cell>
          <cell r="E55" t="str">
            <v>Und</v>
          </cell>
          <cell r="F55">
            <v>1036</v>
          </cell>
          <cell r="G55" t="str">
            <v>Und</v>
          </cell>
          <cell r="H55">
            <v>995</v>
          </cell>
          <cell r="I55" t="str">
            <v>Und</v>
          </cell>
        </row>
        <row r="56">
          <cell r="A56" t="str">
            <v>Bloque samo #3 especial 7x20x33</v>
          </cell>
          <cell r="B56">
            <v>1070</v>
          </cell>
          <cell r="C56" t="str">
            <v>Und</v>
          </cell>
          <cell r="D56">
            <v>1030</v>
          </cell>
          <cell r="E56" t="str">
            <v>Und</v>
          </cell>
          <cell r="F56">
            <v>995</v>
          </cell>
          <cell r="G56" t="str">
            <v>Und</v>
          </cell>
          <cell r="H56">
            <v>955</v>
          </cell>
          <cell r="I56" t="str">
            <v>Und</v>
          </cell>
        </row>
        <row r="57">
          <cell r="A57" t="str">
            <v>Bloque samo #4 10x20x40</v>
          </cell>
          <cell r="B57">
            <v>1242</v>
          </cell>
          <cell r="C57" t="str">
            <v>Und</v>
          </cell>
          <cell r="D57">
            <v>1196</v>
          </cell>
          <cell r="E57" t="str">
            <v>Und</v>
          </cell>
          <cell r="F57">
            <v>1155</v>
          </cell>
          <cell r="G57" t="str">
            <v>Und</v>
          </cell>
          <cell r="H57">
            <v>1109</v>
          </cell>
          <cell r="I57" t="str">
            <v>Und</v>
          </cell>
        </row>
        <row r="58">
          <cell r="A58" t="str">
            <v>Bloque samo #4 especial 10x20x33</v>
          </cell>
          <cell r="B58">
            <v>1170</v>
          </cell>
          <cell r="C58" t="str">
            <v>Und</v>
          </cell>
          <cell r="D58">
            <v>1127</v>
          </cell>
          <cell r="E58" t="str">
            <v>Und</v>
          </cell>
          <cell r="F58">
            <v>1088</v>
          </cell>
          <cell r="G58" t="str">
            <v>Und</v>
          </cell>
          <cell r="H58">
            <v>1045</v>
          </cell>
          <cell r="I58" t="str">
            <v>Und</v>
          </cell>
        </row>
        <row r="59">
          <cell r="A59" t="str">
            <v>Bloque samo #5 12,5x20x40</v>
          </cell>
          <cell r="B59">
            <v>1618</v>
          </cell>
          <cell r="C59" t="str">
            <v>Und</v>
          </cell>
          <cell r="D59">
            <v>1558</v>
          </cell>
          <cell r="E59" t="str">
            <v>Und</v>
          </cell>
          <cell r="F59">
            <v>1505</v>
          </cell>
          <cell r="G59" t="str">
            <v>Und</v>
          </cell>
          <cell r="H59">
            <v>1445</v>
          </cell>
          <cell r="I59" t="str">
            <v>Und</v>
          </cell>
        </row>
        <row r="60">
          <cell r="A60" t="str">
            <v>Bloque samo #6 15x20x40</v>
          </cell>
          <cell r="B60">
            <v>1991</v>
          </cell>
          <cell r="C60" t="str">
            <v>Und</v>
          </cell>
          <cell r="D60">
            <v>1918</v>
          </cell>
          <cell r="E60" t="str">
            <v>Und</v>
          </cell>
          <cell r="F60">
            <v>1853</v>
          </cell>
          <cell r="G60" t="str">
            <v>Und</v>
          </cell>
          <cell r="H60">
            <v>1780</v>
          </cell>
          <cell r="I60" t="str">
            <v>Und</v>
          </cell>
        </row>
        <row r="61">
          <cell r="A61" t="str">
            <v>Brilladora electrica</v>
          </cell>
          <cell r="B61">
            <v>37212</v>
          </cell>
          <cell r="C61" t="str">
            <v>d</v>
          </cell>
          <cell r="D61">
            <v>35849</v>
          </cell>
          <cell r="E61" t="str">
            <v>d</v>
          </cell>
          <cell r="F61">
            <v>34636</v>
          </cell>
          <cell r="G61" t="str">
            <v>d</v>
          </cell>
          <cell r="H61">
            <v>33275</v>
          </cell>
          <cell r="I61" t="str">
            <v>d</v>
          </cell>
        </row>
        <row r="62">
          <cell r="A62" t="str">
            <v>Brocha de 3"</v>
          </cell>
          <cell r="B62">
            <v>12840</v>
          </cell>
          <cell r="C62" t="str">
            <v>un</v>
          </cell>
          <cell r="D62">
            <v>12369</v>
          </cell>
          <cell r="E62" t="str">
            <v>un</v>
          </cell>
          <cell r="F62">
            <v>11950</v>
          </cell>
          <cell r="G62" t="str">
            <v>un</v>
          </cell>
          <cell r="H62">
            <v>11480</v>
          </cell>
          <cell r="I62" t="str">
            <v>un</v>
          </cell>
        </row>
        <row r="63">
          <cell r="A63" t="str">
            <v>Buje PVC-P 1 1/2" x 1/2·</v>
          </cell>
          <cell r="B63">
            <v>4640</v>
          </cell>
          <cell r="C63" t="str">
            <v>UD</v>
          </cell>
          <cell r="D63">
            <v>4470</v>
          </cell>
          <cell r="E63" t="str">
            <v>UD</v>
          </cell>
          <cell r="F63">
            <v>4318</v>
          </cell>
          <cell r="G63" t="str">
            <v>UD</v>
          </cell>
          <cell r="H63">
            <v>4148</v>
          </cell>
          <cell r="I63" t="str">
            <v>UD</v>
          </cell>
        </row>
        <row r="64">
          <cell r="A64" t="str">
            <v>Calado cuadrado de 15x20x20</v>
          </cell>
          <cell r="B64">
            <v>1074</v>
          </cell>
          <cell r="C64" t="str">
            <v>un</v>
          </cell>
          <cell r="D64">
            <v>1034</v>
          </cell>
          <cell r="E64" t="str">
            <v>un</v>
          </cell>
          <cell r="F64">
            <v>999</v>
          </cell>
          <cell r="G64" t="str">
            <v>un</v>
          </cell>
          <cell r="H64">
            <v>959</v>
          </cell>
          <cell r="I64" t="str">
            <v>un</v>
          </cell>
        </row>
        <row r="65">
          <cell r="A65" t="str">
            <v>Caliche</v>
          </cell>
          <cell r="B65">
            <v>37499</v>
          </cell>
          <cell r="C65" t="str">
            <v>m3</v>
          </cell>
          <cell r="D65">
            <v>36126</v>
          </cell>
          <cell r="E65" t="str">
            <v>m3</v>
          </cell>
          <cell r="F65">
            <v>34904</v>
          </cell>
          <cell r="G65" t="str">
            <v>m3</v>
          </cell>
          <cell r="H65">
            <v>33532</v>
          </cell>
          <cell r="I65" t="str">
            <v>m3</v>
          </cell>
        </row>
        <row r="66">
          <cell r="A66" t="str">
            <v>Camión Dodge - 300</v>
          </cell>
          <cell r="B66">
            <v>290812</v>
          </cell>
          <cell r="C66" t="str">
            <v>DIA</v>
          </cell>
          <cell r="D66">
            <v>280165</v>
          </cell>
          <cell r="E66" t="str">
            <v>DIA</v>
          </cell>
          <cell r="F66">
            <v>270690</v>
          </cell>
          <cell r="G66" t="str">
            <v>DIA</v>
          </cell>
          <cell r="H66">
            <v>260053</v>
          </cell>
          <cell r="I66" t="str">
            <v>DIA</v>
          </cell>
        </row>
        <row r="67">
          <cell r="A67" t="str">
            <v>Canal Amazonas</v>
          </cell>
          <cell r="B67">
            <v>30947</v>
          </cell>
          <cell r="C67" t="str">
            <v>m</v>
          </cell>
          <cell r="D67">
            <v>29814</v>
          </cell>
          <cell r="E67" t="str">
            <v>m</v>
          </cell>
          <cell r="F67">
            <v>28805</v>
          </cell>
          <cell r="G67" t="str">
            <v>m</v>
          </cell>
          <cell r="H67">
            <v>27673</v>
          </cell>
          <cell r="I67" t="str">
            <v>m</v>
          </cell>
        </row>
        <row r="68">
          <cell r="A68" t="str">
            <v>Canaleta 90 Eternit de 0,90 x 6,0 m</v>
          </cell>
          <cell r="B68">
            <v>53021</v>
          </cell>
          <cell r="C68" t="str">
            <v>m2</v>
          </cell>
          <cell r="D68">
            <v>51079</v>
          </cell>
          <cell r="E68" t="str">
            <v>m2</v>
          </cell>
          <cell r="F68">
            <v>49351</v>
          </cell>
          <cell r="G68" t="str">
            <v>m2</v>
          </cell>
          <cell r="H68">
            <v>47411</v>
          </cell>
          <cell r="I68" t="str">
            <v>m2</v>
          </cell>
        </row>
        <row r="69">
          <cell r="A69" t="str">
            <v>Caneca reflectiva pequeña</v>
          </cell>
          <cell r="B69">
            <v>87163</v>
          </cell>
          <cell r="C69" t="str">
            <v>UD</v>
          </cell>
          <cell r="D69">
            <v>83972</v>
          </cell>
          <cell r="E69" t="str">
            <v>UD</v>
          </cell>
          <cell r="F69">
            <v>81132</v>
          </cell>
          <cell r="G69" t="str">
            <v>UD</v>
          </cell>
          <cell r="H69">
            <v>77944</v>
          </cell>
          <cell r="I69" t="str">
            <v>UD</v>
          </cell>
        </row>
        <row r="70">
          <cell r="A70" t="str">
            <v xml:space="preserve">Canto rodado </v>
          </cell>
          <cell r="B70">
            <v>122589</v>
          </cell>
          <cell r="C70" t="str">
            <v>m3</v>
          </cell>
          <cell r="D70">
            <v>118101</v>
          </cell>
          <cell r="E70" t="str">
            <v>m3</v>
          </cell>
          <cell r="F70">
            <v>114107</v>
          </cell>
          <cell r="G70" t="str">
            <v>m3</v>
          </cell>
          <cell r="H70">
            <v>109623</v>
          </cell>
          <cell r="I70" t="str">
            <v>m3</v>
          </cell>
        </row>
        <row r="71">
          <cell r="A71" t="str">
            <v>Cargador CAT 910 80U(PS), 1 m3</v>
          </cell>
          <cell r="B71">
            <v>36355</v>
          </cell>
          <cell r="C71" t="str">
            <v>H</v>
          </cell>
          <cell r="D71">
            <v>35024</v>
          </cell>
          <cell r="E71" t="str">
            <v>H</v>
          </cell>
          <cell r="F71">
            <v>33839</v>
          </cell>
          <cell r="G71" t="str">
            <v>H</v>
          </cell>
          <cell r="H71">
            <v>32509</v>
          </cell>
          <cell r="I71" t="str">
            <v>H</v>
          </cell>
        </row>
        <row r="72">
          <cell r="A72" t="str">
            <v>Carretilla tipo bugui</v>
          </cell>
          <cell r="B72">
            <v>3896</v>
          </cell>
          <cell r="C72" t="str">
            <v>d</v>
          </cell>
          <cell r="D72">
            <v>3753</v>
          </cell>
          <cell r="E72" t="str">
            <v>d</v>
          </cell>
          <cell r="F72">
            <v>3626</v>
          </cell>
          <cell r="G72" t="str">
            <v>d</v>
          </cell>
          <cell r="H72">
            <v>3483</v>
          </cell>
          <cell r="I72" t="str">
            <v>d</v>
          </cell>
        </row>
        <row r="73">
          <cell r="A73" t="str">
            <v>Catalizador de 137057 (A:B=1:1)</v>
          </cell>
          <cell r="B73">
            <v>107073</v>
          </cell>
          <cell r="C73" t="str">
            <v>gl</v>
          </cell>
          <cell r="D73">
            <v>103153</v>
          </cell>
          <cell r="E73" t="str">
            <v>gl</v>
          </cell>
          <cell r="F73">
            <v>99664</v>
          </cell>
          <cell r="G73" t="str">
            <v>gl</v>
          </cell>
          <cell r="H73">
            <v>95747</v>
          </cell>
          <cell r="I73" t="str">
            <v>gl</v>
          </cell>
        </row>
        <row r="74">
          <cell r="A74" t="str">
            <v>Catalizador de Serie 23 (A:B=1:1)</v>
          </cell>
          <cell r="B74">
            <v>102054</v>
          </cell>
          <cell r="C74" t="str">
            <v>gl</v>
          </cell>
          <cell r="D74">
            <v>98317</v>
          </cell>
          <cell r="E74" t="str">
            <v>gl</v>
          </cell>
          <cell r="F74">
            <v>94992</v>
          </cell>
          <cell r="G74" t="str">
            <v>gl</v>
          </cell>
          <cell r="H74">
            <v>91259</v>
          </cell>
          <cell r="I74" t="str">
            <v>gl</v>
          </cell>
        </row>
        <row r="75">
          <cell r="A75" t="str">
            <v>Catalizador Grupo 2 Sika</v>
          </cell>
          <cell r="B75">
            <v>137187</v>
          </cell>
          <cell r="C75" t="str">
            <v>gl</v>
          </cell>
          <cell r="D75">
            <v>132164</v>
          </cell>
          <cell r="E75" t="str">
            <v>gl</v>
          </cell>
          <cell r="F75">
            <v>127694</v>
          </cell>
          <cell r="G75" t="str">
            <v>gl</v>
          </cell>
          <cell r="H75">
            <v>122676</v>
          </cell>
          <cell r="I75" t="str">
            <v>gl</v>
          </cell>
        </row>
        <row r="76">
          <cell r="A76" t="str">
            <v>Catalizador para pintura epoxica</v>
          </cell>
          <cell r="B76">
            <v>51777</v>
          </cell>
          <cell r="C76" t="str">
            <v>gl</v>
          </cell>
          <cell r="D76">
            <v>49881</v>
          </cell>
          <cell r="E76" t="str">
            <v>gl</v>
          </cell>
          <cell r="F76">
            <v>48194</v>
          </cell>
          <cell r="G76" t="str">
            <v>gl</v>
          </cell>
          <cell r="H76">
            <v>46300</v>
          </cell>
          <cell r="I76" t="str">
            <v>gl</v>
          </cell>
        </row>
        <row r="77">
          <cell r="A77" t="str">
            <v>Catalizador serie 36</v>
          </cell>
          <cell r="B77">
            <v>288445</v>
          </cell>
          <cell r="C77" t="str">
            <v>gl</v>
          </cell>
          <cell r="D77">
            <v>277885</v>
          </cell>
          <cell r="E77" t="str">
            <v>gl</v>
          </cell>
          <cell r="F77">
            <v>268487</v>
          </cell>
          <cell r="G77" t="str">
            <v>gl</v>
          </cell>
          <cell r="H77">
            <v>257937</v>
          </cell>
          <cell r="I77" t="str">
            <v>gl</v>
          </cell>
        </row>
        <row r="78">
          <cell r="A78" t="str">
            <v>Cemento blanco</v>
          </cell>
          <cell r="B78">
            <v>1308</v>
          </cell>
          <cell r="C78" t="str">
            <v>kg</v>
          </cell>
          <cell r="D78">
            <v>1260</v>
          </cell>
          <cell r="E78" t="str">
            <v>kg</v>
          </cell>
          <cell r="F78">
            <v>1217</v>
          </cell>
          <cell r="G78" t="str">
            <v>kg</v>
          </cell>
          <cell r="H78">
            <v>1169</v>
          </cell>
          <cell r="I78" t="str">
            <v>kg</v>
          </cell>
        </row>
        <row r="79">
          <cell r="A79" t="str">
            <v>Cemento gris</v>
          </cell>
          <cell r="B79">
            <v>654</v>
          </cell>
          <cell r="C79" t="str">
            <v>kg</v>
          </cell>
          <cell r="D79">
            <v>630</v>
          </cell>
          <cell r="E79" t="str">
            <v>kg</v>
          </cell>
          <cell r="F79">
            <v>608</v>
          </cell>
          <cell r="G79" t="str">
            <v>kg</v>
          </cell>
          <cell r="H79">
            <v>584</v>
          </cell>
          <cell r="I79" t="str">
            <v>kg</v>
          </cell>
        </row>
        <row r="80">
          <cell r="A80" t="str">
            <v>Cercha</v>
          </cell>
          <cell r="B80">
            <v>365</v>
          </cell>
          <cell r="C80" t="str">
            <v>DIA</v>
          </cell>
          <cell r="D80">
            <v>351</v>
          </cell>
          <cell r="E80" t="str">
            <v>DIA</v>
          </cell>
          <cell r="F80">
            <v>339</v>
          </cell>
          <cell r="G80" t="str">
            <v>DIA</v>
          </cell>
          <cell r="H80">
            <v>325</v>
          </cell>
          <cell r="I80" t="str">
            <v>DIA</v>
          </cell>
        </row>
        <row r="81">
          <cell r="A81" t="str">
            <v>Chazos de madera</v>
          </cell>
          <cell r="B81">
            <v>852</v>
          </cell>
          <cell r="C81" t="str">
            <v>DIA</v>
          </cell>
          <cell r="D81">
            <v>820</v>
          </cell>
          <cell r="E81" t="str">
            <v>DIA</v>
          </cell>
          <cell r="F81">
            <v>792</v>
          </cell>
          <cell r="G81" t="str">
            <v>DIA</v>
          </cell>
          <cell r="H81">
            <v>760</v>
          </cell>
          <cell r="I81" t="str">
            <v>DIA</v>
          </cell>
        </row>
        <row r="82">
          <cell r="A82" t="str">
            <v>Cimentación de tubería con arena compactada</v>
          </cell>
          <cell r="B82">
            <v>75248</v>
          </cell>
          <cell r="C82" t="str">
            <v>m3</v>
          </cell>
          <cell r="D82">
            <v>72493</v>
          </cell>
          <cell r="E82" t="str">
            <v>m3</v>
          </cell>
          <cell r="F82">
            <v>72493</v>
          </cell>
          <cell r="G82" t="str">
            <v>m3</v>
          </cell>
          <cell r="H82">
            <v>72493</v>
          </cell>
          <cell r="I82" t="str">
            <v>m3</v>
          </cell>
        </row>
        <row r="83">
          <cell r="A83" t="str">
            <v>Cinta de señalización plastica</v>
          </cell>
          <cell r="B83">
            <v>289</v>
          </cell>
          <cell r="C83" t="str">
            <v>m</v>
          </cell>
          <cell r="D83">
            <v>278</v>
          </cell>
          <cell r="E83" t="str">
            <v>m</v>
          </cell>
          <cell r="F83">
            <v>268</v>
          </cell>
          <cell r="G83" t="str">
            <v>m</v>
          </cell>
          <cell r="H83">
            <v>257</v>
          </cell>
          <cell r="I83" t="str">
            <v>m</v>
          </cell>
        </row>
        <row r="84">
          <cell r="A84" t="str">
            <v>Cinta reflectiva de 0.075 m</v>
          </cell>
          <cell r="B84">
            <v>6935</v>
          </cell>
          <cell r="C84" t="str">
            <v>m</v>
          </cell>
          <cell r="D84">
            <v>6681</v>
          </cell>
          <cell r="E84" t="str">
            <v>m</v>
          </cell>
          <cell r="F84">
            <v>6455</v>
          </cell>
          <cell r="G84" t="str">
            <v>m</v>
          </cell>
          <cell r="H84">
            <v>6201</v>
          </cell>
          <cell r="I84" t="str">
            <v>m</v>
          </cell>
        </row>
        <row r="85">
          <cell r="A85" t="str">
            <v>Codo 90 PEAD 63 mm</v>
          </cell>
          <cell r="B85">
            <v>62254</v>
          </cell>
          <cell r="C85" t="str">
            <v>Un</v>
          </cell>
          <cell r="D85">
            <v>59974</v>
          </cell>
          <cell r="E85" t="str">
            <v>Un</v>
          </cell>
          <cell r="F85">
            <v>57945</v>
          </cell>
          <cell r="G85" t="str">
            <v>Un</v>
          </cell>
          <cell r="H85">
            <v>55668</v>
          </cell>
          <cell r="I85" t="str">
            <v>Un</v>
          </cell>
        </row>
        <row r="86">
          <cell r="A86" t="str">
            <v>Codo 90º PVC-P 1/2"</v>
          </cell>
          <cell r="B86">
            <v>591</v>
          </cell>
          <cell r="C86" t="str">
            <v>UD</v>
          </cell>
          <cell r="D86">
            <v>569</v>
          </cell>
          <cell r="E86" t="str">
            <v>UD</v>
          </cell>
          <cell r="F86">
            <v>549</v>
          </cell>
          <cell r="G86" t="str">
            <v>UD</v>
          </cell>
          <cell r="H86">
            <v>527</v>
          </cell>
          <cell r="I86" t="str">
            <v>UD</v>
          </cell>
        </row>
        <row r="87">
          <cell r="A87" t="str">
            <v>Codo de 45° de 160mm PVC</v>
          </cell>
          <cell r="B87">
            <v>45395</v>
          </cell>
          <cell r="C87" t="str">
            <v>UD</v>
          </cell>
          <cell r="D87">
            <v>43733</v>
          </cell>
          <cell r="E87" t="str">
            <v>UD</v>
          </cell>
          <cell r="F87">
            <v>42254</v>
          </cell>
          <cell r="G87" t="str">
            <v>UD</v>
          </cell>
          <cell r="H87">
            <v>40593</v>
          </cell>
          <cell r="I87" t="str">
            <v>UD</v>
          </cell>
        </row>
        <row r="88">
          <cell r="A88" t="str">
            <v>Codo de 90° de 160mm PVC</v>
          </cell>
          <cell r="B88">
            <v>87996</v>
          </cell>
          <cell r="C88" t="str">
            <v>UD</v>
          </cell>
          <cell r="D88">
            <v>84774</v>
          </cell>
          <cell r="E88" t="str">
            <v>UD</v>
          </cell>
          <cell r="F88">
            <v>81907</v>
          </cell>
          <cell r="G88" t="str">
            <v>UD</v>
          </cell>
          <cell r="H88">
            <v>78688</v>
          </cell>
          <cell r="I88" t="str">
            <v>UD</v>
          </cell>
        </row>
        <row r="89">
          <cell r="A89" t="str">
            <v>Codo de 90° de 200mm PVC</v>
          </cell>
          <cell r="B89">
            <v>132542</v>
          </cell>
          <cell r="C89" t="str">
            <v>UD</v>
          </cell>
          <cell r="D89">
            <v>127689</v>
          </cell>
          <cell r="E89" t="str">
            <v>UD</v>
          </cell>
          <cell r="F89">
            <v>123371</v>
          </cell>
          <cell r="G89" t="str">
            <v>UD</v>
          </cell>
          <cell r="H89">
            <v>118523</v>
          </cell>
          <cell r="I89" t="str">
            <v>UD</v>
          </cell>
        </row>
        <row r="90">
          <cell r="A90" t="str">
            <v>Codo de 90° de 250mm PVC</v>
          </cell>
          <cell r="B90">
            <v>253465</v>
          </cell>
          <cell r="C90" t="str">
            <v>UD</v>
          </cell>
          <cell r="D90">
            <v>244185</v>
          </cell>
          <cell r="E90" t="str">
            <v>UD</v>
          </cell>
          <cell r="F90">
            <v>235927</v>
          </cell>
          <cell r="G90" t="str">
            <v>UD</v>
          </cell>
          <cell r="H90">
            <v>226656</v>
          </cell>
          <cell r="I90" t="str">
            <v>UD</v>
          </cell>
        </row>
        <row r="91">
          <cell r="A91" t="str">
            <v>Codo de 90° de 315mm PVC</v>
          </cell>
          <cell r="B91">
            <v>388223</v>
          </cell>
          <cell r="C91" t="str">
            <v>UD</v>
          </cell>
          <cell r="D91">
            <v>374010</v>
          </cell>
          <cell r="E91" t="str">
            <v>UD</v>
          </cell>
          <cell r="F91">
            <v>361362</v>
          </cell>
          <cell r="G91" t="str">
            <v>UD</v>
          </cell>
          <cell r="H91">
            <v>347163</v>
          </cell>
          <cell r="I91" t="str">
            <v>UD</v>
          </cell>
        </row>
        <row r="92">
          <cell r="A92" t="str">
            <v>Codo de 90° de 355mm PVC</v>
          </cell>
          <cell r="B92">
            <v>950270</v>
          </cell>
          <cell r="C92" t="str">
            <v>UD</v>
          </cell>
          <cell r="D92">
            <v>915481</v>
          </cell>
          <cell r="E92" t="str">
            <v>UD</v>
          </cell>
          <cell r="F92">
            <v>884522</v>
          </cell>
          <cell r="G92" t="str">
            <v>UD</v>
          </cell>
          <cell r="H92">
            <v>849766</v>
          </cell>
          <cell r="I92" t="str">
            <v>UD</v>
          </cell>
        </row>
        <row r="93">
          <cell r="A93" t="str">
            <v>Codo de bajante</v>
          </cell>
          <cell r="B93">
            <v>7721</v>
          </cell>
          <cell r="C93" t="str">
            <v>un</v>
          </cell>
          <cell r="D93">
            <v>7438</v>
          </cell>
          <cell r="E93" t="str">
            <v>un</v>
          </cell>
          <cell r="F93">
            <v>7186</v>
          </cell>
          <cell r="G93" t="str">
            <v>un</v>
          </cell>
          <cell r="H93">
            <v>6903</v>
          </cell>
          <cell r="I93" t="str">
            <v>un</v>
          </cell>
        </row>
        <row r="94">
          <cell r="A94" t="str">
            <v>Comisión de topografia</v>
          </cell>
          <cell r="B94">
            <v>95478</v>
          </cell>
          <cell r="C94" t="str">
            <v>HC</v>
          </cell>
          <cell r="D94">
            <v>91982</v>
          </cell>
          <cell r="E94" t="str">
            <v>HC</v>
          </cell>
          <cell r="F94">
            <v>91982</v>
          </cell>
          <cell r="G94" t="str">
            <v>HC</v>
          </cell>
          <cell r="H94">
            <v>91982</v>
          </cell>
          <cell r="I94" t="str">
            <v>HC</v>
          </cell>
        </row>
        <row r="95">
          <cell r="A95" t="str">
            <v>Compresor con 2 pistolas sin operador</v>
          </cell>
          <cell r="B95">
            <v>101653</v>
          </cell>
          <cell r="C95" t="str">
            <v>H</v>
          </cell>
          <cell r="D95">
            <v>97931</v>
          </cell>
          <cell r="E95" t="str">
            <v>H</v>
          </cell>
          <cell r="F95">
            <v>94619</v>
          </cell>
          <cell r="G95" t="str">
            <v>H</v>
          </cell>
          <cell r="H95">
            <v>90901</v>
          </cell>
          <cell r="I95" t="str">
            <v>H</v>
          </cell>
        </row>
        <row r="96">
          <cell r="A96" t="str">
            <v>Compresor de aire de 2HP</v>
          </cell>
          <cell r="B96">
            <v>43268</v>
          </cell>
          <cell r="C96" t="str">
            <v>d</v>
          </cell>
          <cell r="D96">
            <v>41684</v>
          </cell>
          <cell r="E96" t="str">
            <v>d</v>
          </cell>
          <cell r="F96">
            <v>40274</v>
          </cell>
          <cell r="G96" t="str">
            <v>d</v>
          </cell>
          <cell r="H96">
            <v>38691</v>
          </cell>
          <cell r="I96" t="str">
            <v>d</v>
          </cell>
        </row>
        <row r="97">
          <cell r="A97" t="str">
            <v xml:space="preserve">Concreto asfaltico </v>
          </cell>
          <cell r="B97">
            <v>742743</v>
          </cell>
          <cell r="C97" t="str">
            <v>M3</v>
          </cell>
          <cell r="D97">
            <v>715552</v>
          </cell>
          <cell r="E97" t="str">
            <v>M3</v>
          </cell>
          <cell r="F97">
            <v>691354</v>
          </cell>
          <cell r="G97" t="str">
            <v>M3</v>
          </cell>
          <cell r="H97">
            <v>664188</v>
          </cell>
          <cell r="I97" t="str">
            <v>M3</v>
          </cell>
        </row>
        <row r="98">
          <cell r="A98" t="str">
            <v>Concertina doble de 24"</v>
          </cell>
          <cell r="B98">
            <v>39430</v>
          </cell>
          <cell r="C98" t="str">
            <v>m</v>
          </cell>
          <cell r="D98">
            <v>37986</v>
          </cell>
          <cell r="E98" t="str">
            <v>m</v>
          </cell>
          <cell r="F98">
            <v>36701</v>
          </cell>
          <cell r="G98" t="str">
            <v>m</v>
          </cell>
          <cell r="H98">
            <v>35258</v>
          </cell>
          <cell r="I98" t="str">
            <v>m</v>
          </cell>
        </row>
        <row r="99">
          <cell r="A99" t="str">
            <v>Concreto bombeable de 2500 psi</v>
          </cell>
          <cell r="B99">
            <v>469836</v>
          </cell>
          <cell r="C99" t="str">
            <v>M3</v>
          </cell>
          <cell r="D99">
            <v>452635</v>
          </cell>
          <cell r="E99" t="str">
            <v>M3</v>
          </cell>
          <cell r="F99">
            <v>437328</v>
          </cell>
          <cell r="G99" t="str">
            <v>M3</v>
          </cell>
          <cell r="H99">
            <v>420144</v>
          </cell>
          <cell r="I99" t="str">
            <v>M3</v>
          </cell>
        </row>
        <row r="100">
          <cell r="A100" t="str">
            <v>Concreto bombeable de 3000 psi</v>
          </cell>
          <cell r="B100">
            <v>477142</v>
          </cell>
          <cell r="C100" t="str">
            <v>M3</v>
          </cell>
          <cell r="D100">
            <v>459674</v>
          </cell>
          <cell r="E100" t="str">
            <v>M3</v>
          </cell>
          <cell r="F100">
            <v>444129</v>
          </cell>
          <cell r="G100" t="str">
            <v>M3</v>
          </cell>
          <cell r="H100">
            <v>426677</v>
          </cell>
          <cell r="I100" t="str">
            <v>M3</v>
          </cell>
        </row>
        <row r="101">
          <cell r="A101" t="str">
            <v>Concreto bombeable de 3000 psi TM 3/4"</v>
          </cell>
          <cell r="B101">
            <v>498850</v>
          </cell>
          <cell r="C101" t="str">
            <v>M3</v>
          </cell>
          <cell r="D101">
            <v>480587</v>
          </cell>
          <cell r="E101" t="str">
            <v>M3</v>
          </cell>
          <cell r="F101">
            <v>464335</v>
          </cell>
          <cell r="G101" t="str">
            <v>M3</v>
          </cell>
          <cell r="H101">
            <v>446089</v>
          </cell>
          <cell r="I101" t="str">
            <v>M3</v>
          </cell>
        </row>
        <row r="102">
          <cell r="A102" t="str">
            <v>Concreto bombeable de 3500 psi</v>
          </cell>
          <cell r="B102">
            <v>508802</v>
          </cell>
          <cell r="C102" t="str">
            <v>M3</v>
          </cell>
          <cell r="D102">
            <v>490175</v>
          </cell>
          <cell r="E102" t="str">
            <v>M3</v>
          </cell>
          <cell r="F102">
            <v>473599</v>
          </cell>
          <cell r="G102" t="str">
            <v>M3</v>
          </cell>
          <cell r="H102">
            <v>454989</v>
          </cell>
          <cell r="I102" t="str">
            <v>M3</v>
          </cell>
        </row>
        <row r="103">
          <cell r="A103" t="str">
            <v>Concreto bombeable de 4000 psi</v>
          </cell>
          <cell r="B103">
            <v>518602</v>
          </cell>
          <cell r="C103" t="str">
            <v>M3</v>
          </cell>
          <cell r="D103">
            <v>499616</v>
          </cell>
          <cell r="E103" t="str">
            <v>M3</v>
          </cell>
          <cell r="F103">
            <v>482720</v>
          </cell>
          <cell r="G103" t="str">
            <v>M3</v>
          </cell>
          <cell r="H103">
            <v>463752</v>
          </cell>
          <cell r="I103" t="str">
            <v>M3</v>
          </cell>
        </row>
        <row r="104">
          <cell r="A104" t="str">
            <v>Concreto corrinte grava común 1500 psi</v>
          </cell>
          <cell r="B104">
            <v>336761</v>
          </cell>
          <cell r="C104" t="str">
            <v>M3</v>
          </cell>
          <cell r="D104">
            <v>324432</v>
          </cell>
          <cell r="E104" t="str">
            <v>M3</v>
          </cell>
          <cell r="F104">
            <v>313460</v>
          </cell>
          <cell r="G104" t="str">
            <v>M3</v>
          </cell>
          <cell r="H104">
            <v>301143</v>
          </cell>
          <cell r="I104" t="str">
            <v>M3</v>
          </cell>
        </row>
        <row r="105">
          <cell r="A105" t="str">
            <v>Concreto corrinte grava común 2000 psi</v>
          </cell>
          <cell r="B105">
            <v>341289</v>
          </cell>
          <cell r="C105" t="str">
            <v>M3</v>
          </cell>
          <cell r="D105">
            <v>328794</v>
          </cell>
          <cell r="E105" t="str">
            <v>M3</v>
          </cell>
          <cell r="F105">
            <v>317675</v>
          </cell>
          <cell r="G105" t="str">
            <v>M3</v>
          </cell>
          <cell r="H105">
            <v>305192</v>
          </cell>
          <cell r="I105" t="str">
            <v>M3</v>
          </cell>
        </row>
        <row r="106">
          <cell r="A106" t="str">
            <v>Concreto corrinte grava común 2500 psi</v>
          </cell>
          <cell r="B106">
            <v>365545</v>
          </cell>
          <cell r="C106" t="str">
            <v>M3</v>
          </cell>
          <cell r="D106">
            <v>352162</v>
          </cell>
          <cell r="E106" t="str">
            <v>M3</v>
          </cell>
          <cell r="F106">
            <v>340253</v>
          </cell>
          <cell r="G106" t="str">
            <v>M3</v>
          </cell>
          <cell r="H106">
            <v>326883</v>
          </cell>
          <cell r="I106" t="str">
            <v>M3</v>
          </cell>
        </row>
        <row r="107">
          <cell r="A107" t="str">
            <v>Concreto corrinte grava común 3000 psi</v>
          </cell>
          <cell r="B107">
            <v>367767</v>
          </cell>
          <cell r="C107" t="str">
            <v>M3</v>
          </cell>
          <cell r="D107">
            <v>354303</v>
          </cell>
          <cell r="E107" t="str">
            <v>M3</v>
          </cell>
          <cell r="F107">
            <v>342321</v>
          </cell>
          <cell r="G107" t="str">
            <v>M3</v>
          </cell>
          <cell r="H107">
            <v>328870</v>
          </cell>
          <cell r="I107" t="str">
            <v>M3</v>
          </cell>
        </row>
        <row r="108">
          <cell r="A108" t="str">
            <v>Concreto corrinte grava común 3500 psi</v>
          </cell>
          <cell r="B108">
            <v>392282</v>
          </cell>
          <cell r="C108" t="str">
            <v>M3</v>
          </cell>
          <cell r="D108">
            <v>377921</v>
          </cell>
          <cell r="E108" t="str">
            <v>M3</v>
          </cell>
          <cell r="F108">
            <v>365141</v>
          </cell>
          <cell r="G108" t="str">
            <v>M3</v>
          </cell>
          <cell r="H108">
            <v>350793</v>
          </cell>
          <cell r="I108" t="str">
            <v>M3</v>
          </cell>
        </row>
        <row r="109">
          <cell r="A109" t="str">
            <v>Concreto corrinte grava común 4000 psi</v>
          </cell>
          <cell r="B109">
            <v>409590</v>
          </cell>
          <cell r="C109" t="str">
            <v>M3</v>
          </cell>
          <cell r="D109">
            <v>394595</v>
          </cell>
          <cell r="E109" t="str">
            <v>M3</v>
          </cell>
          <cell r="F109">
            <v>381251</v>
          </cell>
          <cell r="G109" t="str">
            <v>M3</v>
          </cell>
          <cell r="H109">
            <v>366270</v>
          </cell>
          <cell r="I109" t="str">
            <v>M3</v>
          </cell>
        </row>
        <row r="110">
          <cell r="A110" t="str">
            <v>Concreto f'c=17,5Mpa (2500 psi), F O</v>
          </cell>
          <cell r="B110">
            <v>362609</v>
          </cell>
          <cell r="C110" t="str">
            <v>m3</v>
          </cell>
          <cell r="D110">
            <v>349334</v>
          </cell>
          <cell r="E110" t="str">
            <v>m3</v>
          </cell>
          <cell r="F110">
            <v>349334</v>
          </cell>
          <cell r="G110" t="str">
            <v>m3</v>
          </cell>
          <cell r="H110">
            <v>349334</v>
          </cell>
          <cell r="I110" t="str">
            <v>m3</v>
          </cell>
        </row>
        <row r="111">
          <cell r="A111" t="str">
            <v>Concreto f'c=21Mpa (3000 psi) imp, F O</v>
          </cell>
          <cell r="B111">
            <v>441505</v>
          </cell>
          <cell r="C111" t="str">
            <v>m3</v>
          </cell>
          <cell r="D111">
            <v>425342</v>
          </cell>
          <cell r="E111" t="str">
            <v>m3</v>
          </cell>
          <cell r="F111">
            <v>425342</v>
          </cell>
          <cell r="G111" t="str">
            <v>m3</v>
          </cell>
          <cell r="H111">
            <v>425342</v>
          </cell>
          <cell r="I111" t="str">
            <v>m3</v>
          </cell>
        </row>
        <row r="112">
          <cell r="A112" t="str">
            <v>Concreto f'c=21Mpa (3000 psi), F O</v>
          </cell>
          <cell r="B112">
            <v>423891</v>
          </cell>
          <cell r="C112" t="str">
            <v>m3</v>
          </cell>
          <cell r="D112">
            <v>408372</v>
          </cell>
          <cell r="E112" t="str">
            <v>m3</v>
          </cell>
          <cell r="F112">
            <v>408372</v>
          </cell>
          <cell r="G112" t="str">
            <v>m3</v>
          </cell>
          <cell r="H112">
            <v>408372</v>
          </cell>
          <cell r="I112" t="str">
            <v>m3</v>
          </cell>
        </row>
        <row r="113">
          <cell r="A113" t="str">
            <v>Concreto normal de 3000 psi</v>
          </cell>
          <cell r="B113">
            <v>491196</v>
          </cell>
          <cell r="C113" t="str">
            <v>M3</v>
          </cell>
          <cell r="D113">
            <v>473213</v>
          </cell>
          <cell r="E113" t="str">
            <v>M3</v>
          </cell>
          <cell r="F113">
            <v>457210</v>
          </cell>
          <cell r="G113" t="str">
            <v>M3</v>
          </cell>
          <cell r="H113">
            <v>439244</v>
          </cell>
          <cell r="I113" t="str">
            <v>M3</v>
          </cell>
        </row>
        <row r="114">
          <cell r="A114" t="str">
            <v>Concreto normal de 3500 psi</v>
          </cell>
          <cell r="B114">
            <v>500993</v>
          </cell>
          <cell r="C114" t="str">
            <v>M3</v>
          </cell>
          <cell r="D114">
            <v>482652</v>
          </cell>
          <cell r="E114" t="str">
            <v>M3</v>
          </cell>
          <cell r="F114">
            <v>466330</v>
          </cell>
          <cell r="G114" t="str">
            <v>M3</v>
          </cell>
          <cell r="H114">
            <v>448006</v>
          </cell>
          <cell r="I114" t="str">
            <v>M3</v>
          </cell>
        </row>
        <row r="115">
          <cell r="A115" t="str">
            <v>Concreto normal de 4000 psi</v>
          </cell>
          <cell r="B115">
            <v>510946</v>
          </cell>
          <cell r="C115" t="str">
            <v>M3</v>
          </cell>
          <cell r="D115">
            <v>492240</v>
          </cell>
          <cell r="E115" t="str">
            <v>M3</v>
          </cell>
          <cell r="F115">
            <v>475594</v>
          </cell>
          <cell r="G115" t="str">
            <v>M3</v>
          </cell>
          <cell r="H115">
            <v>456906</v>
          </cell>
          <cell r="I115" t="str">
            <v>M3</v>
          </cell>
        </row>
        <row r="116">
          <cell r="A116" t="str">
            <v>Concreto pavimentos 35kg/cm2</v>
          </cell>
          <cell r="B116">
            <v>532689</v>
          </cell>
          <cell r="C116" t="str">
            <v>M3</v>
          </cell>
          <cell r="D116">
            <v>513187</v>
          </cell>
          <cell r="E116" t="str">
            <v>M3</v>
          </cell>
          <cell r="F116">
            <v>495832</v>
          </cell>
          <cell r="G116" t="str">
            <v>M3</v>
          </cell>
          <cell r="H116">
            <v>476349</v>
          </cell>
          <cell r="I116" t="str">
            <v>M3</v>
          </cell>
        </row>
        <row r="117">
          <cell r="A117" t="str">
            <v>Concreto pavimentos 39kg/cm2</v>
          </cell>
          <cell r="B117">
            <v>561167</v>
          </cell>
          <cell r="C117" t="str">
            <v>M3</v>
          </cell>
          <cell r="D117">
            <v>540623</v>
          </cell>
          <cell r="E117" t="str">
            <v>M3</v>
          </cell>
          <cell r="F117">
            <v>522341</v>
          </cell>
          <cell r="G117" t="str">
            <v>M3</v>
          </cell>
          <cell r="H117">
            <v>501816</v>
          </cell>
          <cell r="I117" t="str">
            <v>M3</v>
          </cell>
        </row>
        <row r="118">
          <cell r="A118" t="str">
            <v>Concreto pavimentos 42kg/cm2</v>
          </cell>
          <cell r="B118">
            <v>589647</v>
          </cell>
          <cell r="C118" t="str">
            <v>M3</v>
          </cell>
          <cell r="D118">
            <v>568060</v>
          </cell>
          <cell r="E118" t="str">
            <v>M3</v>
          </cell>
          <cell r="F118">
            <v>548850</v>
          </cell>
          <cell r="G118" t="str">
            <v>M3</v>
          </cell>
          <cell r="H118">
            <v>527284</v>
          </cell>
          <cell r="I118" t="str">
            <v>M3</v>
          </cell>
        </row>
        <row r="119">
          <cell r="A119" t="str">
            <v>Concreto pavimentos 45kg/cm2</v>
          </cell>
          <cell r="B119">
            <v>618127</v>
          </cell>
          <cell r="C119" t="str">
            <v>M3</v>
          </cell>
          <cell r="D119">
            <v>595498</v>
          </cell>
          <cell r="E119" t="str">
            <v>M3</v>
          </cell>
          <cell r="F119">
            <v>575360</v>
          </cell>
          <cell r="G119" t="str">
            <v>M3</v>
          </cell>
          <cell r="H119">
            <v>552752</v>
          </cell>
          <cell r="I119" t="str">
            <v>M3</v>
          </cell>
        </row>
        <row r="120">
          <cell r="A120" t="str">
            <v>Concreto pavimentos 50kg/cm2</v>
          </cell>
          <cell r="B120">
            <v>646606</v>
          </cell>
          <cell r="C120" t="str">
            <v>M3</v>
          </cell>
          <cell r="D120">
            <v>622934</v>
          </cell>
          <cell r="E120" t="str">
            <v>M3</v>
          </cell>
          <cell r="F120">
            <v>601868</v>
          </cell>
          <cell r="G120" t="str">
            <v>M3</v>
          </cell>
          <cell r="H120">
            <v>578218</v>
          </cell>
          <cell r="I120" t="str">
            <v>M3</v>
          </cell>
        </row>
        <row r="121">
          <cell r="A121" t="str">
            <v>Conjunto de puerta con bisagras y marco</v>
          </cell>
          <cell r="B121">
            <v>233371</v>
          </cell>
          <cell r="C121" t="str">
            <v>UND</v>
          </cell>
          <cell r="D121">
            <v>224827</v>
          </cell>
          <cell r="E121" t="str">
            <v>UND</v>
          </cell>
          <cell r="F121">
            <v>217224</v>
          </cell>
          <cell r="G121" t="str">
            <v>UND</v>
          </cell>
          <cell r="H121">
            <v>208688</v>
          </cell>
          <cell r="I121" t="str">
            <v>UND</v>
          </cell>
        </row>
        <row r="122">
          <cell r="A122" t="str">
            <v>Consumibles para encofrados</v>
          </cell>
          <cell r="B122">
            <v>1442</v>
          </cell>
          <cell r="C122" t="str">
            <v>m2</v>
          </cell>
          <cell r="D122">
            <v>1389</v>
          </cell>
          <cell r="E122" t="str">
            <v>m2</v>
          </cell>
          <cell r="F122">
            <v>1342</v>
          </cell>
          <cell r="G122" t="str">
            <v>m2</v>
          </cell>
          <cell r="H122">
            <v>1289</v>
          </cell>
          <cell r="I122" t="str">
            <v>m2</v>
          </cell>
        </row>
        <row r="123">
          <cell r="A123" t="str">
            <v>Cort. pav y disco 14"x3/16"x1</v>
          </cell>
          <cell r="B123">
            <v>42413</v>
          </cell>
          <cell r="C123" t="str">
            <v>H</v>
          </cell>
          <cell r="D123">
            <v>40860</v>
          </cell>
          <cell r="E123" t="str">
            <v>H</v>
          </cell>
          <cell r="F123">
            <v>39478</v>
          </cell>
          <cell r="G123" t="str">
            <v>H</v>
          </cell>
          <cell r="H123">
            <v>37926</v>
          </cell>
          <cell r="I123" t="str">
            <v>H</v>
          </cell>
        </row>
        <row r="124">
          <cell r="A124" t="str">
            <v>Cortadora de ladrillo de 6,6HP</v>
          </cell>
          <cell r="B124">
            <v>30145</v>
          </cell>
          <cell r="C124" t="str">
            <v>d</v>
          </cell>
          <cell r="D124">
            <v>29041</v>
          </cell>
          <cell r="E124" t="str">
            <v>d</v>
          </cell>
          <cell r="F124">
            <v>28058</v>
          </cell>
          <cell r="G124" t="str">
            <v>d</v>
          </cell>
          <cell r="H124">
            <v>26955</v>
          </cell>
          <cell r="I124" t="str">
            <v>d</v>
          </cell>
        </row>
        <row r="125">
          <cell r="A125" t="str">
            <v xml:space="preserve">Cortadora de pavimento con operador </v>
          </cell>
          <cell r="B125">
            <v>5943</v>
          </cell>
          <cell r="C125" t="str">
            <v>m</v>
          </cell>
          <cell r="D125">
            <v>5725</v>
          </cell>
          <cell r="E125" t="str">
            <v>m</v>
          </cell>
          <cell r="F125">
            <v>5531</v>
          </cell>
          <cell r="G125" t="str">
            <v>m</v>
          </cell>
          <cell r="H125">
            <v>5313</v>
          </cell>
          <cell r="I125" t="str">
            <v>m</v>
          </cell>
        </row>
        <row r="126">
          <cell r="A126" t="str">
            <v>Cruce con equipo mecánico, percusión o rotación,  D &lt; 110   mm</v>
          </cell>
          <cell r="B126">
            <v>76446</v>
          </cell>
          <cell r="C126" t="str">
            <v>m</v>
          </cell>
          <cell r="D126">
            <v>73647</v>
          </cell>
          <cell r="E126" t="str">
            <v>m</v>
          </cell>
          <cell r="F126">
            <v>73647</v>
          </cell>
          <cell r="G126" t="str">
            <v>m</v>
          </cell>
          <cell r="H126">
            <v>73647</v>
          </cell>
          <cell r="I126" t="str">
            <v>m</v>
          </cell>
        </row>
        <row r="127">
          <cell r="A127" t="str">
            <v>Cuadrilla Acabados (1 Of + 1 Ay)</v>
          </cell>
          <cell r="B127">
            <v>29594</v>
          </cell>
          <cell r="C127" t="str">
            <v>HC</v>
          </cell>
          <cell r="D127">
            <v>28510</v>
          </cell>
          <cell r="E127" t="str">
            <v>HC</v>
          </cell>
          <cell r="F127">
            <v>28510</v>
          </cell>
          <cell r="G127" t="str">
            <v>HC</v>
          </cell>
          <cell r="H127">
            <v>28510</v>
          </cell>
          <cell r="I127" t="str">
            <v>HC</v>
          </cell>
        </row>
        <row r="128">
          <cell r="A128" t="str">
            <v>Cuadrilla Acabados (1 Of + 2 Ay)</v>
          </cell>
          <cell r="B128">
            <v>39816</v>
          </cell>
          <cell r="C128" t="str">
            <v>HC</v>
          </cell>
          <cell r="D128">
            <v>38358</v>
          </cell>
          <cell r="E128" t="str">
            <v>HC</v>
          </cell>
          <cell r="F128">
            <v>38358</v>
          </cell>
          <cell r="G128" t="str">
            <v>HC</v>
          </cell>
          <cell r="H128">
            <v>38358</v>
          </cell>
          <cell r="I128" t="str">
            <v>HC</v>
          </cell>
        </row>
        <row r="129">
          <cell r="A129" t="str">
            <v>Cuadrilla Acabados (1 Of + 3 Ay)</v>
          </cell>
          <cell r="B129">
            <v>50038</v>
          </cell>
          <cell r="C129" t="str">
            <v>HC</v>
          </cell>
          <cell r="D129">
            <v>48206</v>
          </cell>
          <cell r="E129" t="str">
            <v>HC</v>
          </cell>
          <cell r="F129">
            <v>48206</v>
          </cell>
          <cell r="G129" t="str">
            <v>HC</v>
          </cell>
          <cell r="H129">
            <v>48206</v>
          </cell>
          <cell r="I129" t="str">
            <v>HC</v>
          </cell>
        </row>
        <row r="130">
          <cell r="A130" t="str">
            <v>Cuadrilla Acabados (1 Of + 4 Ay)</v>
          </cell>
          <cell r="B130">
            <v>60261</v>
          </cell>
          <cell r="C130" t="str">
            <v>HC</v>
          </cell>
          <cell r="D130">
            <v>58054</v>
          </cell>
          <cell r="E130" t="str">
            <v>HC</v>
          </cell>
          <cell r="F130">
            <v>58054</v>
          </cell>
          <cell r="G130" t="str">
            <v>HC</v>
          </cell>
          <cell r="H130">
            <v>58054</v>
          </cell>
          <cell r="I130" t="str">
            <v>HC</v>
          </cell>
        </row>
        <row r="131">
          <cell r="A131" t="str">
            <v>Cuadrilla Albañileria (1 of + 1 Ay)</v>
          </cell>
          <cell r="B131">
            <v>25734</v>
          </cell>
          <cell r="C131" t="str">
            <v>HC</v>
          </cell>
          <cell r="D131">
            <v>24791.375</v>
          </cell>
          <cell r="E131" t="str">
            <v>HC</v>
          </cell>
          <cell r="F131">
            <v>24791.375</v>
          </cell>
          <cell r="G131" t="str">
            <v>HC</v>
          </cell>
          <cell r="H131">
            <v>24791.375</v>
          </cell>
          <cell r="I131" t="str">
            <v>HC</v>
          </cell>
        </row>
        <row r="132">
          <cell r="A132" t="str">
            <v>Cuadrilla Albañileria (1 of + 2 Ay)</v>
          </cell>
          <cell r="B132">
            <v>34623</v>
          </cell>
          <cell r="C132" t="str">
            <v>HC</v>
          </cell>
          <cell r="D132">
            <v>33355</v>
          </cell>
          <cell r="E132" t="str">
            <v>HC</v>
          </cell>
          <cell r="F132">
            <v>33355</v>
          </cell>
          <cell r="G132" t="str">
            <v>HC</v>
          </cell>
          <cell r="H132">
            <v>33355</v>
          </cell>
          <cell r="I132" t="str">
            <v>HC</v>
          </cell>
        </row>
        <row r="133">
          <cell r="A133" t="str">
            <v>Cuadrilla Albañileria (1 of + 3 Ay)</v>
          </cell>
          <cell r="B133">
            <v>43511</v>
          </cell>
          <cell r="C133" t="str">
            <v>HC</v>
          </cell>
          <cell r="D133">
            <v>41918</v>
          </cell>
          <cell r="E133" t="str">
            <v>HC</v>
          </cell>
          <cell r="F133">
            <v>41918</v>
          </cell>
          <cell r="G133" t="str">
            <v>HC</v>
          </cell>
          <cell r="H133">
            <v>41918</v>
          </cell>
          <cell r="I133" t="str">
            <v>HC</v>
          </cell>
        </row>
        <row r="134">
          <cell r="A134" t="str">
            <v>Cuadrilla Albañileria (1 of + 4 Ay)</v>
          </cell>
          <cell r="B134">
            <v>52400</v>
          </cell>
          <cell r="C134" t="str">
            <v>HC</v>
          </cell>
          <cell r="D134">
            <v>50481</v>
          </cell>
          <cell r="E134" t="str">
            <v>HC</v>
          </cell>
          <cell r="F134">
            <v>50481</v>
          </cell>
          <cell r="G134" t="str">
            <v>HC</v>
          </cell>
          <cell r="H134">
            <v>50481</v>
          </cell>
          <cell r="I134" t="str">
            <v>HC</v>
          </cell>
        </row>
        <row r="135">
          <cell r="A135" t="str">
            <v>Cuadrilla elect, sanit, carpint (1 Of + 1 Ay)</v>
          </cell>
          <cell r="B135">
            <v>28307</v>
          </cell>
          <cell r="C135" t="str">
            <v>HC</v>
          </cell>
          <cell r="D135">
            <v>27270</v>
          </cell>
          <cell r="E135" t="str">
            <v>HC</v>
          </cell>
          <cell r="F135">
            <v>27270</v>
          </cell>
          <cell r="G135" t="str">
            <v>HC</v>
          </cell>
          <cell r="H135">
            <v>27270</v>
          </cell>
          <cell r="I135" t="str">
            <v>HC</v>
          </cell>
        </row>
        <row r="136">
          <cell r="A136" t="str">
            <v>Cuadrilla elect, sanit, carpint (1 Of + 2 Ay)</v>
          </cell>
          <cell r="B136">
            <v>38084</v>
          </cell>
          <cell r="C136" t="str">
            <v>HC</v>
          </cell>
          <cell r="D136">
            <v>36689</v>
          </cell>
          <cell r="E136" t="str">
            <v>HC</v>
          </cell>
          <cell r="F136">
            <v>36689</v>
          </cell>
          <cell r="G136" t="str">
            <v>HC</v>
          </cell>
          <cell r="H136">
            <v>36689</v>
          </cell>
          <cell r="I136" t="str">
            <v>HC</v>
          </cell>
        </row>
        <row r="137">
          <cell r="A137" t="str">
            <v>Cuadrilla elect, sanit, carpint (1 Of + 3 Ay)</v>
          </cell>
          <cell r="B137">
            <v>47861</v>
          </cell>
          <cell r="C137" t="str">
            <v>HC</v>
          </cell>
          <cell r="D137">
            <v>46108</v>
          </cell>
          <cell r="E137" t="str">
            <v>HC</v>
          </cell>
          <cell r="F137">
            <v>46108</v>
          </cell>
          <cell r="G137" t="str">
            <v>HC</v>
          </cell>
          <cell r="H137">
            <v>46108</v>
          </cell>
          <cell r="I137" t="str">
            <v>HC</v>
          </cell>
        </row>
        <row r="138">
          <cell r="A138" t="str">
            <v>Cuadrilla elect, sanit, carpint (1 Of + 4 Ay)</v>
          </cell>
          <cell r="B138">
            <v>57638</v>
          </cell>
          <cell r="C138" t="str">
            <v>HC</v>
          </cell>
          <cell r="D138">
            <v>55527</v>
          </cell>
          <cell r="E138" t="str">
            <v>HC</v>
          </cell>
          <cell r="F138">
            <v>55527</v>
          </cell>
          <cell r="G138" t="str">
            <v>HC</v>
          </cell>
          <cell r="H138">
            <v>55527</v>
          </cell>
          <cell r="I138" t="str">
            <v>HC</v>
          </cell>
        </row>
        <row r="139">
          <cell r="A139" t="str">
            <v>Demolición de anden</v>
          </cell>
          <cell r="B139">
            <v>5427</v>
          </cell>
          <cell r="C139" t="str">
            <v>m2</v>
          </cell>
          <cell r="D139">
            <v>5228</v>
          </cell>
          <cell r="E139" t="str">
            <v>m2</v>
          </cell>
          <cell r="F139">
            <v>5228</v>
          </cell>
          <cell r="G139" t="str">
            <v>m2</v>
          </cell>
          <cell r="H139">
            <v>5228</v>
          </cell>
          <cell r="I139" t="str">
            <v>m2</v>
          </cell>
        </row>
        <row r="140">
          <cell r="A140" t="str">
            <v>Demolición de bordillo</v>
          </cell>
          <cell r="B140">
            <v>4137</v>
          </cell>
          <cell r="C140" t="str">
            <v>m</v>
          </cell>
          <cell r="D140">
            <v>3985</v>
          </cell>
          <cell r="E140" t="str">
            <v>m</v>
          </cell>
          <cell r="F140">
            <v>3985</v>
          </cell>
          <cell r="G140" t="str">
            <v>m</v>
          </cell>
          <cell r="H140">
            <v>3985</v>
          </cell>
          <cell r="I140" t="str">
            <v>m</v>
          </cell>
        </row>
        <row r="141">
          <cell r="A141" t="str">
            <v>Demolición de pavimento</v>
          </cell>
          <cell r="B141">
            <v>11934</v>
          </cell>
          <cell r="C141" t="str">
            <v>m2</v>
          </cell>
          <cell r="D141">
            <v>11497</v>
          </cell>
          <cell r="E141" t="str">
            <v>m2</v>
          </cell>
          <cell r="F141">
            <v>11497</v>
          </cell>
          <cell r="G141" t="str">
            <v>m2</v>
          </cell>
          <cell r="H141">
            <v>11497</v>
          </cell>
          <cell r="I141" t="str">
            <v>m2</v>
          </cell>
        </row>
        <row r="142">
          <cell r="A142" t="str">
            <v>Empaque para valvulas</v>
          </cell>
          <cell r="B142">
            <v>90863</v>
          </cell>
          <cell r="C142" t="str">
            <v>M2</v>
          </cell>
          <cell r="D142">
            <v>87536</v>
          </cell>
          <cell r="E142" t="str">
            <v>M2</v>
          </cell>
          <cell r="F142">
            <v>84575</v>
          </cell>
          <cell r="G142" t="str">
            <v>M2</v>
          </cell>
          <cell r="H142">
            <v>81251</v>
          </cell>
          <cell r="I142" t="str">
            <v>M2</v>
          </cell>
        </row>
        <row r="143">
          <cell r="A143" t="str">
            <v>Enchape pared en cerámica 20x30</v>
          </cell>
          <cell r="B143">
            <v>14834</v>
          </cell>
          <cell r="C143" t="str">
            <v>m2</v>
          </cell>
          <cell r="D143">
            <v>14290</v>
          </cell>
          <cell r="E143" t="str">
            <v>m2</v>
          </cell>
          <cell r="F143">
            <v>13806</v>
          </cell>
          <cell r="G143" t="str">
            <v>m2</v>
          </cell>
          <cell r="H143">
            <v>13263</v>
          </cell>
          <cell r="I143" t="str">
            <v>m2</v>
          </cell>
        </row>
        <row r="144">
          <cell r="A144" t="str">
            <v>Enchape pared en cerámica 30X40</v>
          </cell>
          <cell r="B144">
            <v>19207</v>
          </cell>
          <cell r="C144" t="str">
            <v>m2</v>
          </cell>
          <cell r="D144">
            <v>18503</v>
          </cell>
          <cell r="E144" t="str">
            <v>m2</v>
          </cell>
          <cell r="F144">
            <v>17877</v>
          </cell>
          <cell r="G144" t="str">
            <v>m2</v>
          </cell>
          <cell r="H144">
            <v>17174</v>
          </cell>
          <cell r="I144" t="str">
            <v>m2</v>
          </cell>
        </row>
        <row r="145">
          <cell r="A145" t="str">
            <v>Equipo de bombeo para concreto</v>
          </cell>
          <cell r="B145">
            <v>68209</v>
          </cell>
          <cell r="C145" t="str">
            <v>M3</v>
          </cell>
          <cell r="D145">
            <v>65711</v>
          </cell>
          <cell r="E145" t="str">
            <v>M3</v>
          </cell>
          <cell r="F145">
            <v>63488</v>
          </cell>
          <cell r="G145" t="str">
            <v>M3</v>
          </cell>
          <cell r="H145">
            <v>60993</v>
          </cell>
          <cell r="I145" t="str">
            <v>M3</v>
          </cell>
        </row>
        <row r="146">
          <cell r="A146" t="str">
            <v>Equipo de corte</v>
          </cell>
          <cell r="B146">
            <v>160711</v>
          </cell>
          <cell r="C146" t="str">
            <v>H</v>
          </cell>
          <cell r="D146">
            <v>154827</v>
          </cell>
          <cell r="E146" t="str">
            <v>H</v>
          </cell>
          <cell r="F146">
            <v>149591</v>
          </cell>
          <cell r="G146" t="str">
            <v>H</v>
          </cell>
          <cell r="H146">
            <v>143713</v>
          </cell>
          <cell r="I146" t="str">
            <v>H</v>
          </cell>
        </row>
        <row r="147">
          <cell r="A147" t="str">
            <v>Equipo de soldadura</v>
          </cell>
          <cell r="B147">
            <v>160711</v>
          </cell>
          <cell r="C147" t="str">
            <v>H</v>
          </cell>
          <cell r="D147">
            <v>154827</v>
          </cell>
          <cell r="E147" t="str">
            <v>H</v>
          </cell>
          <cell r="F147">
            <v>149591</v>
          </cell>
          <cell r="G147" t="str">
            <v>H</v>
          </cell>
          <cell r="H147">
            <v>143713</v>
          </cell>
          <cell r="I147" t="str">
            <v>H</v>
          </cell>
        </row>
        <row r="148">
          <cell r="A148" t="str">
            <v xml:space="preserve">Esmalte Uretano serie 36 </v>
          </cell>
          <cell r="B148">
            <v>250947</v>
          </cell>
          <cell r="C148" t="str">
            <v>gl</v>
          </cell>
          <cell r="D148">
            <v>241760</v>
          </cell>
          <cell r="E148" t="str">
            <v>gl</v>
          </cell>
          <cell r="F148">
            <v>233584</v>
          </cell>
          <cell r="G148" t="str">
            <v>gl</v>
          </cell>
          <cell r="H148">
            <v>224405</v>
          </cell>
          <cell r="I148" t="str">
            <v>gl</v>
          </cell>
        </row>
        <row r="149">
          <cell r="A149" t="str">
            <v>Excavación en material común + retiro</v>
          </cell>
          <cell r="B149">
            <v>39338</v>
          </cell>
          <cell r="C149" t="str">
            <v>m3</v>
          </cell>
          <cell r="D149">
            <v>37897</v>
          </cell>
          <cell r="E149" t="str">
            <v>m3</v>
          </cell>
          <cell r="F149">
            <v>37897</v>
          </cell>
          <cell r="G149" t="str">
            <v>m3</v>
          </cell>
          <cell r="H149">
            <v>37897</v>
          </cell>
          <cell r="I149" t="str">
            <v>m3</v>
          </cell>
        </row>
        <row r="150">
          <cell r="A150" t="str">
            <v>Excavación en material común + retiro 25%</v>
          </cell>
          <cell r="B150">
            <v>28421</v>
          </cell>
          <cell r="C150" t="str">
            <v>m3</v>
          </cell>
          <cell r="D150">
            <v>27380</v>
          </cell>
          <cell r="E150" t="str">
            <v>m3</v>
          </cell>
          <cell r="F150">
            <v>27380</v>
          </cell>
          <cell r="G150" t="str">
            <v>m3</v>
          </cell>
          <cell r="H150">
            <v>27380</v>
          </cell>
          <cell r="I150" t="str">
            <v>m3</v>
          </cell>
        </row>
        <row r="151">
          <cell r="A151" t="str">
            <v>Excavación en material común + retiro 50%</v>
          </cell>
          <cell r="B151">
            <v>34830</v>
          </cell>
          <cell r="C151" t="str">
            <v>m3</v>
          </cell>
          <cell r="D151">
            <v>33554</v>
          </cell>
          <cell r="E151" t="str">
            <v>m3</v>
          </cell>
          <cell r="F151">
            <v>33554</v>
          </cell>
          <cell r="G151" t="str">
            <v>m3</v>
          </cell>
          <cell r="H151">
            <v>33554</v>
          </cell>
          <cell r="I151" t="str">
            <v>m3</v>
          </cell>
        </row>
        <row r="152">
          <cell r="A152" t="str">
            <v>Excavación en material común sin retiro</v>
          </cell>
          <cell r="B152">
            <v>22310</v>
          </cell>
          <cell r="C152" t="str">
            <v>m3</v>
          </cell>
          <cell r="D152">
            <v>21493</v>
          </cell>
          <cell r="E152" t="str">
            <v>m3</v>
          </cell>
          <cell r="F152">
            <v>21493</v>
          </cell>
          <cell r="G152" t="str">
            <v>m3</v>
          </cell>
          <cell r="H152">
            <v>21493</v>
          </cell>
          <cell r="I152" t="str">
            <v>m3</v>
          </cell>
        </row>
        <row r="153">
          <cell r="A153" t="str">
            <v>Finisher</v>
          </cell>
          <cell r="B153">
            <v>126195</v>
          </cell>
          <cell r="C153" t="str">
            <v>H</v>
          </cell>
          <cell r="D153">
            <v>121575</v>
          </cell>
          <cell r="E153" t="str">
            <v>H</v>
          </cell>
          <cell r="F153">
            <v>117463</v>
          </cell>
          <cell r="G153" t="str">
            <v>H</v>
          </cell>
          <cell r="H153">
            <v>112847</v>
          </cell>
          <cell r="I153" t="str">
            <v>H</v>
          </cell>
        </row>
        <row r="154">
          <cell r="A154" t="str">
            <v>Flanche 63m  PEAD</v>
          </cell>
          <cell r="B154">
            <v>46893</v>
          </cell>
          <cell r="C154" t="str">
            <v>Un</v>
          </cell>
          <cell r="D154">
            <v>45176</v>
          </cell>
          <cell r="E154" t="str">
            <v>Un</v>
          </cell>
          <cell r="F154">
            <v>43648</v>
          </cell>
          <cell r="G154" t="str">
            <v>Un</v>
          </cell>
          <cell r="H154">
            <v>41932</v>
          </cell>
          <cell r="I154" t="str">
            <v>Un</v>
          </cell>
        </row>
        <row r="155">
          <cell r="A155" t="str">
            <v>Formaleta de cimientos y placas de fondo</v>
          </cell>
          <cell r="B155">
            <v>939</v>
          </cell>
          <cell r="C155" t="str">
            <v>m2/d</v>
          </cell>
          <cell r="D155">
            <v>904</v>
          </cell>
          <cell r="E155" t="str">
            <v>m2/d</v>
          </cell>
          <cell r="F155">
            <v>873</v>
          </cell>
          <cell r="G155" t="str">
            <v>m2/d</v>
          </cell>
          <cell r="H155">
            <v>838</v>
          </cell>
          <cell r="I155" t="str">
            <v>m2/d</v>
          </cell>
        </row>
        <row r="156">
          <cell r="A156" t="str">
            <v>Formaleta de columnas</v>
          </cell>
          <cell r="B156">
            <v>1589</v>
          </cell>
          <cell r="C156" t="str">
            <v>m2/d</v>
          </cell>
          <cell r="D156">
            <v>1530</v>
          </cell>
          <cell r="E156" t="str">
            <v>m2/d</v>
          </cell>
          <cell r="F156">
            <v>1478</v>
          </cell>
          <cell r="G156" t="str">
            <v>m2/d</v>
          </cell>
          <cell r="H156">
            <v>1419</v>
          </cell>
          <cell r="I156" t="str">
            <v>m2/d</v>
          </cell>
        </row>
        <row r="157">
          <cell r="A157" t="str">
            <v>Formaleta de Losa</v>
          </cell>
          <cell r="B157">
            <v>1517</v>
          </cell>
          <cell r="C157" t="str">
            <v>m2/d</v>
          </cell>
          <cell r="D157">
            <v>1461</v>
          </cell>
          <cell r="E157" t="str">
            <v>m2/d</v>
          </cell>
          <cell r="F157">
            <v>1411</v>
          </cell>
          <cell r="G157" t="str">
            <v>m2/d</v>
          </cell>
          <cell r="H157">
            <v>1355</v>
          </cell>
          <cell r="I157" t="str">
            <v>m2/d</v>
          </cell>
        </row>
        <row r="158">
          <cell r="A158" t="str">
            <v>Formaleta de muros</v>
          </cell>
          <cell r="B158">
            <v>1805</v>
          </cell>
          <cell r="C158" t="str">
            <v>m2/d</v>
          </cell>
          <cell r="D158">
            <v>1738</v>
          </cell>
          <cell r="E158" t="str">
            <v>m2/d</v>
          </cell>
          <cell r="F158">
            <v>1679</v>
          </cell>
          <cell r="G158" t="str">
            <v>m2/d</v>
          </cell>
          <cell r="H158">
            <v>1613</v>
          </cell>
          <cell r="I158" t="str">
            <v>m2/d</v>
          </cell>
        </row>
        <row r="159">
          <cell r="A159" t="str">
            <v>Formaleta de soporte</v>
          </cell>
          <cell r="B159">
            <v>896</v>
          </cell>
          <cell r="C159" t="str">
            <v>m2/d</v>
          </cell>
          <cell r="D159">
            <v>863</v>
          </cell>
          <cell r="E159" t="str">
            <v>m2/d</v>
          </cell>
          <cell r="F159">
            <v>833</v>
          </cell>
          <cell r="G159" t="str">
            <v>m2/d</v>
          </cell>
          <cell r="H159">
            <v>800</v>
          </cell>
          <cell r="I159" t="str">
            <v>m2/d</v>
          </cell>
        </row>
        <row r="160">
          <cell r="A160" t="str">
            <v>Formaleta de vigas</v>
          </cell>
          <cell r="B160">
            <v>1517</v>
          </cell>
          <cell r="C160" t="str">
            <v>m2/d</v>
          </cell>
          <cell r="D160">
            <v>1461</v>
          </cell>
          <cell r="E160" t="str">
            <v>m2/d</v>
          </cell>
          <cell r="F160">
            <v>1411</v>
          </cell>
          <cell r="G160" t="str">
            <v>m2/d</v>
          </cell>
          <cell r="H160">
            <v>1355</v>
          </cell>
          <cell r="I160" t="str">
            <v>m2/d</v>
          </cell>
        </row>
        <row r="161">
          <cell r="A161" t="str">
            <v>Gancho correa cancamo</v>
          </cell>
          <cell r="B161">
            <v>5942</v>
          </cell>
          <cell r="C161" t="str">
            <v>un</v>
          </cell>
          <cell r="D161">
            <v>5724</v>
          </cell>
          <cell r="E161" t="str">
            <v>un</v>
          </cell>
          <cell r="F161">
            <v>5530</v>
          </cell>
          <cell r="G161" t="str">
            <v>un</v>
          </cell>
          <cell r="H161">
            <v>5312</v>
          </cell>
          <cell r="I161" t="str">
            <v>un</v>
          </cell>
        </row>
        <row r="162">
          <cell r="A162" t="str">
            <v>Gato metalico especial de 1,0 a 1,70 mts</v>
          </cell>
          <cell r="B162">
            <v>529</v>
          </cell>
          <cell r="C162" t="str">
            <v>d</v>
          </cell>
          <cell r="D162">
            <v>509</v>
          </cell>
          <cell r="E162" t="str">
            <v>d</v>
          </cell>
          <cell r="F162">
            <v>491</v>
          </cell>
          <cell r="G162" t="str">
            <v>d</v>
          </cell>
          <cell r="H162">
            <v>471</v>
          </cell>
          <cell r="I162" t="str">
            <v>d</v>
          </cell>
        </row>
        <row r="163">
          <cell r="A163" t="str">
            <v>Gatos</v>
          </cell>
          <cell r="B163">
            <v>263</v>
          </cell>
          <cell r="C163" t="str">
            <v>UD</v>
          </cell>
          <cell r="D163">
            <v>253</v>
          </cell>
          <cell r="E163" t="str">
            <v>UD</v>
          </cell>
          <cell r="F163">
            <v>244</v>
          </cell>
          <cell r="G163" t="str">
            <v>UD</v>
          </cell>
          <cell r="H163">
            <v>234</v>
          </cell>
          <cell r="I163" t="str">
            <v>UD</v>
          </cell>
        </row>
        <row r="164">
          <cell r="A164" t="str">
            <v>Geomembrana e=0.76 mm (30 mils)</v>
          </cell>
          <cell r="B164">
            <v>15878</v>
          </cell>
          <cell r="C164" t="str">
            <v>m2</v>
          </cell>
          <cell r="D164">
            <v>15296</v>
          </cell>
          <cell r="E164" t="str">
            <v>m2</v>
          </cell>
          <cell r="F164">
            <v>14778</v>
          </cell>
          <cell r="G164" t="str">
            <v>m2</v>
          </cell>
          <cell r="H164">
            <v>14197</v>
          </cell>
          <cell r="I164" t="str">
            <v>m2</v>
          </cell>
        </row>
        <row r="165">
          <cell r="A165" t="str">
            <v>Gramoquin  20x20x8</v>
          </cell>
          <cell r="B165">
            <v>5215</v>
          </cell>
          <cell r="C165" t="str">
            <v>Und</v>
          </cell>
          <cell r="D165">
            <v>5024</v>
          </cell>
          <cell r="E165" t="str">
            <v>Und</v>
          </cell>
          <cell r="F165">
            <v>4854</v>
          </cell>
          <cell r="G165" t="str">
            <v>Und</v>
          </cell>
          <cell r="H165">
            <v>4663</v>
          </cell>
          <cell r="I165" t="str">
            <v>Und</v>
          </cell>
        </row>
        <row r="166">
          <cell r="A166" t="str">
            <v>Granito No. 3 blanco o gris</v>
          </cell>
          <cell r="B166">
            <v>430</v>
          </cell>
          <cell r="C166" t="str">
            <v>kg</v>
          </cell>
          <cell r="D166">
            <v>414</v>
          </cell>
          <cell r="E166" t="str">
            <v>kg</v>
          </cell>
          <cell r="F166">
            <v>400</v>
          </cell>
          <cell r="G166" t="str">
            <v>kg</v>
          </cell>
          <cell r="H166">
            <v>384</v>
          </cell>
          <cell r="I166" t="str">
            <v>kg</v>
          </cell>
        </row>
        <row r="167">
          <cell r="A167" t="str">
            <v>Granzón</v>
          </cell>
          <cell r="B167">
            <v>92304</v>
          </cell>
          <cell r="C167" t="str">
            <v>m3</v>
          </cell>
          <cell r="D167">
            <v>88924</v>
          </cell>
          <cell r="E167" t="str">
            <v>m3</v>
          </cell>
          <cell r="F167">
            <v>85916</v>
          </cell>
          <cell r="G167" t="str">
            <v>m3</v>
          </cell>
          <cell r="H167">
            <v>82540</v>
          </cell>
          <cell r="I167" t="str">
            <v>m3</v>
          </cell>
        </row>
        <row r="168">
          <cell r="A168" t="str">
            <v>Grua Hidráulica 6 Ton.</v>
          </cell>
          <cell r="B168">
            <v>484683</v>
          </cell>
          <cell r="C168" t="str">
            <v>DIA</v>
          </cell>
          <cell r="D168">
            <v>466939</v>
          </cell>
          <cell r="E168" t="str">
            <v>DIA</v>
          </cell>
          <cell r="F168">
            <v>451148</v>
          </cell>
          <cell r="G168" t="str">
            <v>DIA</v>
          </cell>
          <cell r="H168">
            <v>433421</v>
          </cell>
          <cell r="I168" t="str">
            <v>DIA</v>
          </cell>
        </row>
        <row r="169">
          <cell r="A169" t="str">
            <v>Guardera</v>
          </cell>
          <cell r="B169">
            <v>123</v>
          </cell>
          <cell r="C169" t="str">
            <v>M/H</v>
          </cell>
          <cell r="D169">
            <v>118</v>
          </cell>
          <cell r="E169" t="str">
            <v>M/H</v>
          </cell>
          <cell r="F169">
            <v>114</v>
          </cell>
          <cell r="G169" t="str">
            <v>M/H</v>
          </cell>
          <cell r="H169">
            <v>109</v>
          </cell>
          <cell r="I169" t="str">
            <v>M/H</v>
          </cell>
        </row>
        <row r="170">
          <cell r="A170" t="str">
            <v>Guarderas de madera</v>
          </cell>
          <cell r="B170">
            <v>8655</v>
          </cell>
          <cell r="C170" t="str">
            <v>m2</v>
          </cell>
          <cell r="D170">
            <v>8338</v>
          </cell>
          <cell r="E170" t="str">
            <v>m2</v>
          </cell>
          <cell r="F170">
            <v>8056</v>
          </cell>
          <cell r="G170" t="str">
            <v>m2</v>
          </cell>
          <cell r="H170">
            <v>7739</v>
          </cell>
          <cell r="I170" t="str">
            <v>m2</v>
          </cell>
        </row>
        <row r="171">
          <cell r="A171" t="str">
            <v>Guía elastomerica</v>
          </cell>
          <cell r="B171">
            <v>3608</v>
          </cell>
          <cell r="C171" t="str">
            <v>UN</v>
          </cell>
          <cell r="D171">
            <v>3475</v>
          </cell>
          <cell r="E171" t="str">
            <v>UN</v>
          </cell>
          <cell r="F171">
            <v>3357</v>
          </cell>
          <cell r="G171" t="str">
            <v>UN</v>
          </cell>
          <cell r="H171">
            <v>3225</v>
          </cell>
          <cell r="I171" t="str">
            <v>UN</v>
          </cell>
        </row>
        <row r="172">
          <cell r="A172" t="str">
            <v>Herraje cuello</v>
          </cell>
          <cell r="B172">
            <v>53591</v>
          </cell>
          <cell r="C172" t="str">
            <v>un</v>
          </cell>
          <cell r="D172">
            <v>51629</v>
          </cell>
          <cell r="E172" t="str">
            <v>un</v>
          </cell>
          <cell r="F172">
            <v>49883</v>
          </cell>
          <cell r="G172" t="str">
            <v>un</v>
          </cell>
          <cell r="H172">
            <v>47922</v>
          </cell>
          <cell r="I172" t="str">
            <v>un</v>
          </cell>
        </row>
        <row r="173">
          <cell r="A173" t="str">
            <v>Herramientas menores</v>
          </cell>
          <cell r="B173">
            <v>591</v>
          </cell>
          <cell r="C173" t="str">
            <v>H</v>
          </cell>
          <cell r="D173">
            <v>569</v>
          </cell>
          <cell r="E173" t="str">
            <v>H</v>
          </cell>
          <cell r="F173">
            <v>549</v>
          </cell>
          <cell r="G173" t="str">
            <v>H</v>
          </cell>
          <cell r="H173">
            <v>527</v>
          </cell>
          <cell r="I173" t="str">
            <v>H</v>
          </cell>
        </row>
        <row r="174">
          <cell r="A174" t="str">
            <v>Hidrolavadora electrica</v>
          </cell>
          <cell r="B174">
            <v>50161</v>
          </cell>
          <cell r="C174" t="str">
            <v>d</v>
          </cell>
          <cell r="D174">
            <v>48324</v>
          </cell>
          <cell r="E174" t="str">
            <v>d</v>
          </cell>
          <cell r="F174">
            <v>46689</v>
          </cell>
          <cell r="G174" t="str">
            <v>d</v>
          </cell>
          <cell r="H174">
            <v>44854</v>
          </cell>
          <cell r="I174" t="str">
            <v>d</v>
          </cell>
        </row>
        <row r="175">
          <cell r="A175" t="str">
            <v xml:space="preserve">Hidrosello de 160mm </v>
          </cell>
          <cell r="B175">
            <v>3561</v>
          </cell>
          <cell r="C175" t="str">
            <v>UD</v>
          </cell>
          <cell r="D175">
            <v>3430</v>
          </cell>
          <cell r="E175" t="str">
            <v>UD</v>
          </cell>
          <cell r="F175">
            <v>3314</v>
          </cell>
          <cell r="G175" t="str">
            <v>UD</v>
          </cell>
          <cell r="H175">
            <v>3183</v>
          </cell>
          <cell r="I175" t="str">
            <v>UD</v>
          </cell>
        </row>
        <row r="176">
          <cell r="A176" t="str">
            <v xml:space="preserve">Hidrosello de 200mm </v>
          </cell>
          <cell r="B176">
            <v>6432</v>
          </cell>
          <cell r="C176" t="str">
            <v>UD</v>
          </cell>
          <cell r="D176">
            <v>6196</v>
          </cell>
          <cell r="E176" t="str">
            <v>UD</v>
          </cell>
          <cell r="F176">
            <v>5986</v>
          </cell>
          <cell r="G176" t="str">
            <v>UD</v>
          </cell>
          <cell r="H176">
            <v>5750</v>
          </cell>
          <cell r="I176" t="str">
            <v>UD</v>
          </cell>
        </row>
        <row r="177">
          <cell r="A177" t="str">
            <v xml:space="preserve">Hidrosello de 250mm </v>
          </cell>
          <cell r="B177">
            <v>6641</v>
          </cell>
          <cell r="C177" t="str">
            <v>UD</v>
          </cell>
          <cell r="D177">
            <v>6397</v>
          </cell>
          <cell r="E177" t="str">
            <v>UD</v>
          </cell>
          <cell r="F177">
            <v>6180</v>
          </cell>
          <cell r="G177" t="str">
            <v>UD</v>
          </cell>
          <cell r="H177">
            <v>5937</v>
          </cell>
          <cell r="I177" t="str">
            <v>UD</v>
          </cell>
        </row>
        <row r="178">
          <cell r="A178" t="str">
            <v xml:space="preserve">Hidrosello de 315mm </v>
          </cell>
          <cell r="B178">
            <v>23559</v>
          </cell>
          <cell r="C178" t="str">
            <v>UD</v>
          </cell>
          <cell r="D178">
            <v>22696</v>
          </cell>
          <cell r="E178" t="str">
            <v>UD</v>
          </cell>
          <cell r="F178">
            <v>21928</v>
          </cell>
          <cell r="G178" t="str">
            <v>UD</v>
          </cell>
          <cell r="H178">
            <v>21066</v>
          </cell>
          <cell r="I178" t="str">
            <v>UD</v>
          </cell>
        </row>
        <row r="179">
          <cell r="A179" t="str">
            <v xml:space="preserve">Hidrosello de 355mm </v>
          </cell>
          <cell r="B179">
            <v>24731</v>
          </cell>
          <cell r="C179" t="str">
            <v>UD</v>
          </cell>
          <cell r="D179">
            <v>23825</v>
          </cell>
          <cell r="E179" t="str">
            <v>UD</v>
          </cell>
          <cell r="F179">
            <v>23019</v>
          </cell>
          <cell r="G179" t="str">
            <v>UD</v>
          </cell>
          <cell r="H179">
            <v>22114</v>
          </cell>
          <cell r="I179" t="str">
            <v>UD</v>
          </cell>
        </row>
        <row r="180">
          <cell r="A180" t="str">
            <v xml:space="preserve">Hidrosello de 400mm </v>
          </cell>
          <cell r="B180">
            <v>47976</v>
          </cell>
          <cell r="C180" t="str">
            <v>UD</v>
          </cell>
          <cell r="D180">
            <v>46219</v>
          </cell>
          <cell r="E180" t="str">
            <v>UD</v>
          </cell>
          <cell r="F180">
            <v>44656</v>
          </cell>
          <cell r="G180" t="str">
            <v>UD</v>
          </cell>
          <cell r="H180">
            <v>42901</v>
          </cell>
          <cell r="I180" t="str">
            <v>UD</v>
          </cell>
        </row>
        <row r="181">
          <cell r="A181" t="str">
            <v xml:space="preserve">Hidrosello de 450mm </v>
          </cell>
          <cell r="B181">
            <v>69346</v>
          </cell>
          <cell r="C181" t="str">
            <v>UD</v>
          </cell>
          <cell r="D181">
            <v>66807</v>
          </cell>
          <cell r="E181" t="str">
            <v>UD</v>
          </cell>
          <cell r="F181">
            <v>64547</v>
          </cell>
          <cell r="G181" t="str">
            <v>UD</v>
          </cell>
          <cell r="H181">
            <v>62010</v>
          </cell>
          <cell r="I181" t="str">
            <v>UD</v>
          </cell>
        </row>
        <row r="182">
          <cell r="A182" t="str">
            <v xml:space="preserve">Hidrosello de 500mm </v>
          </cell>
          <cell r="B182">
            <v>78015</v>
          </cell>
          <cell r="C182" t="str">
            <v>UD</v>
          </cell>
          <cell r="D182">
            <v>75158</v>
          </cell>
          <cell r="E182" t="str">
            <v>UD</v>
          </cell>
          <cell r="F182">
            <v>72616</v>
          </cell>
          <cell r="G182" t="str">
            <v>UD</v>
          </cell>
          <cell r="H182">
            <v>69762</v>
          </cell>
          <cell r="I182" t="str">
            <v>UD</v>
          </cell>
        </row>
        <row r="183">
          <cell r="A183" t="str">
            <v xml:space="preserve">Hidrosello de 600mm </v>
          </cell>
          <cell r="B183">
            <v>87276</v>
          </cell>
          <cell r="C183" t="str">
            <v>UD</v>
          </cell>
          <cell r="D183">
            <v>84080</v>
          </cell>
          <cell r="E183" t="str">
            <v>UD</v>
          </cell>
          <cell r="F183">
            <v>81236</v>
          </cell>
          <cell r="G183" t="str">
            <v>UD</v>
          </cell>
          <cell r="H183">
            <v>78044</v>
          </cell>
          <cell r="I183" t="str">
            <v>UD</v>
          </cell>
        </row>
        <row r="184">
          <cell r="A184" t="str">
            <v>Igol denso</v>
          </cell>
          <cell r="B184">
            <v>19600</v>
          </cell>
          <cell r="C184" t="str">
            <v>kg</v>
          </cell>
          <cell r="D184">
            <v>18882</v>
          </cell>
          <cell r="E184" t="str">
            <v>kg</v>
          </cell>
          <cell r="F184">
            <v>18243</v>
          </cell>
          <cell r="G184" t="str">
            <v>kg</v>
          </cell>
          <cell r="H184">
            <v>17526</v>
          </cell>
          <cell r="I184" t="str">
            <v>kg</v>
          </cell>
        </row>
        <row r="185">
          <cell r="A185" t="str">
            <v>Igol imprimante</v>
          </cell>
          <cell r="B185">
            <v>16997</v>
          </cell>
          <cell r="C185" t="str">
            <v>kg</v>
          </cell>
          <cell r="D185">
            <v>16374</v>
          </cell>
          <cell r="E185" t="str">
            <v>kg</v>
          </cell>
          <cell r="F185">
            <v>15820</v>
          </cell>
          <cell r="G185" t="str">
            <v>kg</v>
          </cell>
          <cell r="H185">
            <v>15198</v>
          </cell>
          <cell r="I185" t="str">
            <v>kg</v>
          </cell>
        </row>
        <row r="186">
          <cell r="A186" t="str">
            <v>Imprimante epoxico en fosfato de zinc</v>
          </cell>
          <cell r="B186">
            <v>160609</v>
          </cell>
          <cell r="C186" t="str">
            <v>gl</v>
          </cell>
          <cell r="D186">
            <v>154729</v>
          </cell>
          <cell r="E186" t="str">
            <v>gl</v>
          </cell>
          <cell r="F186">
            <v>149496</v>
          </cell>
          <cell r="G186" t="str">
            <v>gl</v>
          </cell>
          <cell r="H186">
            <v>143621</v>
          </cell>
          <cell r="I186" t="str">
            <v>gl</v>
          </cell>
        </row>
        <row r="187">
          <cell r="A187" t="str">
            <v>Imprimante MC-70, en planta</v>
          </cell>
          <cell r="B187">
            <v>3953</v>
          </cell>
          <cell r="C187" t="str">
            <v>GAL</v>
          </cell>
          <cell r="D187">
            <v>3808</v>
          </cell>
          <cell r="E187" t="str">
            <v>GAL</v>
          </cell>
          <cell r="F187">
            <v>3679</v>
          </cell>
          <cell r="G187" t="str">
            <v>GAL</v>
          </cell>
          <cell r="H187">
            <v>3534</v>
          </cell>
          <cell r="I187" t="str">
            <v>GAL</v>
          </cell>
        </row>
        <row r="188">
          <cell r="A188" t="str">
            <v>Inspección con cámara de video</v>
          </cell>
          <cell r="B188">
            <v>432453</v>
          </cell>
          <cell r="C188" t="str">
            <v>H</v>
          </cell>
          <cell r="D188">
            <v>416621</v>
          </cell>
          <cell r="E188" t="str">
            <v>H</v>
          </cell>
          <cell r="F188">
            <v>402532</v>
          </cell>
          <cell r="G188" t="str">
            <v>H</v>
          </cell>
          <cell r="H188">
            <v>386715</v>
          </cell>
          <cell r="I188" t="str">
            <v>H</v>
          </cell>
        </row>
        <row r="189">
          <cell r="A189" t="str">
            <v>Instalación de Tubería  PEAD de 20mm a 50 mm para domiciliaria de acueducto</v>
          </cell>
          <cell r="B189">
            <v>6268</v>
          </cell>
          <cell r="C189" t="str">
            <v>m</v>
          </cell>
          <cell r="D189">
            <v>6038</v>
          </cell>
          <cell r="E189" t="str">
            <v>m</v>
          </cell>
          <cell r="F189">
            <v>6038</v>
          </cell>
          <cell r="G189" t="str">
            <v>m</v>
          </cell>
          <cell r="H189">
            <v>6038</v>
          </cell>
          <cell r="I189" t="str">
            <v>m</v>
          </cell>
        </row>
        <row r="190">
          <cell r="A190" t="str">
            <v>Instalación de Tubería  PEAD de 63 mm para domiciliaria o ventosa</v>
          </cell>
          <cell r="B190">
            <v>6379</v>
          </cell>
          <cell r="C190" t="str">
            <v>m</v>
          </cell>
          <cell r="D190">
            <v>6145</v>
          </cell>
          <cell r="E190" t="str">
            <v>m</v>
          </cell>
          <cell r="F190">
            <v>6145</v>
          </cell>
          <cell r="G190" t="str">
            <v>m</v>
          </cell>
          <cell r="H190">
            <v>6145</v>
          </cell>
          <cell r="I190" t="str">
            <v>m</v>
          </cell>
        </row>
        <row r="191">
          <cell r="A191" t="str">
            <v>Instalación tub. alcantarillado PVC Ø6" (para acometidas)</v>
          </cell>
          <cell r="B191">
            <v>14749</v>
          </cell>
          <cell r="C191" t="str">
            <v>m</v>
          </cell>
          <cell r="D191">
            <v>14209</v>
          </cell>
          <cell r="E191" t="str">
            <v>m</v>
          </cell>
          <cell r="F191">
            <v>14209</v>
          </cell>
          <cell r="G191" t="str">
            <v>m</v>
          </cell>
          <cell r="H191">
            <v>14209</v>
          </cell>
          <cell r="I191" t="str">
            <v>m</v>
          </cell>
        </row>
        <row r="192">
          <cell r="A192" t="str">
            <v xml:space="preserve">Juego sanitario </v>
          </cell>
          <cell r="B192">
            <v>442055</v>
          </cell>
          <cell r="C192" t="str">
            <v>UND</v>
          </cell>
          <cell r="D192">
            <v>425871</v>
          </cell>
          <cell r="E192" t="str">
            <v>UND</v>
          </cell>
          <cell r="F192">
            <v>411469</v>
          </cell>
          <cell r="G192" t="str">
            <v>UND</v>
          </cell>
          <cell r="H192">
            <v>395301</v>
          </cell>
          <cell r="I192" t="str">
            <v>UND</v>
          </cell>
        </row>
        <row r="193">
          <cell r="A193" t="str">
            <v>Ladrillo comun</v>
          </cell>
          <cell r="B193">
            <v>464</v>
          </cell>
          <cell r="C193" t="str">
            <v>Und</v>
          </cell>
          <cell r="D193">
            <v>447</v>
          </cell>
          <cell r="E193" t="str">
            <v>Und</v>
          </cell>
          <cell r="F193">
            <v>431</v>
          </cell>
          <cell r="G193" t="str">
            <v>Und</v>
          </cell>
          <cell r="H193">
            <v>414</v>
          </cell>
          <cell r="I193" t="str">
            <v>Und</v>
          </cell>
        </row>
        <row r="194">
          <cell r="A194" t="str">
            <v>Ladrillo de caño en Obra</v>
          </cell>
          <cell r="B194">
            <v>123</v>
          </cell>
          <cell r="C194" t="str">
            <v>UD</v>
          </cell>
          <cell r="D194">
            <v>118</v>
          </cell>
          <cell r="E194" t="str">
            <v>UD</v>
          </cell>
          <cell r="F194">
            <v>114</v>
          </cell>
          <cell r="G194" t="str">
            <v>UD</v>
          </cell>
          <cell r="H194">
            <v>109</v>
          </cell>
          <cell r="I194" t="str">
            <v>UD</v>
          </cell>
        </row>
        <row r="195">
          <cell r="A195" t="str">
            <v>Ladrillo liviano prensado 24x12x5.5</v>
          </cell>
          <cell r="B195">
            <v>868</v>
          </cell>
          <cell r="C195" t="str">
            <v>un</v>
          </cell>
          <cell r="D195">
            <v>836</v>
          </cell>
          <cell r="E195" t="str">
            <v>un</v>
          </cell>
          <cell r="F195">
            <v>807</v>
          </cell>
          <cell r="G195" t="str">
            <v>un</v>
          </cell>
          <cell r="H195">
            <v>775</v>
          </cell>
          <cell r="I195" t="str">
            <v>un</v>
          </cell>
        </row>
        <row r="196">
          <cell r="A196" t="str">
            <v>Ladrillo tolete estructural 24x12x6</v>
          </cell>
          <cell r="B196">
            <v>1189</v>
          </cell>
          <cell r="C196" t="str">
            <v>un</v>
          </cell>
          <cell r="D196">
            <v>1145</v>
          </cell>
          <cell r="E196" t="str">
            <v>un</v>
          </cell>
          <cell r="F196">
            <v>1106</v>
          </cell>
          <cell r="G196" t="str">
            <v>un</v>
          </cell>
          <cell r="H196">
            <v>1062</v>
          </cell>
          <cell r="I196" t="str">
            <v>un</v>
          </cell>
        </row>
        <row r="197">
          <cell r="A197" t="str">
            <v>Ladrillo tolete macizo No 5 20x10x5</v>
          </cell>
          <cell r="B197">
            <v>993</v>
          </cell>
          <cell r="C197" t="str">
            <v>un</v>
          </cell>
          <cell r="D197">
            <v>956</v>
          </cell>
          <cell r="E197" t="str">
            <v>un</v>
          </cell>
          <cell r="F197">
            <v>923</v>
          </cell>
          <cell r="G197" t="str">
            <v>un</v>
          </cell>
          <cell r="H197">
            <v>886</v>
          </cell>
          <cell r="I197" t="str">
            <v>un</v>
          </cell>
        </row>
        <row r="198">
          <cell r="A198" t="str">
            <v>lámina de acero galvanizado calibre N.22</v>
          </cell>
          <cell r="B198">
            <v>34426</v>
          </cell>
          <cell r="C198" t="str">
            <v>m2</v>
          </cell>
          <cell r="D198">
            <v>33165</v>
          </cell>
          <cell r="E198" t="str">
            <v>m2</v>
          </cell>
          <cell r="F198">
            <v>32043</v>
          </cell>
          <cell r="G198" t="str">
            <v>m2</v>
          </cell>
          <cell r="H198">
            <v>30783</v>
          </cell>
          <cell r="I198" t="str">
            <v>m2</v>
          </cell>
        </row>
        <row r="199">
          <cell r="A199" t="str">
            <v>Lamina Hierro Alfajor 1/8,1mx3m</v>
          </cell>
          <cell r="B199">
            <v>237497</v>
          </cell>
          <cell r="C199" t="str">
            <v>M2</v>
          </cell>
          <cell r="D199">
            <v>228802</v>
          </cell>
          <cell r="E199" t="str">
            <v>M2</v>
          </cell>
          <cell r="F199">
            <v>221064</v>
          </cell>
          <cell r="G199" t="str">
            <v>M2</v>
          </cell>
          <cell r="H199">
            <v>212377</v>
          </cell>
          <cell r="I199" t="str">
            <v>M2</v>
          </cell>
        </row>
        <row r="200">
          <cell r="A200" t="str">
            <v>Lamina Hierro Alfajor 3/4</v>
          </cell>
          <cell r="B200">
            <v>247979</v>
          </cell>
          <cell r="C200" t="str">
            <v>M2</v>
          </cell>
          <cell r="D200">
            <v>238900</v>
          </cell>
          <cell r="E200" t="str">
            <v>M2</v>
          </cell>
          <cell r="F200">
            <v>230821</v>
          </cell>
          <cell r="G200" t="str">
            <v>M2</v>
          </cell>
          <cell r="H200">
            <v>221751</v>
          </cell>
          <cell r="I200" t="str">
            <v>M2</v>
          </cell>
        </row>
        <row r="201">
          <cell r="A201" t="str">
            <v>Lamina Hot rolled 1/2</v>
          </cell>
          <cell r="B201">
            <v>239990</v>
          </cell>
          <cell r="C201" t="str">
            <v>M2</v>
          </cell>
          <cell r="D201">
            <v>231204</v>
          </cell>
          <cell r="E201" t="str">
            <v>M2</v>
          </cell>
          <cell r="F201">
            <v>223385</v>
          </cell>
          <cell r="G201" t="str">
            <v>M2</v>
          </cell>
          <cell r="H201">
            <v>214607</v>
          </cell>
          <cell r="I201" t="str">
            <v>M2</v>
          </cell>
        </row>
        <row r="202">
          <cell r="A202" t="str">
            <v>Listón de madera de 2"x4"x10'</v>
          </cell>
          <cell r="B202">
            <v>24041</v>
          </cell>
          <cell r="C202" t="str">
            <v>Und</v>
          </cell>
          <cell r="D202">
            <v>23160</v>
          </cell>
          <cell r="E202" t="str">
            <v>Und</v>
          </cell>
          <cell r="F202">
            <v>22376</v>
          </cell>
          <cell r="G202" t="str">
            <v>Und</v>
          </cell>
          <cell r="H202">
            <v>21496</v>
          </cell>
          <cell r="I202" t="str">
            <v>Und</v>
          </cell>
        </row>
        <row r="203">
          <cell r="A203" t="str">
            <v>Liston de madera de 4"x4"x10'</v>
          </cell>
          <cell r="B203">
            <v>48077</v>
          </cell>
          <cell r="C203" t="str">
            <v>Und</v>
          </cell>
          <cell r="D203">
            <v>46316</v>
          </cell>
          <cell r="E203" t="str">
            <v>Und</v>
          </cell>
          <cell r="F203">
            <v>44749</v>
          </cell>
          <cell r="G203" t="str">
            <v>Und</v>
          </cell>
          <cell r="H203">
            <v>42990</v>
          </cell>
          <cell r="I203" t="str">
            <v>Und</v>
          </cell>
        </row>
        <row r="204">
          <cell r="A204" t="str">
            <v>Liston de madera de 4"x8"x10'</v>
          </cell>
          <cell r="B204">
            <v>96149</v>
          </cell>
          <cell r="C204" t="str">
            <v>Und</v>
          </cell>
          <cell r="D204">
            <v>92629</v>
          </cell>
          <cell r="E204" t="str">
            <v>Und</v>
          </cell>
          <cell r="F204">
            <v>89496</v>
          </cell>
          <cell r="G204" t="str">
            <v>Und</v>
          </cell>
          <cell r="H204">
            <v>85979</v>
          </cell>
          <cell r="I204" t="str">
            <v>Und</v>
          </cell>
        </row>
        <row r="205">
          <cell r="A205" t="str">
            <v>Listón de madera de 6"x6"x10'</v>
          </cell>
          <cell r="B205">
            <v>108168</v>
          </cell>
          <cell r="C205" t="str">
            <v>Und</v>
          </cell>
          <cell r="D205">
            <v>104208</v>
          </cell>
          <cell r="E205" t="str">
            <v>Und</v>
          </cell>
          <cell r="F205">
            <v>100684</v>
          </cell>
          <cell r="G205" t="str">
            <v>Und</v>
          </cell>
          <cell r="H205">
            <v>96727</v>
          </cell>
          <cell r="I205" t="str">
            <v>Und</v>
          </cell>
        </row>
        <row r="206">
          <cell r="A206" t="str">
            <v>Lubricante (Tarro 500 gr)</v>
          </cell>
          <cell r="B206">
            <v>39</v>
          </cell>
          <cell r="C206" t="str">
            <v>Gr</v>
          </cell>
          <cell r="D206">
            <v>37</v>
          </cell>
          <cell r="E206" t="str">
            <v>Gr</v>
          </cell>
          <cell r="F206">
            <v>35</v>
          </cell>
          <cell r="G206" t="str">
            <v>Gr</v>
          </cell>
          <cell r="H206">
            <v>33</v>
          </cell>
          <cell r="I206" t="str">
            <v>Gr</v>
          </cell>
        </row>
        <row r="207">
          <cell r="A207" t="str">
            <v>Lubricante (Tarro 500 gr)</v>
          </cell>
          <cell r="B207">
            <v>39</v>
          </cell>
          <cell r="C207" t="str">
            <v>Gr</v>
          </cell>
          <cell r="D207">
            <v>37</v>
          </cell>
          <cell r="E207" t="str">
            <v>Gr</v>
          </cell>
          <cell r="F207">
            <v>35</v>
          </cell>
          <cell r="G207" t="str">
            <v>Gr</v>
          </cell>
          <cell r="H207">
            <v>33</v>
          </cell>
          <cell r="I207" t="str">
            <v>Gr</v>
          </cell>
        </row>
        <row r="208">
          <cell r="A208" t="str">
            <v>Luminaria (Lámpara fotocelda)</v>
          </cell>
          <cell r="B208">
            <v>182771</v>
          </cell>
          <cell r="C208" t="str">
            <v>UD</v>
          </cell>
          <cell r="D208">
            <v>176079</v>
          </cell>
          <cell r="E208" t="str">
            <v>UD</v>
          </cell>
          <cell r="F208">
            <v>170124</v>
          </cell>
          <cell r="G208" t="str">
            <v>UD</v>
          </cell>
          <cell r="H208">
            <v>163439</v>
          </cell>
          <cell r="I208" t="str">
            <v>UD</v>
          </cell>
        </row>
        <row r="209">
          <cell r="A209" t="str">
            <v>Maestro de Obra</v>
          </cell>
          <cell r="B209">
            <v>23869</v>
          </cell>
          <cell r="C209" t="str">
            <v>HH</v>
          </cell>
          <cell r="D209">
            <v>22995.125</v>
          </cell>
          <cell r="E209" t="str">
            <v>HH</v>
          </cell>
          <cell r="F209">
            <v>22995.125</v>
          </cell>
          <cell r="G209" t="str">
            <v>HH</v>
          </cell>
          <cell r="H209">
            <v>22995.125</v>
          </cell>
          <cell r="I209" t="str">
            <v>HH</v>
          </cell>
        </row>
        <row r="210">
          <cell r="A210" t="str">
            <v>Mangera de descarga flexible de 2", 3" y 4" x 20m</v>
          </cell>
          <cell r="B210">
            <v>29235</v>
          </cell>
          <cell r="C210" t="str">
            <v>d</v>
          </cell>
          <cell r="D210">
            <v>28164</v>
          </cell>
          <cell r="E210" t="str">
            <v>d</v>
          </cell>
          <cell r="F210">
            <v>27211</v>
          </cell>
          <cell r="G210" t="str">
            <v>d</v>
          </cell>
          <cell r="H210">
            <v>26141</v>
          </cell>
          <cell r="I210" t="str">
            <v>d</v>
          </cell>
        </row>
        <row r="211">
          <cell r="A211" t="str">
            <v>Maq. Soldadura Tope x Termofusión</v>
          </cell>
          <cell r="B211">
            <v>384785</v>
          </cell>
          <cell r="C211" t="str">
            <v>d</v>
          </cell>
          <cell r="D211">
            <v>370698</v>
          </cell>
          <cell r="E211" t="str">
            <v>d</v>
          </cell>
          <cell r="F211">
            <v>358162</v>
          </cell>
          <cell r="G211" t="str">
            <v>d</v>
          </cell>
          <cell r="H211">
            <v>344088</v>
          </cell>
          <cell r="I211" t="str">
            <v>d</v>
          </cell>
        </row>
        <row r="212">
          <cell r="A212" t="str">
            <v xml:space="preserve">Maquina de Soldadura </v>
          </cell>
          <cell r="B212">
            <v>49038</v>
          </cell>
          <cell r="C212" t="str">
            <v>d</v>
          </cell>
          <cell r="D212">
            <v>47242</v>
          </cell>
          <cell r="E212" t="str">
            <v>d</v>
          </cell>
          <cell r="F212">
            <v>45644</v>
          </cell>
          <cell r="G212" t="str">
            <v>d</v>
          </cell>
          <cell r="H212">
            <v>43850</v>
          </cell>
          <cell r="I212" t="str">
            <v>d</v>
          </cell>
        </row>
        <row r="213">
          <cell r="A213" t="str">
            <v>Martillo de porra de 20 lb</v>
          </cell>
          <cell r="B213">
            <v>173345</v>
          </cell>
          <cell r="C213" t="str">
            <v>Und</v>
          </cell>
          <cell r="D213">
            <v>166999</v>
          </cell>
          <cell r="E213" t="str">
            <v>Und</v>
          </cell>
          <cell r="F213">
            <v>161351</v>
          </cell>
          <cell r="G213" t="str">
            <v>Und</v>
          </cell>
          <cell r="H213">
            <v>155011</v>
          </cell>
          <cell r="I213" t="str">
            <v>Und</v>
          </cell>
        </row>
        <row r="214">
          <cell r="A214" t="str">
            <v>Martillo demoledor  de 25 Joules</v>
          </cell>
          <cell r="B214">
            <v>123867</v>
          </cell>
          <cell r="C214" t="str">
            <v>d</v>
          </cell>
          <cell r="D214">
            <v>119332</v>
          </cell>
          <cell r="E214" t="str">
            <v>d</v>
          </cell>
          <cell r="F214">
            <v>115296</v>
          </cell>
          <cell r="G214" t="str">
            <v>d</v>
          </cell>
          <cell r="H214">
            <v>110765</v>
          </cell>
          <cell r="I214" t="str">
            <v>d</v>
          </cell>
        </row>
        <row r="215">
          <cell r="A215" t="str">
            <v>Martillo para retocargador 420D</v>
          </cell>
          <cell r="B215">
            <v>157049</v>
          </cell>
          <cell r="C215" t="str">
            <v>H</v>
          </cell>
          <cell r="D215">
            <v>151299</v>
          </cell>
          <cell r="E215" t="str">
            <v>H</v>
          </cell>
          <cell r="F215">
            <v>146182</v>
          </cell>
          <cell r="G215" t="str">
            <v>H</v>
          </cell>
          <cell r="H215">
            <v>140438</v>
          </cell>
          <cell r="I215" t="str">
            <v>H</v>
          </cell>
        </row>
        <row r="216">
          <cell r="A216" t="str">
            <v>Material Seleccionado</v>
          </cell>
          <cell r="B216">
            <v>50481</v>
          </cell>
          <cell r="C216" t="str">
            <v>m3</v>
          </cell>
          <cell r="D216">
            <v>48632</v>
          </cell>
          <cell r="E216" t="str">
            <v>m3</v>
          </cell>
          <cell r="F216">
            <v>46987</v>
          </cell>
          <cell r="G216" t="str">
            <v>m3</v>
          </cell>
          <cell r="H216">
            <v>45140</v>
          </cell>
          <cell r="I216" t="str">
            <v>m3</v>
          </cell>
        </row>
        <row r="217">
          <cell r="A217" t="str">
            <v>Mezcla asfaltica MDC-2</v>
          </cell>
          <cell r="B217">
            <v>576889</v>
          </cell>
          <cell r="C217" t="str">
            <v>m3</v>
          </cell>
          <cell r="D217">
            <v>555769</v>
          </cell>
          <cell r="E217" t="str">
            <v>m3</v>
          </cell>
          <cell r="F217">
            <v>536974</v>
          </cell>
          <cell r="G217" t="str">
            <v>m3</v>
          </cell>
          <cell r="H217">
            <v>515874</v>
          </cell>
          <cell r="I217" t="str">
            <v>m3</v>
          </cell>
        </row>
        <row r="218">
          <cell r="A218" t="str">
            <v>Mezcla asfaltica MDC-2 en frio</v>
          </cell>
          <cell r="B218">
            <v>692266</v>
          </cell>
          <cell r="C218" t="str">
            <v>m3</v>
          </cell>
          <cell r="D218">
            <v>666922</v>
          </cell>
          <cell r="E218" t="str">
            <v>m3</v>
          </cell>
          <cell r="F218">
            <v>644369</v>
          </cell>
          <cell r="G218" t="str">
            <v>m3</v>
          </cell>
          <cell r="H218">
            <v>619049</v>
          </cell>
          <cell r="I218" t="str">
            <v>m3</v>
          </cell>
        </row>
        <row r="219">
          <cell r="A219" t="str">
            <v>Mezcladora electrica o a gasolina</v>
          </cell>
          <cell r="B219">
            <v>59241</v>
          </cell>
          <cell r="C219" t="str">
            <v>d</v>
          </cell>
          <cell r="D219">
            <v>57072</v>
          </cell>
          <cell r="E219" t="str">
            <v>d</v>
          </cell>
          <cell r="F219">
            <v>55142</v>
          </cell>
          <cell r="G219" t="str">
            <v>d</v>
          </cell>
          <cell r="H219">
            <v>52975</v>
          </cell>
          <cell r="I219" t="str">
            <v>d</v>
          </cell>
        </row>
        <row r="220">
          <cell r="A220" t="str">
            <v>MH prefabricado: Aro de ajuste para cono h=10cm</v>
          </cell>
          <cell r="B220">
            <v>68594</v>
          </cell>
          <cell r="C220" t="str">
            <v>un</v>
          </cell>
          <cell r="D220">
            <v>66082</v>
          </cell>
          <cell r="E220" t="str">
            <v>un</v>
          </cell>
          <cell r="F220">
            <v>63847</v>
          </cell>
          <cell r="G220" t="str">
            <v>un</v>
          </cell>
          <cell r="H220">
            <v>61338</v>
          </cell>
          <cell r="I220" t="str">
            <v>un</v>
          </cell>
        </row>
        <row r="221">
          <cell r="A221" t="str">
            <v>MH prefabricado: Aro de ajuste para cono h=5cm</v>
          </cell>
          <cell r="B221">
            <v>36809</v>
          </cell>
          <cell r="C221" t="str">
            <v>un</v>
          </cell>
          <cell r="D221">
            <v>35461</v>
          </cell>
          <cell r="E221" t="str">
            <v>un</v>
          </cell>
          <cell r="F221">
            <v>34261</v>
          </cell>
          <cell r="G221" t="str">
            <v>un</v>
          </cell>
          <cell r="H221">
            <v>32914</v>
          </cell>
          <cell r="I221" t="str">
            <v>un</v>
          </cell>
        </row>
        <row r="222">
          <cell r="A222" t="str">
            <v>MH prefabricado: Base para pozo 120</v>
          </cell>
          <cell r="B222">
            <v>953594</v>
          </cell>
          <cell r="C222" t="str">
            <v>un</v>
          </cell>
          <cell r="D222">
            <v>918684</v>
          </cell>
          <cell r="E222" t="str">
            <v>un</v>
          </cell>
          <cell r="F222">
            <v>887617</v>
          </cell>
          <cell r="G222" t="str">
            <v>un</v>
          </cell>
          <cell r="H222">
            <v>852739</v>
          </cell>
          <cell r="I222" t="str">
            <v>un</v>
          </cell>
        </row>
        <row r="223">
          <cell r="A223" t="str">
            <v>MH prefabricado: Cono excentrico 120x60</v>
          </cell>
          <cell r="B223">
            <v>441664</v>
          </cell>
          <cell r="C223" t="str">
            <v>un</v>
          </cell>
          <cell r="D223">
            <v>425495</v>
          </cell>
          <cell r="E223" t="str">
            <v>un</v>
          </cell>
          <cell r="F223">
            <v>411106</v>
          </cell>
          <cell r="G223" t="str">
            <v>un</v>
          </cell>
          <cell r="H223">
            <v>394952</v>
          </cell>
          <cell r="I223" t="str">
            <v>un</v>
          </cell>
        </row>
        <row r="224">
          <cell r="A224" t="str">
            <v>MH prefabricado: Losa superior d=1,50m</v>
          </cell>
          <cell r="B224">
            <v>739457</v>
          </cell>
          <cell r="C224" t="str">
            <v>un</v>
          </cell>
          <cell r="D224">
            <v>712386</v>
          </cell>
          <cell r="E224" t="str">
            <v>un</v>
          </cell>
          <cell r="F224">
            <v>688295</v>
          </cell>
          <cell r="G224" t="str">
            <v>un</v>
          </cell>
          <cell r="H224">
            <v>661249</v>
          </cell>
          <cell r="I224" t="str">
            <v>un</v>
          </cell>
        </row>
        <row r="225">
          <cell r="A225" t="str">
            <v>MH prefabricado: Seccion pozo 120x100</v>
          </cell>
          <cell r="B225">
            <v>585539</v>
          </cell>
          <cell r="C225" t="str">
            <v>un</v>
          </cell>
          <cell r="D225">
            <v>564103</v>
          </cell>
          <cell r="E225" t="str">
            <v>un</v>
          </cell>
          <cell r="F225">
            <v>545027</v>
          </cell>
          <cell r="G225" t="str">
            <v>un</v>
          </cell>
          <cell r="H225">
            <v>523611</v>
          </cell>
          <cell r="I225" t="str">
            <v>un</v>
          </cell>
        </row>
        <row r="226">
          <cell r="A226" t="str">
            <v>MH prefabricado: Seccion pozo 120x25</v>
          </cell>
          <cell r="B226">
            <v>165627</v>
          </cell>
          <cell r="C226" t="str">
            <v>un</v>
          </cell>
          <cell r="D226">
            <v>159563</v>
          </cell>
          <cell r="E226" t="str">
            <v>un</v>
          </cell>
          <cell r="F226">
            <v>154167</v>
          </cell>
          <cell r="G226" t="str">
            <v>un</v>
          </cell>
          <cell r="H226">
            <v>148109</v>
          </cell>
          <cell r="I226" t="str">
            <v>un</v>
          </cell>
        </row>
        <row r="227">
          <cell r="A227" t="str">
            <v>MH prefabricado: Seccion pozo 120x50</v>
          </cell>
          <cell r="B227">
            <v>306157</v>
          </cell>
          <cell r="C227" t="str">
            <v>un</v>
          </cell>
          <cell r="D227">
            <v>294948</v>
          </cell>
          <cell r="E227" t="str">
            <v>un</v>
          </cell>
          <cell r="F227">
            <v>284973</v>
          </cell>
          <cell r="G227" t="str">
            <v>un</v>
          </cell>
          <cell r="H227">
            <v>273775</v>
          </cell>
          <cell r="I227" t="str">
            <v>un</v>
          </cell>
        </row>
        <row r="228">
          <cell r="A228" t="str">
            <v>MH prefabricado: Viga de transicion 150x120</v>
          </cell>
          <cell r="B228">
            <v>162280</v>
          </cell>
          <cell r="C228" t="str">
            <v>un</v>
          </cell>
          <cell r="D228">
            <v>156339</v>
          </cell>
          <cell r="E228" t="str">
            <v>un</v>
          </cell>
          <cell r="F228">
            <v>151052</v>
          </cell>
          <cell r="G228" t="str">
            <v>un</v>
          </cell>
          <cell r="H228">
            <v>145116</v>
          </cell>
          <cell r="I228" t="str">
            <v>un</v>
          </cell>
        </row>
        <row r="229">
          <cell r="A229" t="str">
            <v>Minicargador Bobcat</v>
          </cell>
          <cell r="B229">
            <v>82979</v>
          </cell>
          <cell r="C229" t="str">
            <v>H</v>
          </cell>
          <cell r="D229">
            <v>79941</v>
          </cell>
          <cell r="E229" t="str">
            <v>H</v>
          </cell>
          <cell r="F229">
            <v>77237</v>
          </cell>
          <cell r="G229" t="str">
            <v>H</v>
          </cell>
          <cell r="H229">
            <v>74202</v>
          </cell>
          <cell r="I229" t="str">
            <v>H</v>
          </cell>
        </row>
        <row r="230">
          <cell r="A230" t="str">
            <v>Mortero 1:3</v>
          </cell>
          <cell r="B230">
            <v>423816</v>
          </cell>
          <cell r="C230" t="str">
            <v>m3</v>
          </cell>
          <cell r="D230">
            <v>408300</v>
          </cell>
          <cell r="E230" t="str">
            <v>m3</v>
          </cell>
          <cell r="F230">
            <v>408300</v>
          </cell>
          <cell r="G230" t="str">
            <v>m3</v>
          </cell>
          <cell r="H230">
            <v>408300</v>
          </cell>
          <cell r="I230" t="str">
            <v>m3</v>
          </cell>
        </row>
        <row r="231">
          <cell r="A231" t="str">
            <v>Mortero 1:3 impermeabilizado</v>
          </cell>
          <cell r="B231">
            <v>550356</v>
          </cell>
          <cell r="C231" t="str">
            <v>m3</v>
          </cell>
          <cell r="D231">
            <v>530208</v>
          </cell>
          <cell r="E231" t="str">
            <v>m3</v>
          </cell>
          <cell r="F231">
            <v>530208</v>
          </cell>
          <cell r="G231" t="str">
            <v>m3</v>
          </cell>
          <cell r="H231">
            <v>530208</v>
          </cell>
          <cell r="I231" t="str">
            <v>m3</v>
          </cell>
        </row>
        <row r="232">
          <cell r="A232" t="str">
            <v>Mortero 1:4</v>
          </cell>
          <cell r="B232">
            <v>362170</v>
          </cell>
          <cell r="C232" t="str">
            <v>m3</v>
          </cell>
          <cell r="D232">
            <v>348911</v>
          </cell>
          <cell r="E232" t="str">
            <v>m3</v>
          </cell>
          <cell r="F232">
            <v>348911</v>
          </cell>
          <cell r="G232" t="str">
            <v>m3</v>
          </cell>
          <cell r="H232">
            <v>348911</v>
          </cell>
          <cell r="I232" t="str">
            <v>m3</v>
          </cell>
        </row>
        <row r="233">
          <cell r="A233" t="str">
            <v>Mortero 1:4 impermeabilizado</v>
          </cell>
          <cell r="B233">
            <v>459824</v>
          </cell>
          <cell r="C233" t="str">
            <v>m3</v>
          </cell>
          <cell r="D233">
            <v>442990</v>
          </cell>
          <cell r="E233" t="str">
            <v>m3</v>
          </cell>
          <cell r="F233">
            <v>442990</v>
          </cell>
          <cell r="G233" t="str">
            <v>m3</v>
          </cell>
          <cell r="H233">
            <v>442990</v>
          </cell>
          <cell r="I233" t="str">
            <v>m3</v>
          </cell>
        </row>
        <row r="234">
          <cell r="A234" t="str">
            <v>Mortero 1:5</v>
          </cell>
          <cell r="B234">
            <v>318524</v>
          </cell>
          <cell r="C234" t="str">
            <v>m3</v>
          </cell>
          <cell r="D234">
            <v>306863</v>
          </cell>
          <cell r="E234" t="str">
            <v>m3</v>
          </cell>
          <cell r="F234">
            <v>306863</v>
          </cell>
          <cell r="G234" t="str">
            <v>m3</v>
          </cell>
          <cell r="H234">
            <v>306863</v>
          </cell>
          <cell r="I234" t="str">
            <v>m3</v>
          </cell>
        </row>
        <row r="235">
          <cell r="A235" t="str">
            <v>Mortero 1:10</v>
          </cell>
          <cell r="B235">
            <v>166603</v>
          </cell>
          <cell r="C235" t="str">
            <v>m3</v>
          </cell>
          <cell r="D235">
            <v>160503</v>
          </cell>
          <cell r="E235" t="str">
            <v>m3</v>
          </cell>
          <cell r="F235">
            <v>155075</v>
          </cell>
          <cell r="G235" t="str">
            <v>m3</v>
          </cell>
          <cell r="H235">
            <v>148981</v>
          </cell>
          <cell r="I235" t="str">
            <v>m3</v>
          </cell>
        </row>
        <row r="236">
          <cell r="A236" t="str">
            <v>Mosaico para pisos 30x30</v>
          </cell>
          <cell r="B236">
            <v>65539</v>
          </cell>
          <cell r="C236" t="str">
            <v>m2</v>
          </cell>
          <cell r="D236">
            <v>63139</v>
          </cell>
          <cell r="E236" t="str">
            <v>m2</v>
          </cell>
          <cell r="F236">
            <v>63139</v>
          </cell>
          <cell r="G236" t="str">
            <v>m2</v>
          </cell>
          <cell r="H236">
            <v>63139</v>
          </cell>
          <cell r="I236" t="str">
            <v>m2</v>
          </cell>
        </row>
        <row r="237">
          <cell r="A237" t="str">
            <v>Motobomba a gasolina de 2"</v>
          </cell>
          <cell r="B237">
            <v>80035</v>
          </cell>
          <cell r="C237" t="str">
            <v>d</v>
          </cell>
          <cell r="D237">
            <v>77105</v>
          </cell>
          <cell r="E237" t="str">
            <v>d</v>
          </cell>
          <cell r="F237">
            <v>74497</v>
          </cell>
          <cell r="G237" t="str">
            <v>d</v>
          </cell>
          <cell r="H237">
            <v>71569</v>
          </cell>
          <cell r="I237" t="str">
            <v>d</v>
          </cell>
        </row>
        <row r="238">
          <cell r="A238" t="str">
            <v>Motobomba a gasolina de 3"</v>
          </cell>
          <cell r="B238">
            <v>82993</v>
          </cell>
          <cell r="C238" t="str">
            <v>d</v>
          </cell>
          <cell r="D238">
            <v>79954</v>
          </cell>
          <cell r="E238" t="str">
            <v>d</v>
          </cell>
          <cell r="F238">
            <v>77250</v>
          </cell>
          <cell r="G238" t="str">
            <v>d</v>
          </cell>
          <cell r="H238">
            <v>74214</v>
          </cell>
          <cell r="I238" t="str">
            <v>d</v>
          </cell>
        </row>
        <row r="239">
          <cell r="A239" t="str">
            <v>Motobomba para prueba hidrostática</v>
          </cell>
          <cell r="B239">
            <v>46201</v>
          </cell>
          <cell r="C239" t="str">
            <v>d</v>
          </cell>
          <cell r="D239">
            <v>44509</v>
          </cell>
          <cell r="E239" t="str">
            <v>d</v>
          </cell>
          <cell r="F239">
            <v>43003</v>
          </cell>
          <cell r="G239" t="str">
            <v>d</v>
          </cell>
          <cell r="H239">
            <v>41313</v>
          </cell>
          <cell r="I239" t="str">
            <v>d</v>
          </cell>
        </row>
        <row r="240">
          <cell r="A240" t="str">
            <v>Motobomba sumergible de 2"</v>
          </cell>
          <cell r="B240">
            <v>43561</v>
          </cell>
          <cell r="C240" t="str">
            <v>d</v>
          </cell>
          <cell r="D240">
            <v>41966</v>
          </cell>
          <cell r="E240" t="str">
            <v>d</v>
          </cell>
          <cell r="F240">
            <v>40546</v>
          </cell>
          <cell r="G240" t="str">
            <v>d</v>
          </cell>
          <cell r="H240">
            <v>38952</v>
          </cell>
          <cell r="I240" t="str">
            <v>d</v>
          </cell>
        </row>
        <row r="241">
          <cell r="A241" t="str">
            <v>Motobomba sumergible de 3"</v>
          </cell>
          <cell r="B241">
            <v>38282</v>
          </cell>
          <cell r="C241" t="str">
            <v>d</v>
          </cell>
          <cell r="D241">
            <v>36880</v>
          </cell>
          <cell r="E241" t="str">
            <v>d</v>
          </cell>
          <cell r="F241">
            <v>35632</v>
          </cell>
          <cell r="G241" t="str">
            <v>d</v>
          </cell>
          <cell r="H241">
            <v>34231</v>
          </cell>
          <cell r="I241" t="str">
            <v>d</v>
          </cell>
        </row>
        <row r="242">
          <cell r="A242" t="str">
            <v>Motoniveladora CAT 120G</v>
          </cell>
          <cell r="B242">
            <v>176672</v>
          </cell>
          <cell r="C242" t="str">
            <v>H</v>
          </cell>
          <cell r="D242">
            <v>170204</v>
          </cell>
          <cell r="E242" t="str">
            <v>H</v>
          </cell>
          <cell r="F242">
            <v>164448</v>
          </cell>
          <cell r="G242" t="str">
            <v>H</v>
          </cell>
          <cell r="H242">
            <v>157986</v>
          </cell>
          <cell r="I242" t="str">
            <v>H</v>
          </cell>
        </row>
        <row r="243">
          <cell r="A243" t="str">
            <v>Oficial Acabados</v>
          </cell>
          <cell r="B243">
            <v>19372</v>
          </cell>
          <cell r="C243" t="str">
            <v>HH</v>
          </cell>
          <cell r="D243">
            <v>18662</v>
          </cell>
          <cell r="E243" t="str">
            <v>HH</v>
          </cell>
          <cell r="F243">
            <v>18662</v>
          </cell>
          <cell r="G243" t="str">
            <v>HH</v>
          </cell>
          <cell r="H243">
            <v>18662</v>
          </cell>
          <cell r="I243" t="str">
            <v>HH</v>
          </cell>
        </row>
        <row r="244">
          <cell r="A244" t="str">
            <v>Oficial Albañileria</v>
          </cell>
          <cell r="B244">
            <v>16845</v>
          </cell>
          <cell r="C244" t="str">
            <v>HH</v>
          </cell>
          <cell r="D244">
            <v>16228.25</v>
          </cell>
          <cell r="E244" t="str">
            <v>HH</v>
          </cell>
          <cell r="F244">
            <v>16228.25</v>
          </cell>
          <cell r="G244" t="str">
            <v>HH</v>
          </cell>
          <cell r="H244">
            <v>16228.25</v>
          </cell>
          <cell r="I244" t="str">
            <v>HH</v>
          </cell>
        </row>
        <row r="245">
          <cell r="A245" t="str">
            <v xml:space="preserve">Oficial elect, sanit, carpint </v>
          </cell>
          <cell r="B245">
            <v>18530</v>
          </cell>
          <cell r="C245" t="str">
            <v>HH</v>
          </cell>
          <cell r="D245">
            <v>17851</v>
          </cell>
          <cell r="E245" t="str">
            <v>HH</v>
          </cell>
          <cell r="F245">
            <v>17851</v>
          </cell>
          <cell r="G245" t="str">
            <v>HH</v>
          </cell>
          <cell r="H245">
            <v>17851</v>
          </cell>
          <cell r="I245" t="str">
            <v>HH</v>
          </cell>
        </row>
        <row r="246">
          <cell r="A246" t="str">
            <v>Operador de equipos especiales</v>
          </cell>
          <cell r="B246">
            <v>23869</v>
          </cell>
          <cell r="C246" t="str">
            <v>HH</v>
          </cell>
          <cell r="D246">
            <v>22995.125</v>
          </cell>
          <cell r="E246" t="str">
            <v>HH</v>
          </cell>
          <cell r="F246">
            <v>22995.125</v>
          </cell>
          <cell r="G246" t="str">
            <v>HH</v>
          </cell>
          <cell r="H246">
            <v>22995.125</v>
          </cell>
          <cell r="I246" t="str">
            <v>HH</v>
          </cell>
        </row>
        <row r="247">
          <cell r="A247" t="str">
            <v>Pallets para Minicargador Bobcat</v>
          </cell>
          <cell r="B247">
            <v>69597</v>
          </cell>
          <cell r="C247" t="str">
            <v>d</v>
          </cell>
          <cell r="D247">
            <v>67049</v>
          </cell>
          <cell r="E247" t="str">
            <v>d</v>
          </cell>
          <cell r="F247">
            <v>64781</v>
          </cell>
          <cell r="G247" t="str">
            <v>d</v>
          </cell>
          <cell r="H247">
            <v>62235</v>
          </cell>
          <cell r="I247" t="str">
            <v>d</v>
          </cell>
        </row>
        <row r="248">
          <cell r="A248" t="str">
            <v>Pavimentadora AP-200</v>
          </cell>
          <cell r="B248">
            <v>55000</v>
          </cell>
          <cell r="C248" t="str">
            <v>H</v>
          </cell>
          <cell r="D248">
            <v>52986</v>
          </cell>
          <cell r="E248" t="str">
            <v>H</v>
          </cell>
          <cell r="F248">
            <v>51194</v>
          </cell>
          <cell r="G248" t="str">
            <v>H</v>
          </cell>
          <cell r="H248">
            <v>49182</v>
          </cell>
          <cell r="I248" t="str">
            <v>H</v>
          </cell>
        </row>
        <row r="249">
          <cell r="A249" t="str">
            <v>Pega enchape Sika x 50kg</v>
          </cell>
          <cell r="B249">
            <v>2172</v>
          </cell>
          <cell r="C249" t="str">
            <v>kg</v>
          </cell>
          <cell r="D249">
            <v>2092</v>
          </cell>
          <cell r="E249" t="str">
            <v>kg</v>
          </cell>
          <cell r="F249">
            <v>2021</v>
          </cell>
          <cell r="G249" t="str">
            <v>kg</v>
          </cell>
          <cell r="H249">
            <v>1941</v>
          </cell>
          <cell r="I249" t="str">
            <v>kg</v>
          </cell>
        </row>
        <row r="250">
          <cell r="A250" t="str">
            <v>Perfil HEA 180 con elementos de anclaje, L&lt;2 m</v>
          </cell>
          <cell r="B250">
            <v>1589</v>
          </cell>
          <cell r="C250" t="str">
            <v>d</v>
          </cell>
          <cell r="D250">
            <v>1530</v>
          </cell>
          <cell r="E250" t="str">
            <v>d</v>
          </cell>
          <cell r="F250">
            <v>1478</v>
          </cell>
          <cell r="G250" t="str">
            <v>d</v>
          </cell>
          <cell r="H250">
            <v>1419</v>
          </cell>
          <cell r="I250" t="str">
            <v>d</v>
          </cell>
        </row>
        <row r="251">
          <cell r="A251" t="str">
            <v>Perfil HEA 180 x 6 m</v>
          </cell>
          <cell r="B251">
            <v>1227</v>
          </cell>
          <cell r="C251" t="str">
            <v>d</v>
          </cell>
          <cell r="D251">
            <v>1182</v>
          </cell>
          <cell r="E251" t="str">
            <v>d</v>
          </cell>
          <cell r="F251">
            <v>1142</v>
          </cell>
          <cell r="G251" t="str">
            <v>d</v>
          </cell>
          <cell r="H251">
            <v>1097</v>
          </cell>
          <cell r="I251" t="str">
            <v>d</v>
          </cell>
        </row>
        <row r="252">
          <cell r="A252" t="str">
            <v>Perfil HEA 180 x 8 m</v>
          </cell>
          <cell r="B252">
            <v>1879</v>
          </cell>
          <cell r="C252" t="str">
            <v>d</v>
          </cell>
          <cell r="D252">
            <v>1810</v>
          </cell>
          <cell r="E252" t="str">
            <v>d</v>
          </cell>
          <cell r="F252">
            <v>1748</v>
          </cell>
          <cell r="G252" t="str">
            <v>d</v>
          </cell>
          <cell r="H252">
            <v>1679</v>
          </cell>
          <cell r="I252" t="str">
            <v>d</v>
          </cell>
        </row>
        <row r="253">
          <cell r="A253" t="str">
            <v>Perfil HEA 240 con elementos de anclaje, L&lt;2 m</v>
          </cell>
          <cell r="B253">
            <v>2236</v>
          </cell>
          <cell r="C253" t="str">
            <v>d</v>
          </cell>
          <cell r="D253">
            <v>2154</v>
          </cell>
          <cell r="E253" t="str">
            <v>d</v>
          </cell>
          <cell r="F253">
            <v>2081</v>
          </cell>
          <cell r="G253" t="str">
            <v>d</v>
          </cell>
          <cell r="H253">
            <v>1999</v>
          </cell>
          <cell r="I253" t="str">
            <v>d</v>
          </cell>
        </row>
        <row r="254">
          <cell r="A254" t="str">
            <v>Perfil HEA 240 x 10 m</v>
          </cell>
          <cell r="B254">
            <v>2310</v>
          </cell>
          <cell r="C254" t="str">
            <v>d</v>
          </cell>
          <cell r="D254">
            <v>2225</v>
          </cell>
          <cell r="E254" t="str">
            <v>d</v>
          </cell>
          <cell r="F254">
            <v>2149</v>
          </cell>
          <cell r="G254" t="str">
            <v>d</v>
          </cell>
          <cell r="H254">
            <v>2064</v>
          </cell>
          <cell r="I254" t="str">
            <v>d</v>
          </cell>
        </row>
        <row r="255">
          <cell r="A255" t="str">
            <v>Perfilería de acero</v>
          </cell>
          <cell r="B255">
            <v>12742</v>
          </cell>
          <cell r="C255" t="str">
            <v>KG</v>
          </cell>
          <cell r="D255">
            <v>12275</v>
          </cell>
          <cell r="E255" t="str">
            <v>KG</v>
          </cell>
          <cell r="F255">
            <v>11859</v>
          </cell>
          <cell r="G255" t="str">
            <v>KG</v>
          </cell>
          <cell r="H255">
            <v>11393</v>
          </cell>
          <cell r="I255" t="str">
            <v>KG</v>
          </cell>
        </row>
        <row r="256">
          <cell r="A256" t="str">
            <v>Perno en acero de 2"</v>
          </cell>
          <cell r="B256">
            <v>7923</v>
          </cell>
          <cell r="C256" t="str">
            <v>UD</v>
          </cell>
          <cell r="D256">
            <v>7632</v>
          </cell>
          <cell r="E256" t="str">
            <v>UD</v>
          </cell>
          <cell r="F256">
            <v>7373</v>
          </cell>
          <cell r="G256" t="str">
            <v>UD</v>
          </cell>
          <cell r="H256">
            <v>7083</v>
          </cell>
          <cell r="I256" t="str">
            <v>UD</v>
          </cell>
        </row>
        <row r="257">
          <cell r="A257" t="str">
            <v>Pernos en acero inoxidable tipo ancla de cuña</v>
          </cell>
          <cell r="B257">
            <v>3963</v>
          </cell>
          <cell r="C257" t="str">
            <v>un/ml</v>
          </cell>
          <cell r="D257">
            <v>3817</v>
          </cell>
          <cell r="E257" t="str">
            <v>un/ml</v>
          </cell>
          <cell r="F257">
            <v>3687</v>
          </cell>
          <cell r="G257" t="str">
            <v>un/ml</v>
          </cell>
          <cell r="H257">
            <v>3542</v>
          </cell>
          <cell r="I257" t="str">
            <v>un/ml</v>
          </cell>
        </row>
        <row r="258">
          <cell r="A258" t="str">
            <v>Perno 3/4 x 3"</v>
          </cell>
          <cell r="B258">
            <v>5049</v>
          </cell>
          <cell r="C258" t="str">
            <v>UD</v>
          </cell>
          <cell r="D258">
            <v>4864</v>
          </cell>
          <cell r="E258" t="str">
            <v>UD</v>
          </cell>
          <cell r="F258">
            <v>4699</v>
          </cell>
          <cell r="G258" t="str">
            <v>UD</v>
          </cell>
          <cell r="H258">
            <v>4514</v>
          </cell>
          <cell r="I258" t="str">
            <v>UD</v>
          </cell>
        </row>
        <row r="259">
          <cell r="A259" t="str">
            <v>Perno 5/8 x 2 1/2"</v>
          </cell>
          <cell r="B259">
            <v>3608</v>
          </cell>
          <cell r="C259" t="str">
            <v>UD</v>
          </cell>
          <cell r="D259">
            <v>3475</v>
          </cell>
          <cell r="E259" t="str">
            <v>UD</v>
          </cell>
          <cell r="F259">
            <v>3357</v>
          </cell>
          <cell r="G259" t="str">
            <v>UD</v>
          </cell>
          <cell r="H259">
            <v>3225</v>
          </cell>
          <cell r="I259" t="str">
            <v>UD</v>
          </cell>
        </row>
        <row r="260">
          <cell r="A260" t="str">
            <v>Perno 6 1/2" x 1/2"</v>
          </cell>
          <cell r="B260">
            <v>2872</v>
          </cell>
          <cell r="C260" t="str">
            <v>UD</v>
          </cell>
          <cell r="D260">
            <v>2766</v>
          </cell>
          <cell r="E260" t="str">
            <v>UD</v>
          </cell>
          <cell r="F260">
            <v>2672</v>
          </cell>
          <cell r="G260" t="str">
            <v>UD</v>
          </cell>
          <cell r="H260">
            <v>2567</v>
          </cell>
          <cell r="I260" t="str">
            <v>UD</v>
          </cell>
        </row>
        <row r="261">
          <cell r="A261" t="str">
            <v>Piedra china No. 3</v>
          </cell>
          <cell r="B261">
            <v>287</v>
          </cell>
          <cell r="C261" t="str">
            <v>kg</v>
          </cell>
          <cell r="D261">
            <v>276</v>
          </cell>
          <cell r="E261" t="str">
            <v>kg</v>
          </cell>
          <cell r="F261">
            <v>266</v>
          </cell>
          <cell r="G261" t="str">
            <v>kg</v>
          </cell>
          <cell r="H261">
            <v>255</v>
          </cell>
          <cell r="I261" t="str">
            <v>kg</v>
          </cell>
        </row>
        <row r="262">
          <cell r="A262" t="str">
            <v>Piedra ciclópea</v>
          </cell>
          <cell r="B262">
            <v>79323</v>
          </cell>
          <cell r="C262" t="str">
            <v>m3</v>
          </cell>
          <cell r="D262">
            <v>76419</v>
          </cell>
          <cell r="E262" t="str">
            <v>m3</v>
          </cell>
          <cell r="F262">
            <v>73834</v>
          </cell>
          <cell r="G262" t="str">
            <v>m3</v>
          </cell>
          <cell r="H262">
            <v>70932</v>
          </cell>
          <cell r="I262" t="str">
            <v>m3</v>
          </cell>
        </row>
        <row r="263">
          <cell r="A263" t="str">
            <v>Pintura anticorrosivo y acabado esmalte</v>
          </cell>
          <cell r="B263">
            <v>67637</v>
          </cell>
          <cell r="C263" t="str">
            <v>gal</v>
          </cell>
          <cell r="D263">
            <v>65160</v>
          </cell>
          <cell r="E263" t="str">
            <v>gal</v>
          </cell>
          <cell r="F263">
            <v>62956</v>
          </cell>
          <cell r="G263" t="str">
            <v>gal</v>
          </cell>
          <cell r="H263">
            <v>60482</v>
          </cell>
          <cell r="I263" t="str">
            <v>gal</v>
          </cell>
        </row>
        <row r="264">
          <cell r="A264" t="str">
            <v>Pintura en imprimante epoxico + barrera epoxica + esmalte uretano.</v>
          </cell>
          <cell r="B264">
            <v>59970</v>
          </cell>
          <cell r="C264" t="str">
            <v>m2</v>
          </cell>
          <cell r="D264">
            <v>57774</v>
          </cell>
          <cell r="E264" t="str">
            <v>m2</v>
          </cell>
          <cell r="F264">
            <v>57774</v>
          </cell>
          <cell r="G264" t="str">
            <v>m2</v>
          </cell>
          <cell r="H264">
            <v>57774</v>
          </cell>
          <cell r="I264" t="str">
            <v>m2</v>
          </cell>
        </row>
        <row r="265">
          <cell r="A265" t="str">
            <v>Pintrua tipo trafico</v>
          </cell>
          <cell r="B265">
            <v>92159</v>
          </cell>
          <cell r="C265" t="str">
            <v>gl</v>
          </cell>
          <cell r="D265">
            <v>88785</v>
          </cell>
          <cell r="E265" t="str">
            <v>gl</v>
          </cell>
          <cell r="F265">
            <v>85782</v>
          </cell>
          <cell r="G265" t="str">
            <v>gl</v>
          </cell>
          <cell r="H265">
            <v>82411</v>
          </cell>
          <cell r="I265" t="str">
            <v>gl</v>
          </cell>
        </row>
        <row r="266">
          <cell r="A266" t="str">
            <v>Pintura Epoxica</v>
          </cell>
          <cell r="B266">
            <v>263861</v>
          </cell>
          <cell r="C266" t="str">
            <v>GAL</v>
          </cell>
          <cell r="D266">
            <v>254201</v>
          </cell>
          <cell r="E266" t="str">
            <v>GAL</v>
          </cell>
          <cell r="F266">
            <v>245604</v>
          </cell>
          <cell r="G266" t="str">
            <v>GAL</v>
          </cell>
          <cell r="H266">
            <v>235953</v>
          </cell>
          <cell r="I266" t="str">
            <v>GAL</v>
          </cell>
        </row>
        <row r="267">
          <cell r="A267" t="str">
            <v>Pintura epoxica (Coaltar Epoxico)</v>
          </cell>
          <cell r="B267">
            <v>117112</v>
          </cell>
          <cell r="C267" t="str">
            <v>gl</v>
          </cell>
          <cell r="D267">
            <v>112824</v>
          </cell>
          <cell r="E267" t="str">
            <v>gl</v>
          </cell>
          <cell r="F267">
            <v>109008</v>
          </cell>
          <cell r="G267" t="str">
            <v>gl</v>
          </cell>
          <cell r="H267">
            <v>104724</v>
          </cell>
          <cell r="I267" t="str">
            <v>gl</v>
          </cell>
        </row>
        <row r="268">
          <cell r="A268" t="str">
            <v>Pintura epoxipoliamida</v>
          </cell>
          <cell r="B268">
            <v>118666</v>
          </cell>
          <cell r="C268" t="str">
            <v>gl</v>
          </cell>
          <cell r="D268">
            <v>114321</v>
          </cell>
          <cell r="E268" t="str">
            <v>gl</v>
          </cell>
          <cell r="F268">
            <v>110455</v>
          </cell>
          <cell r="G268" t="str">
            <v>gl</v>
          </cell>
          <cell r="H268">
            <v>106114</v>
          </cell>
          <cell r="I268" t="str">
            <v>gl</v>
          </cell>
        </row>
        <row r="269">
          <cell r="A269" t="str">
            <v>Pintura esmalte sintetico</v>
          </cell>
          <cell r="B269">
            <v>92861</v>
          </cell>
          <cell r="C269" t="str">
            <v>gal</v>
          </cell>
          <cell r="D269">
            <v>89461</v>
          </cell>
          <cell r="E269" t="str">
            <v>gal</v>
          </cell>
          <cell r="F269">
            <v>86435</v>
          </cell>
          <cell r="G269" t="str">
            <v>gal</v>
          </cell>
          <cell r="H269">
            <v>83038</v>
          </cell>
          <cell r="I269" t="str">
            <v>gal</v>
          </cell>
        </row>
        <row r="270">
          <cell r="A270" t="str">
            <v>Piso en cerámica 20x20</v>
          </cell>
          <cell r="B270">
            <v>17294</v>
          </cell>
          <cell r="C270" t="str">
            <v>m2</v>
          </cell>
          <cell r="D270">
            <v>16660</v>
          </cell>
          <cell r="E270" t="str">
            <v>m2</v>
          </cell>
          <cell r="F270">
            <v>16096</v>
          </cell>
          <cell r="G270" t="str">
            <v>m2</v>
          </cell>
          <cell r="H270">
            <v>15463</v>
          </cell>
          <cell r="I270" t="str">
            <v>m2</v>
          </cell>
        </row>
        <row r="271">
          <cell r="A271" t="str">
            <v>Piso en cerámica 30x30</v>
          </cell>
          <cell r="B271">
            <v>20989</v>
          </cell>
          <cell r="C271" t="str">
            <v>m2</v>
          </cell>
          <cell r="D271">
            <v>20220</v>
          </cell>
          <cell r="E271" t="str">
            <v>m2</v>
          </cell>
          <cell r="F271">
            <v>19536</v>
          </cell>
          <cell r="G271" t="str">
            <v>m2</v>
          </cell>
          <cell r="H271">
            <v>18768</v>
          </cell>
          <cell r="I271" t="str">
            <v>m2</v>
          </cell>
        </row>
        <row r="272">
          <cell r="A272" t="str">
            <v>Pistola AnchorFix-4</v>
          </cell>
          <cell r="B272">
            <v>191396</v>
          </cell>
          <cell r="C272" t="str">
            <v>un</v>
          </cell>
          <cell r="D272">
            <v>184389</v>
          </cell>
          <cell r="E272" t="str">
            <v>un</v>
          </cell>
          <cell r="F272">
            <v>178153</v>
          </cell>
          <cell r="G272" t="str">
            <v>un</v>
          </cell>
          <cell r="H272">
            <v>171152</v>
          </cell>
          <cell r="I272" t="str">
            <v>un</v>
          </cell>
        </row>
        <row r="273">
          <cell r="A273" t="str">
            <v>Pistola Aplicadora</v>
          </cell>
          <cell r="B273">
            <v>73584</v>
          </cell>
          <cell r="C273" t="str">
            <v>UD</v>
          </cell>
          <cell r="D273">
            <v>70890</v>
          </cell>
          <cell r="E273" t="str">
            <v>UD</v>
          </cell>
          <cell r="F273">
            <v>68492</v>
          </cell>
          <cell r="G273" t="str">
            <v>UD</v>
          </cell>
          <cell r="H273">
            <v>65800</v>
          </cell>
          <cell r="I273" t="str">
            <v>UD</v>
          </cell>
        </row>
        <row r="274">
          <cell r="A274" t="str">
            <v>Pistolero de Compresor</v>
          </cell>
          <cell r="B274">
            <v>117929</v>
          </cell>
          <cell r="C274" t="str">
            <v>d</v>
          </cell>
          <cell r="D274">
            <v>113611</v>
          </cell>
          <cell r="E274" t="str">
            <v>d</v>
          </cell>
          <cell r="F274">
            <v>109769</v>
          </cell>
          <cell r="G274" t="str">
            <v>d</v>
          </cell>
          <cell r="H274">
            <v>105455</v>
          </cell>
          <cell r="I274" t="str">
            <v>d</v>
          </cell>
        </row>
        <row r="275">
          <cell r="A275" t="str">
            <v>Pistola para aplciación de pintura</v>
          </cell>
          <cell r="B275">
            <v>50028</v>
          </cell>
          <cell r="C275" t="str">
            <v>un</v>
          </cell>
          <cell r="D275">
            <v>48196</v>
          </cell>
          <cell r="E275" t="str">
            <v>un</v>
          </cell>
          <cell r="F275">
            <v>46566</v>
          </cell>
          <cell r="G275" t="str">
            <v>un</v>
          </cell>
          <cell r="H275">
            <v>44736</v>
          </cell>
          <cell r="I275" t="str">
            <v>un</v>
          </cell>
        </row>
        <row r="276">
          <cell r="A276" t="str">
            <v>Placa Plana 1,2 x 1,2 x 4 m</v>
          </cell>
          <cell r="B276">
            <v>103202</v>
          </cell>
          <cell r="C276" t="str">
            <v>UND</v>
          </cell>
          <cell r="D276">
            <v>99423</v>
          </cell>
          <cell r="E276" t="str">
            <v>UND</v>
          </cell>
          <cell r="F276">
            <v>96060</v>
          </cell>
          <cell r="G276" t="str">
            <v>UND</v>
          </cell>
          <cell r="H276">
            <v>92285</v>
          </cell>
          <cell r="I276" t="str">
            <v>UND</v>
          </cell>
        </row>
        <row r="277">
          <cell r="A277" t="str">
            <v>Plantilla en concreto 2000 psi e=0.07m</v>
          </cell>
          <cell r="B277">
            <v>33663</v>
          </cell>
          <cell r="C277" t="str">
            <v>m2</v>
          </cell>
          <cell r="D277">
            <v>32430</v>
          </cell>
          <cell r="E277" t="str">
            <v>m2</v>
          </cell>
          <cell r="F277">
            <v>32430</v>
          </cell>
          <cell r="G277" t="str">
            <v>m2</v>
          </cell>
          <cell r="H277">
            <v>32430</v>
          </cell>
          <cell r="I277" t="str">
            <v>m2</v>
          </cell>
        </row>
        <row r="278">
          <cell r="A278" t="str">
            <v>Plastocrete DM (x20kg)</v>
          </cell>
          <cell r="B278">
            <v>9235</v>
          </cell>
          <cell r="C278" t="str">
            <v>kg</v>
          </cell>
          <cell r="D278">
            <v>8896</v>
          </cell>
          <cell r="E278" t="str">
            <v>kg</v>
          </cell>
          <cell r="F278">
            <v>8595</v>
          </cell>
          <cell r="G278" t="str">
            <v>kg</v>
          </cell>
          <cell r="H278">
            <v>8257</v>
          </cell>
          <cell r="I278" t="str">
            <v>kg</v>
          </cell>
        </row>
        <row r="279">
          <cell r="A279" t="str">
            <v>Platina de 3/16 x 2"</v>
          </cell>
          <cell r="B279">
            <v>6059</v>
          </cell>
          <cell r="C279" t="str">
            <v>m</v>
          </cell>
          <cell r="D279">
            <v>5837</v>
          </cell>
          <cell r="E279" t="str">
            <v>m</v>
          </cell>
          <cell r="F279">
            <v>5639</v>
          </cell>
          <cell r="G279" t="str">
            <v>m</v>
          </cell>
          <cell r="H279">
            <v>5417</v>
          </cell>
          <cell r="I279" t="str">
            <v>m</v>
          </cell>
        </row>
        <row r="280">
          <cell r="A280" t="str">
            <v>Platina de 4mm x 12mm</v>
          </cell>
          <cell r="B280">
            <v>1300</v>
          </cell>
          <cell r="C280" t="str">
            <v>m</v>
          </cell>
          <cell r="D280">
            <v>1252</v>
          </cell>
          <cell r="E280" t="str">
            <v>m</v>
          </cell>
          <cell r="F280">
            <v>1209</v>
          </cell>
          <cell r="G280" t="str">
            <v>m</v>
          </cell>
          <cell r="H280">
            <v>1161</v>
          </cell>
          <cell r="I280" t="str">
            <v>m</v>
          </cell>
        </row>
        <row r="281">
          <cell r="A281" t="str">
            <v>Platina en acero de 2" x 3/16"</v>
          </cell>
          <cell r="B281">
            <v>6689</v>
          </cell>
          <cell r="C281" t="str">
            <v>m</v>
          </cell>
          <cell r="D281">
            <v>6444</v>
          </cell>
          <cell r="E281" t="str">
            <v>m</v>
          </cell>
          <cell r="F281">
            <v>6226</v>
          </cell>
          <cell r="G281" t="str">
            <v>m</v>
          </cell>
          <cell r="H281">
            <v>5981</v>
          </cell>
          <cell r="I281" t="str">
            <v>m</v>
          </cell>
        </row>
        <row r="282">
          <cell r="A282" t="str">
            <v xml:space="preserve">Platina en acero de 0,15m x 0,20m </v>
          </cell>
          <cell r="B282">
            <v>8424</v>
          </cell>
          <cell r="C282" t="str">
            <v>un/ml</v>
          </cell>
          <cell r="D282">
            <v>8115</v>
          </cell>
          <cell r="E282" t="str">
            <v>un/ml</v>
          </cell>
          <cell r="F282">
            <v>7840</v>
          </cell>
          <cell r="G282" t="str">
            <v>un/ml</v>
          </cell>
          <cell r="H282">
            <v>7531</v>
          </cell>
          <cell r="I282" t="str">
            <v>un/ml</v>
          </cell>
        </row>
        <row r="283">
          <cell r="A283" t="str">
            <v>Polvillo</v>
          </cell>
          <cell r="B283">
            <v>37499</v>
          </cell>
          <cell r="C283" t="str">
            <v>m3</v>
          </cell>
          <cell r="D283">
            <v>36126</v>
          </cell>
          <cell r="E283" t="str">
            <v>m3</v>
          </cell>
          <cell r="F283">
            <v>34904</v>
          </cell>
          <cell r="G283" t="str">
            <v>m3</v>
          </cell>
          <cell r="H283">
            <v>33532</v>
          </cell>
          <cell r="I283" t="str">
            <v>m3</v>
          </cell>
        </row>
        <row r="284">
          <cell r="A284" t="str">
            <v>Polvo mineral</v>
          </cell>
          <cell r="B284">
            <v>2887</v>
          </cell>
          <cell r="C284" t="str">
            <v>kg</v>
          </cell>
          <cell r="D284">
            <v>2781</v>
          </cell>
          <cell r="E284" t="str">
            <v>kg</v>
          </cell>
          <cell r="F284">
            <v>2686</v>
          </cell>
          <cell r="G284" t="str">
            <v>kg</v>
          </cell>
          <cell r="H284">
            <v>2580</v>
          </cell>
          <cell r="I284" t="str">
            <v>kg</v>
          </cell>
        </row>
        <row r="285">
          <cell r="A285" t="str">
            <v>Portaflanche 63m  PEAD</v>
          </cell>
          <cell r="B285">
            <v>22204</v>
          </cell>
          <cell r="C285" t="str">
            <v>Un</v>
          </cell>
          <cell r="D285">
            <v>21391</v>
          </cell>
          <cell r="E285" t="str">
            <v>Un</v>
          </cell>
          <cell r="F285">
            <v>20667</v>
          </cell>
          <cell r="G285" t="str">
            <v>Un</v>
          </cell>
          <cell r="H285">
            <v>19854</v>
          </cell>
          <cell r="I285" t="str">
            <v>Un</v>
          </cell>
        </row>
        <row r="286">
          <cell r="A286" t="str">
            <v>Pulidora Electrica de 4"</v>
          </cell>
          <cell r="B286">
            <v>17307</v>
          </cell>
          <cell r="C286" t="str">
            <v>d</v>
          </cell>
          <cell r="D286">
            <v>16673</v>
          </cell>
          <cell r="E286" t="str">
            <v>d</v>
          </cell>
          <cell r="F286">
            <v>16109</v>
          </cell>
          <cell r="G286" t="str">
            <v>d</v>
          </cell>
          <cell r="H286">
            <v>15476</v>
          </cell>
          <cell r="I286" t="str">
            <v>d</v>
          </cell>
        </row>
        <row r="287">
          <cell r="A287" t="str">
            <v>Pulidora Electrica de 9"</v>
          </cell>
          <cell r="B287">
            <v>32013</v>
          </cell>
          <cell r="C287" t="str">
            <v>d</v>
          </cell>
          <cell r="D287">
            <v>30841</v>
          </cell>
          <cell r="E287" t="str">
            <v>d</v>
          </cell>
          <cell r="F287">
            <v>29798</v>
          </cell>
          <cell r="G287" t="str">
            <v>d</v>
          </cell>
          <cell r="H287">
            <v>28627</v>
          </cell>
          <cell r="I287" t="str">
            <v>d</v>
          </cell>
        </row>
        <row r="288">
          <cell r="A288" t="str">
            <v xml:space="preserve">Puntilla de acero de 1 1/4 </v>
          </cell>
          <cell r="B288">
            <v>2114</v>
          </cell>
          <cell r="C288" t="str">
            <v>lb</v>
          </cell>
          <cell r="D288">
            <v>2036</v>
          </cell>
          <cell r="E288" t="str">
            <v>lb</v>
          </cell>
          <cell r="F288">
            <v>1967</v>
          </cell>
          <cell r="G288" t="str">
            <v>lb</v>
          </cell>
          <cell r="H288">
            <v>1889</v>
          </cell>
          <cell r="I288" t="str">
            <v>lb</v>
          </cell>
        </row>
        <row r="289">
          <cell r="A289" t="str">
            <v>Puntillas con cabeza de 1" - 2 1/2"</v>
          </cell>
          <cell r="B289">
            <v>2906</v>
          </cell>
          <cell r="C289" t="str">
            <v>lb</v>
          </cell>
          <cell r="D289">
            <v>2799</v>
          </cell>
          <cell r="E289" t="str">
            <v>lb</v>
          </cell>
          <cell r="F289">
            <v>2704</v>
          </cell>
          <cell r="G289" t="str">
            <v>lb</v>
          </cell>
          <cell r="H289">
            <v>2597</v>
          </cell>
          <cell r="I289" t="str">
            <v>lb</v>
          </cell>
        </row>
        <row r="290">
          <cell r="A290" t="str">
            <v>Puntillas de 4"</v>
          </cell>
          <cell r="B290">
            <v>4754</v>
          </cell>
          <cell r="C290" t="str">
            <v>lb</v>
          </cell>
          <cell r="D290">
            <v>4579</v>
          </cell>
          <cell r="E290" t="str">
            <v>lb</v>
          </cell>
          <cell r="F290">
            <v>4424</v>
          </cell>
          <cell r="G290" t="str">
            <v>lb</v>
          </cell>
          <cell r="H290">
            <v>4250</v>
          </cell>
          <cell r="I290" t="str">
            <v>lb</v>
          </cell>
        </row>
        <row r="291">
          <cell r="A291" t="str">
            <v>Punto de agua potable de 1/2"</v>
          </cell>
          <cell r="B291">
            <v>32325</v>
          </cell>
          <cell r="C291" t="str">
            <v>UND</v>
          </cell>
          <cell r="D291">
            <v>31141</v>
          </cell>
          <cell r="E291" t="str">
            <v>UND</v>
          </cell>
          <cell r="F291">
            <v>30087</v>
          </cell>
          <cell r="G291" t="str">
            <v>UND</v>
          </cell>
          <cell r="H291">
            <v>28904</v>
          </cell>
          <cell r="I291" t="str">
            <v>UND</v>
          </cell>
        </row>
        <row r="292">
          <cell r="A292" t="str">
            <v>Punto eléctrico económico</v>
          </cell>
          <cell r="B292">
            <v>82390</v>
          </cell>
          <cell r="C292" t="str">
            <v>UND</v>
          </cell>
          <cell r="D292">
            <v>79373</v>
          </cell>
          <cell r="E292" t="str">
            <v>UND</v>
          </cell>
          <cell r="F292">
            <v>76688</v>
          </cell>
          <cell r="G292" t="str">
            <v>UND</v>
          </cell>
          <cell r="H292">
            <v>73674</v>
          </cell>
          <cell r="I292" t="str">
            <v>UND</v>
          </cell>
        </row>
        <row r="293">
          <cell r="A293" t="str">
            <v>Punto sanitario 2"</v>
          </cell>
          <cell r="B293">
            <v>83929</v>
          </cell>
          <cell r="C293" t="str">
            <v>UND</v>
          </cell>
          <cell r="D293">
            <v>80856</v>
          </cell>
          <cell r="E293" t="str">
            <v>UND</v>
          </cell>
          <cell r="F293">
            <v>78121</v>
          </cell>
          <cell r="G293" t="str">
            <v>UND</v>
          </cell>
          <cell r="H293">
            <v>75051</v>
          </cell>
          <cell r="I293" t="str">
            <v>UND</v>
          </cell>
        </row>
        <row r="294">
          <cell r="A294" t="str">
            <v>Punto sanitario 4"</v>
          </cell>
          <cell r="B294">
            <v>100771</v>
          </cell>
          <cell r="C294" t="str">
            <v>UND</v>
          </cell>
          <cell r="D294">
            <v>97081</v>
          </cell>
          <cell r="E294" t="str">
            <v>UND</v>
          </cell>
          <cell r="F294">
            <v>93798</v>
          </cell>
          <cell r="G294" t="str">
            <v>UND</v>
          </cell>
          <cell r="H294">
            <v>90112</v>
          </cell>
          <cell r="I294" t="str">
            <v>UND</v>
          </cell>
        </row>
        <row r="295">
          <cell r="A295" t="str">
            <v>Reconstrucción de anden</v>
          </cell>
          <cell r="B295">
            <v>51785</v>
          </cell>
          <cell r="C295" t="str">
            <v>m2</v>
          </cell>
          <cell r="D295">
            <v>49889</v>
          </cell>
          <cell r="E295" t="str">
            <v>m2</v>
          </cell>
          <cell r="F295">
            <v>49889</v>
          </cell>
          <cell r="G295" t="str">
            <v>m2</v>
          </cell>
          <cell r="H295">
            <v>49889</v>
          </cell>
          <cell r="I295" t="str">
            <v>m2</v>
          </cell>
        </row>
        <row r="296">
          <cell r="A296" t="str">
            <v>Reconstrucción de bordillo</v>
          </cell>
          <cell r="B296">
            <v>19709</v>
          </cell>
          <cell r="C296" t="str">
            <v>m</v>
          </cell>
          <cell r="D296">
            <v>18987</v>
          </cell>
          <cell r="E296" t="str">
            <v>m</v>
          </cell>
          <cell r="F296">
            <v>18987</v>
          </cell>
          <cell r="G296" t="str">
            <v>m</v>
          </cell>
          <cell r="H296">
            <v>18987</v>
          </cell>
          <cell r="I296" t="str">
            <v>m</v>
          </cell>
        </row>
        <row r="297">
          <cell r="A297" t="str">
            <v>Reconstrucción de pavimento</v>
          </cell>
          <cell r="B297">
            <v>99460</v>
          </cell>
          <cell r="C297" t="str">
            <v>m2</v>
          </cell>
          <cell r="D297">
            <v>95818</v>
          </cell>
          <cell r="E297" t="str">
            <v>m2</v>
          </cell>
          <cell r="F297">
            <v>95818</v>
          </cell>
          <cell r="G297" t="str">
            <v>m2</v>
          </cell>
          <cell r="H297">
            <v>95818</v>
          </cell>
          <cell r="I297" t="str">
            <v>m2</v>
          </cell>
        </row>
        <row r="298">
          <cell r="A298" t="str">
            <v>Regla Vibratoria</v>
          </cell>
          <cell r="B298">
            <v>114312</v>
          </cell>
          <cell r="C298" t="str">
            <v>d</v>
          </cell>
          <cell r="D298">
            <v>110127</v>
          </cell>
          <cell r="E298" t="str">
            <v>d</v>
          </cell>
          <cell r="F298">
            <v>106402</v>
          </cell>
          <cell r="G298" t="str">
            <v>d</v>
          </cell>
          <cell r="H298">
            <v>102221</v>
          </cell>
          <cell r="I298" t="str">
            <v>d</v>
          </cell>
        </row>
        <row r="299">
          <cell r="A299" t="str">
            <v>Relleno con arena compactada</v>
          </cell>
          <cell r="B299">
            <v>72989</v>
          </cell>
          <cell r="C299" t="str">
            <v>m3</v>
          </cell>
          <cell r="D299">
            <v>70316</v>
          </cell>
          <cell r="E299" t="str">
            <v>m3</v>
          </cell>
          <cell r="F299">
            <v>70316</v>
          </cell>
          <cell r="G299" t="str">
            <v>m3</v>
          </cell>
          <cell r="H299">
            <v>70316</v>
          </cell>
          <cell r="I299" t="str">
            <v>m3</v>
          </cell>
        </row>
        <row r="300">
          <cell r="A300" t="str">
            <v>Relleno con material de sitio compactado</v>
          </cell>
          <cell r="B300">
            <v>21183</v>
          </cell>
          <cell r="C300" t="str">
            <v>m3</v>
          </cell>
          <cell r="D300">
            <v>20407</v>
          </cell>
          <cell r="E300" t="str">
            <v>m3</v>
          </cell>
          <cell r="F300">
            <v>20407</v>
          </cell>
          <cell r="G300" t="str">
            <v>m3</v>
          </cell>
          <cell r="H300">
            <v>20407</v>
          </cell>
          <cell r="I300" t="str">
            <v>m3</v>
          </cell>
        </row>
        <row r="301">
          <cell r="A301" t="str">
            <v>Remache Pop</v>
          </cell>
          <cell r="B301">
            <v>107</v>
          </cell>
          <cell r="C301" t="str">
            <v>UND</v>
          </cell>
          <cell r="D301">
            <v>103</v>
          </cell>
          <cell r="E301" t="str">
            <v>UND</v>
          </cell>
          <cell r="F301">
            <v>99</v>
          </cell>
          <cell r="G301" t="str">
            <v>UND</v>
          </cell>
          <cell r="H301">
            <v>95</v>
          </cell>
          <cell r="I301" t="str">
            <v>UND</v>
          </cell>
        </row>
        <row r="302">
          <cell r="A302" t="str">
            <v>Retroexcavadora CAT 320D</v>
          </cell>
          <cell r="B302">
            <v>271858</v>
          </cell>
          <cell r="C302" t="str">
            <v>H</v>
          </cell>
          <cell r="D302">
            <v>261905</v>
          </cell>
          <cell r="E302" t="str">
            <v>H</v>
          </cell>
          <cell r="F302">
            <v>253048</v>
          </cell>
          <cell r="G302" t="str">
            <v>H</v>
          </cell>
          <cell r="H302">
            <v>243105</v>
          </cell>
          <cell r="I302" t="str">
            <v>H</v>
          </cell>
        </row>
        <row r="303">
          <cell r="A303" t="str">
            <v>Retroexcavadora CAT 420</v>
          </cell>
          <cell r="B303">
            <v>178039</v>
          </cell>
          <cell r="C303" t="str">
            <v>H</v>
          </cell>
          <cell r="D303">
            <v>171521</v>
          </cell>
          <cell r="E303" t="str">
            <v>H</v>
          </cell>
          <cell r="F303">
            <v>165720</v>
          </cell>
          <cell r="G303" t="str">
            <v>H</v>
          </cell>
          <cell r="H303">
            <v>159208</v>
          </cell>
          <cell r="I303" t="str">
            <v>H</v>
          </cell>
        </row>
        <row r="304">
          <cell r="A304" t="str">
            <v>Riel de anden</v>
          </cell>
          <cell r="B304">
            <v>1824</v>
          </cell>
          <cell r="C304" t="str">
            <v>d</v>
          </cell>
          <cell r="D304">
            <v>1757</v>
          </cell>
          <cell r="E304" t="str">
            <v>d</v>
          </cell>
          <cell r="F304">
            <v>1697</v>
          </cell>
          <cell r="G304" t="str">
            <v>d</v>
          </cell>
          <cell r="H304">
            <v>1630</v>
          </cell>
          <cell r="I304" t="str">
            <v>d</v>
          </cell>
        </row>
        <row r="305">
          <cell r="A305" t="str">
            <v xml:space="preserve">Riel de pavimento </v>
          </cell>
          <cell r="B305">
            <v>3422</v>
          </cell>
          <cell r="C305" t="str">
            <v>d</v>
          </cell>
          <cell r="D305">
            <v>3296</v>
          </cell>
          <cell r="E305" t="str">
            <v>d</v>
          </cell>
          <cell r="F305">
            <v>3184</v>
          </cell>
          <cell r="G305" t="str">
            <v>d</v>
          </cell>
          <cell r="H305">
            <v>3058</v>
          </cell>
          <cell r="I305" t="str">
            <v>d</v>
          </cell>
        </row>
        <row r="306">
          <cell r="A306" t="str">
            <v>Saltarín con operador</v>
          </cell>
          <cell r="B306">
            <v>20757</v>
          </cell>
          <cell r="C306" t="str">
            <v>H</v>
          </cell>
          <cell r="D306">
            <v>19997</v>
          </cell>
          <cell r="E306" t="str">
            <v>H</v>
          </cell>
          <cell r="F306">
            <v>19320</v>
          </cell>
          <cell r="G306" t="str">
            <v>H</v>
          </cell>
          <cell r="H306">
            <v>18560</v>
          </cell>
          <cell r="I306" t="str">
            <v>H</v>
          </cell>
        </row>
        <row r="307">
          <cell r="A307" t="str">
            <v>Sello impermeable</v>
          </cell>
          <cell r="B307">
            <v>16230</v>
          </cell>
          <cell r="C307" t="str">
            <v>m</v>
          </cell>
          <cell r="D307">
            <v>15635</v>
          </cell>
          <cell r="E307" t="str">
            <v>m</v>
          </cell>
          <cell r="F307">
            <v>15106</v>
          </cell>
          <cell r="G307" t="str">
            <v>m</v>
          </cell>
          <cell r="H307">
            <v>14512</v>
          </cell>
          <cell r="I307" t="str">
            <v>m</v>
          </cell>
        </row>
        <row r="308">
          <cell r="A308" t="str">
            <v>Servicio de Bombeo</v>
          </cell>
          <cell r="B308">
            <v>64923</v>
          </cell>
          <cell r="C308" t="str">
            <v>M3</v>
          </cell>
          <cell r="D308">
            <v>62546</v>
          </cell>
          <cell r="E308" t="str">
            <v>M3</v>
          </cell>
          <cell r="F308">
            <v>60430</v>
          </cell>
          <cell r="G308" t="str">
            <v>M3</v>
          </cell>
          <cell r="H308">
            <v>58055</v>
          </cell>
          <cell r="I308" t="str">
            <v>M3</v>
          </cell>
        </row>
        <row r="309">
          <cell r="A309" t="str">
            <v>Sika 1 (x20kg)</v>
          </cell>
          <cell r="B309">
            <v>8205</v>
          </cell>
          <cell r="C309" t="str">
            <v>kg</v>
          </cell>
          <cell r="D309">
            <v>7904</v>
          </cell>
          <cell r="E309" t="str">
            <v>kg</v>
          </cell>
          <cell r="F309">
            <v>7636</v>
          </cell>
          <cell r="G309" t="str">
            <v>kg</v>
          </cell>
          <cell r="H309">
            <v>7335</v>
          </cell>
          <cell r="I309" t="str">
            <v>kg</v>
          </cell>
        </row>
        <row r="310">
          <cell r="A310" t="str">
            <v>Sika 1, para mortero</v>
          </cell>
          <cell r="B310">
            <v>10967</v>
          </cell>
          <cell r="C310" t="str">
            <v>KG</v>
          </cell>
          <cell r="D310">
            <v>10565</v>
          </cell>
          <cell r="E310" t="str">
            <v>KG</v>
          </cell>
          <cell r="F310">
            <v>10207</v>
          </cell>
          <cell r="G310" t="str">
            <v>KG</v>
          </cell>
          <cell r="H310">
            <v>9805</v>
          </cell>
          <cell r="I310" t="str">
            <v>KG</v>
          </cell>
        </row>
        <row r="311">
          <cell r="A311" t="str">
            <v>Sika AnchorFix-4 (600 cc)</v>
          </cell>
          <cell r="B311">
            <v>65598</v>
          </cell>
          <cell r="C311" t="str">
            <v>un</v>
          </cell>
          <cell r="D311">
            <v>63196</v>
          </cell>
          <cell r="E311" t="str">
            <v>un</v>
          </cell>
          <cell r="F311">
            <v>61058</v>
          </cell>
          <cell r="G311" t="str">
            <v>un</v>
          </cell>
          <cell r="H311">
            <v>58658</v>
          </cell>
          <cell r="I311" t="str">
            <v>un</v>
          </cell>
        </row>
        <row r="312">
          <cell r="A312" t="str">
            <v>Sika Estuka</v>
          </cell>
          <cell r="B312">
            <v>1268</v>
          </cell>
          <cell r="C312" t="str">
            <v>kg</v>
          </cell>
          <cell r="D312">
            <v>1221</v>
          </cell>
          <cell r="E312" t="str">
            <v>kg</v>
          </cell>
          <cell r="F312">
            <v>1179</v>
          </cell>
          <cell r="G312" t="str">
            <v>kg</v>
          </cell>
          <cell r="H312">
            <v>1132</v>
          </cell>
          <cell r="I312" t="str">
            <v>kg</v>
          </cell>
        </row>
        <row r="313">
          <cell r="A313" t="str">
            <v>Sika Mortero 101</v>
          </cell>
          <cell r="B313">
            <v>4171</v>
          </cell>
          <cell r="C313" t="str">
            <v>kg</v>
          </cell>
          <cell r="D313">
            <v>4018</v>
          </cell>
          <cell r="E313" t="str">
            <v>kg</v>
          </cell>
          <cell r="F313">
            <v>3882</v>
          </cell>
          <cell r="G313" t="str">
            <v>kg</v>
          </cell>
          <cell r="H313">
            <v>3729</v>
          </cell>
          <cell r="I313" t="str">
            <v>kg</v>
          </cell>
        </row>
        <row r="314">
          <cell r="A314" t="str">
            <v>Sika Vinilo tipo 1</v>
          </cell>
          <cell r="B314">
            <v>55553</v>
          </cell>
          <cell r="C314" t="str">
            <v>gl</v>
          </cell>
          <cell r="D314">
            <v>53519</v>
          </cell>
          <cell r="E314" t="str">
            <v>gl</v>
          </cell>
          <cell r="F314">
            <v>51709</v>
          </cell>
          <cell r="G314" t="str">
            <v>gl</v>
          </cell>
          <cell r="H314">
            <v>49677</v>
          </cell>
          <cell r="I314" t="str">
            <v>gl</v>
          </cell>
        </row>
        <row r="315">
          <cell r="A315" t="str">
            <v>Sikadur 32 primer</v>
          </cell>
          <cell r="B315">
            <v>79652</v>
          </cell>
          <cell r="C315" t="str">
            <v>kg</v>
          </cell>
          <cell r="D315">
            <v>76736</v>
          </cell>
          <cell r="E315" t="str">
            <v>kg</v>
          </cell>
          <cell r="F315">
            <v>74141</v>
          </cell>
          <cell r="G315" t="str">
            <v>kg</v>
          </cell>
          <cell r="H315">
            <v>71227</v>
          </cell>
          <cell r="I315" t="str">
            <v>kg</v>
          </cell>
        </row>
        <row r="316">
          <cell r="A316" t="str">
            <v>SikaFilm</v>
          </cell>
          <cell r="B316">
            <v>23424</v>
          </cell>
          <cell r="C316" t="str">
            <v>gl</v>
          </cell>
          <cell r="D316">
            <v>22566</v>
          </cell>
          <cell r="E316" t="str">
            <v>gl</v>
          </cell>
          <cell r="F316">
            <v>21802</v>
          </cell>
          <cell r="G316" t="str">
            <v>gl</v>
          </cell>
          <cell r="H316">
            <v>20945</v>
          </cell>
          <cell r="I316" t="str">
            <v>gl</v>
          </cell>
        </row>
        <row r="317">
          <cell r="A317" t="str">
            <v>SikaFlex-1CSL</v>
          </cell>
          <cell r="B317">
            <v>32799</v>
          </cell>
          <cell r="C317" t="str">
            <v>un</v>
          </cell>
          <cell r="D317">
            <v>31598</v>
          </cell>
          <cell r="E317" t="str">
            <v>un</v>
          </cell>
          <cell r="F317">
            <v>30529</v>
          </cell>
          <cell r="G317" t="str">
            <v>un</v>
          </cell>
          <cell r="H317">
            <v>29329</v>
          </cell>
          <cell r="I317" t="str">
            <v>un</v>
          </cell>
        </row>
        <row r="318">
          <cell r="A318" t="str">
            <v>Sikafloor 3 Quartz Top - Neutro</v>
          </cell>
          <cell r="B318">
            <v>1189</v>
          </cell>
          <cell r="C318" t="str">
            <v>kg</v>
          </cell>
          <cell r="D318">
            <v>1145</v>
          </cell>
          <cell r="E318" t="str">
            <v>kg</v>
          </cell>
          <cell r="F318">
            <v>1106</v>
          </cell>
          <cell r="G318" t="str">
            <v>kg</v>
          </cell>
          <cell r="H318">
            <v>1062</v>
          </cell>
          <cell r="I318" t="str">
            <v>kg</v>
          </cell>
        </row>
        <row r="319">
          <cell r="A319" t="str">
            <v>SikaGrout 200</v>
          </cell>
          <cell r="B319">
            <v>3485</v>
          </cell>
          <cell r="C319" t="str">
            <v>kg</v>
          </cell>
          <cell r="D319">
            <v>3357</v>
          </cell>
          <cell r="E319" t="str">
            <v>kg</v>
          </cell>
          <cell r="F319">
            <v>3243</v>
          </cell>
          <cell r="G319" t="str">
            <v>kg</v>
          </cell>
          <cell r="H319">
            <v>3115</v>
          </cell>
          <cell r="I319" t="str">
            <v>kg</v>
          </cell>
        </row>
        <row r="320">
          <cell r="A320" t="str">
            <v>Sikaguard 63N - Gris</v>
          </cell>
          <cell r="B320">
            <v>128067</v>
          </cell>
          <cell r="C320" t="str">
            <v>kg</v>
          </cell>
          <cell r="D320">
            <v>123378</v>
          </cell>
          <cell r="E320" t="str">
            <v>kg</v>
          </cell>
          <cell r="F320">
            <v>119205</v>
          </cell>
          <cell r="G320" t="str">
            <v>kg</v>
          </cell>
          <cell r="H320">
            <v>114521</v>
          </cell>
          <cell r="I320" t="str">
            <v>kg</v>
          </cell>
        </row>
        <row r="321">
          <cell r="A321" t="str">
            <v>SikaRod de 3/8</v>
          </cell>
          <cell r="B321">
            <v>735</v>
          </cell>
          <cell r="C321" t="str">
            <v>m</v>
          </cell>
          <cell r="D321">
            <v>708</v>
          </cell>
          <cell r="E321" t="str">
            <v>m</v>
          </cell>
          <cell r="F321">
            <v>684</v>
          </cell>
          <cell r="G321" t="str">
            <v>m</v>
          </cell>
          <cell r="H321">
            <v>657</v>
          </cell>
          <cell r="I321" t="str">
            <v>m</v>
          </cell>
        </row>
        <row r="322">
          <cell r="A322" t="str">
            <v>SikaRod de 5/8</v>
          </cell>
          <cell r="B322">
            <v>1564</v>
          </cell>
          <cell r="C322" t="str">
            <v>m</v>
          </cell>
          <cell r="D322">
            <v>1506</v>
          </cell>
          <cell r="E322" t="str">
            <v>m</v>
          </cell>
          <cell r="F322">
            <v>1455</v>
          </cell>
          <cell r="G322" t="str">
            <v>m</v>
          </cell>
          <cell r="H322">
            <v>1397</v>
          </cell>
          <cell r="I322" t="str">
            <v>m</v>
          </cell>
        </row>
        <row r="323">
          <cell r="A323" t="str">
            <v>SikaRod de 7/8</v>
          </cell>
          <cell r="B323">
            <v>3063</v>
          </cell>
          <cell r="C323" t="str">
            <v>m</v>
          </cell>
          <cell r="D323">
            <v>2950</v>
          </cell>
          <cell r="E323" t="str">
            <v>m</v>
          </cell>
          <cell r="F323">
            <v>2850</v>
          </cell>
          <cell r="G323" t="str">
            <v>m</v>
          </cell>
          <cell r="H323">
            <v>2738</v>
          </cell>
          <cell r="I323" t="str">
            <v>m</v>
          </cell>
        </row>
        <row r="324">
          <cell r="A324" t="str">
            <v>Soldadura para PVC</v>
          </cell>
          <cell r="B324">
            <v>237066</v>
          </cell>
          <cell r="C324" t="str">
            <v>gl</v>
          </cell>
          <cell r="D324">
            <v>228387</v>
          </cell>
          <cell r="E324" t="str">
            <v>gl</v>
          </cell>
          <cell r="F324">
            <v>220663</v>
          </cell>
          <cell r="G324" t="str">
            <v>gl</v>
          </cell>
          <cell r="H324">
            <v>211992</v>
          </cell>
          <cell r="I324" t="str">
            <v>gl</v>
          </cell>
        </row>
        <row r="325">
          <cell r="A325" t="str">
            <v>Soporte bajante</v>
          </cell>
          <cell r="B325">
            <v>2658</v>
          </cell>
          <cell r="C325" t="str">
            <v>un</v>
          </cell>
          <cell r="D325">
            <v>2560</v>
          </cell>
          <cell r="E325" t="str">
            <v>un</v>
          </cell>
          <cell r="F325">
            <v>2473</v>
          </cell>
          <cell r="G325" t="str">
            <v>un</v>
          </cell>
          <cell r="H325">
            <v>2375</v>
          </cell>
          <cell r="I325" t="str">
            <v>un</v>
          </cell>
        </row>
        <row r="326">
          <cell r="A326" t="str">
            <v xml:space="preserve">Soporte metalico para canal </v>
          </cell>
          <cell r="B326">
            <v>9538</v>
          </cell>
          <cell r="C326" t="str">
            <v>un</v>
          </cell>
          <cell r="D326">
            <v>9188</v>
          </cell>
          <cell r="E326" t="str">
            <v>un</v>
          </cell>
          <cell r="F326">
            <v>8877</v>
          </cell>
          <cell r="G326" t="str">
            <v>un</v>
          </cell>
          <cell r="H326">
            <v>8528</v>
          </cell>
          <cell r="I326" t="str">
            <v>un</v>
          </cell>
        </row>
        <row r="327">
          <cell r="A327" t="str">
            <v>Soporte para cinta demarcadora</v>
          </cell>
          <cell r="B327">
            <v>69083</v>
          </cell>
          <cell r="C327" t="str">
            <v>UD</v>
          </cell>
          <cell r="D327">
            <v>66553</v>
          </cell>
          <cell r="E327" t="str">
            <v>UD</v>
          </cell>
          <cell r="F327">
            <v>64302</v>
          </cell>
          <cell r="G327" t="str">
            <v>UD</v>
          </cell>
          <cell r="H327">
            <v>61775</v>
          </cell>
          <cell r="I327" t="str">
            <v>UD</v>
          </cell>
        </row>
        <row r="328">
          <cell r="A328" t="str">
            <v>Subbase granular</v>
          </cell>
          <cell r="B328">
            <v>89926</v>
          </cell>
          <cell r="C328" t="str">
            <v>m3</v>
          </cell>
          <cell r="D328">
            <v>86633</v>
          </cell>
          <cell r="E328" t="str">
            <v>m3</v>
          </cell>
          <cell r="F328">
            <v>83703</v>
          </cell>
          <cell r="G328" t="str">
            <v>m3</v>
          </cell>
          <cell r="H328">
            <v>80414</v>
          </cell>
          <cell r="I328" t="str">
            <v>m3</v>
          </cell>
        </row>
        <row r="329">
          <cell r="A329" t="str">
            <v>Suelo-cemento 1:15</v>
          </cell>
          <cell r="B329">
            <v>155224</v>
          </cell>
          <cell r="C329" t="str">
            <v>M3</v>
          </cell>
          <cell r="D329">
            <v>149541</v>
          </cell>
          <cell r="E329" t="str">
            <v>M3</v>
          </cell>
          <cell r="F329">
            <v>144484</v>
          </cell>
          <cell r="G329" t="str">
            <v>M3</v>
          </cell>
          <cell r="H329">
            <v>138806</v>
          </cell>
          <cell r="I329" t="str">
            <v>M3</v>
          </cell>
        </row>
        <row r="330">
          <cell r="A330" t="str">
            <v>Tabla de madera de 1"x12"x10"</v>
          </cell>
          <cell r="B330">
            <v>36828</v>
          </cell>
          <cell r="C330" t="str">
            <v>Und</v>
          </cell>
          <cell r="D330">
            <v>35479</v>
          </cell>
          <cell r="E330" t="str">
            <v>Und</v>
          </cell>
          <cell r="F330">
            <v>34279</v>
          </cell>
          <cell r="G330" t="str">
            <v>Und</v>
          </cell>
          <cell r="H330">
            <v>32932</v>
          </cell>
          <cell r="I330" t="str">
            <v>Und</v>
          </cell>
        </row>
        <row r="331">
          <cell r="A331" t="str">
            <v>Tabla de madera de 11/2"x10"x10"</v>
          </cell>
          <cell r="B331">
            <v>45071</v>
          </cell>
          <cell r="C331" t="str">
            <v>Und</v>
          </cell>
          <cell r="D331">
            <v>43421</v>
          </cell>
          <cell r="E331" t="str">
            <v>Und</v>
          </cell>
          <cell r="F331">
            <v>41952</v>
          </cell>
          <cell r="G331" t="str">
            <v>Und</v>
          </cell>
          <cell r="H331">
            <v>40303</v>
          </cell>
          <cell r="I331" t="str">
            <v>Und</v>
          </cell>
        </row>
        <row r="332">
          <cell r="A332" t="str">
            <v>Tabla de madera de 2"x12"x10"</v>
          </cell>
          <cell r="B332">
            <v>72112</v>
          </cell>
          <cell r="C332" t="str">
            <v>Und</v>
          </cell>
          <cell r="D332">
            <v>69472</v>
          </cell>
          <cell r="E332" t="str">
            <v>Und</v>
          </cell>
          <cell r="F332">
            <v>67122</v>
          </cell>
          <cell r="G332" t="str">
            <v>Und</v>
          </cell>
          <cell r="H332">
            <v>64484</v>
          </cell>
          <cell r="I332" t="str">
            <v>Und</v>
          </cell>
        </row>
        <row r="333">
          <cell r="A333" t="str">
            <v>Tabla de madera de 3"x12"x10"</v>
          </cell>
          <cell r="B333">
            <v>108168</v>
          </cell>
          <cell r="C333" t="str">
            <v>Und</v>
          </cell>
          <cell r="D333">
            <v>104208</v>
          </cell>
          <cell r="E333" t="str">
            <v>Und</v>
          </cell>
          <cell r="F333">
            <v>100684</v>
          </cell>
          <cell r="G333" t="str">
            <v>Und</v>
          </cell>
          <cell r="H333">
            <v>96727</v>
          </cell>
          <cell r="I333" t="str">
            <v>Und</v>
          </cell>
        </row>
        <row r="334">
          <cell r="A334" t="str">
            <v>Tablero metalico de 2,4 x 0,20</v>
          </cell>
          <cell r="B334">
            <v>1003</v>
          </cell>
          <cell r="C334" t="str">
            <v>d</v>
          </cell>
          <cell r="D334">
            <v>966</v>
          </cell>
          <cell r="E334" t="str">
            <v>d</v>
          </cell>
          <cell r="F334">
            <v>933</v>
          </cell>
          <cell r="G334" t="str">
            <v>d</v>
          </cell>
          <cell r="H334">
            <v>896</v>
          </cell>
          <cell r="I334" t="str">
            <v>d</v>
          </cell>
        </row>
        <row r="335">
          <cell r="A335" t="str">
            <v>Tablon vitrificado 30x30 o 33x33</v>
          </cell>
          <cell r="B335">
            <v>23800</v>
          </cell>
          <cell r="C335" t="str">
            <v>m2</v>
          </cell>
          <cell r="D335">
            <v>22928</v>
          </cell>
          <cell r="E335" t="str">
            <v>m2</v>
          </cell>
          <cell r="F335">
            <v>22152</v>
          </cell>
          <cell r="G335" t="str">
            <v>m2</v>
          </cell>
          <cell r="H335">
            <v>21281</v>
          </cell>
          <cell r="I335" t="str">
            <v>m2</v>
          </cell>
        </row>
        <row r="336">
          <cell r="A336" t="str">
            <v>Taco de madera de cativo 0,10x0,20x0,20</v>
          </cell>
          <cell r="B336">
            <v>6313</v>
          </cell>
          <cell r="C336" t="str">
            <v>Und</v>
          </cell>
          <cell r="D336">
            <v>6081</v>
          </cell>
          <cell r="E336" t="str">
            <v>Und</v>
          </cell>
          <cell r="F336">
            <v>5875</v>
          </cell>
          <cell r="G336" t="str">
            <v>Und</v>
          </cell>
          <cell r="H336">
            <v>5644</v>
          </cell>
          <cell r="I336" t="str">
            <v>Und</v>
          </cell>
        </row>
        <row r="337">
          <cell r="A337" t="str">
            <v>Taladro rotomartillo hasta 11/2"</v>
          </cell>
          <cell r="B337">
            <v>170338</v>
          </cell>
          <cell r="C337" t="str">
            <v>d</v>
          </cell>
          <cell r="D337">
            <v>164102</v>
          </cell>
          <cell r="E337" t="str">
            <v>d</v>
          </cell>
          <cell r="F337">
            <v>158552</v>
          </cell>
          <cell r="G337" t="str">
            <v>d</v>
          </cell>
          <cell r="H337">
            <v>152322</v>
          </cell>
          <cell r="I337" t="str">
            <v>d</v>
          </cell>
        </row>
        <row r="338">
          <cell r="A338" t="str">
            <v>Tapa en Ferro-concreto (trafico liviano)</v>
          </cell>
          <cell r="B338">
            <v>290921</v>
          </cell>
          <cell r="C338" t="str">
            <v>un</v>
          </cell>
          <cell r="D338">
            <v>280270</v>
          </cell>
          <cell r="E338" t="str">
            <v>un</v>
          </cell>
          <cell r="F338">
            <v>270792</v>
          </cell>
          <cell r="G338" t="str">
            <v>un</v>
          </cell>
          <cell r="H338">
            <v>260151</v>
          </cell>
          <cell r="I338" t="str">
            <v>un</v>
          </cell>
        </row>
        <row r="339">
          <cell r="A339" t="str">
            <v>Tapa en Ferro-concreto (trafico pesado)</v>
          </cell>
          <cell r="B339">
            <v>329199</v>
          </cell>
          <cell r="C339" t="str">
            <v>un</v>
          </cell>
          <cell r="D339">
            <v>317147</v>
          </cell>
          <cell r="E339" t="str">
            <v>un</v>
          </cell>
          <cell r="F339">
            <v>306422</v>
          </cell>
          <cell r="G339" t="str">
            <v>un</v>
          </cell>
          <cell r="H339">
            <v>294381</v>
          </cell>
          <cell r="I339" t="str">
            <v>un</v>
          </cell>
        </row>
        <row r="340">
          <cell r="A340" t="str">
            <v>Tapa en hierro ductil (trafico liviano)</v>
          </cell>
          <cell r="B340">
            <v>493032</v>
          </cell>
          <cell r="C340" t="str">
            <v>un</v>
          </cell>
          <cell r="D340">
            <v>474982</v>
          </cell>
          <cell r="E340" t="str">
            <v>un</v>
          </cell>
          <cell r="F340">
            <v>458919</v>
          </cell>
          <cell r="G340" t="str">
            <v>un</v>
          </cell>
          <cell r="H340">
            <v>440886</v>
          </cell>
          <cell r="I340" t="str">
            <v>un</v>
          </cell>
        </row>
        <row r="341">
          <cell r="A341" t="str">
            <v>Tapa en hierro ductil (trafico pesado)</v>
          </cell>
          <cell r="B341">
            <v>543561</v>
          </cell>
          <cell r="C341" t="str">
            <v>un</v>
          </cell>
          <cell r="D341">
            <v>523661</v>
          </cell>
          <cell r="E341" t="str">
            <v>un</v>
          </cell>
          <cell r="F341">
            <v>505952</v>
          </cell>
          <cell r="G341" t="str">
            <v>un</v>
          </cell>
          <cell r="H341">
            <v>486071</v>
          </cell>
          <cell r="I341" t="str">
            <v>un</v>
          </cell>
        </row>
        <row r="342">
          <cell r="A342" t="str">
            <v>Tapa HF d&lt;8"</v>
          </cell>
          <cell r="B342">
            <v>44083</v>
          </cell>
          <cell r="C342" t="str">
            <v>Un</v>
          </cell>
          <cell r="D342">
            <v>42469</v>
          </cell>
          <cell r="E342" t="str">
            <v>Un</v>
          </cell>
          <cell r="F342">
            <v>41032</v>
          </cell>
          <cell r="G342" t="str">
            <v>Un</v>
          </cell>
          <cell r="H342">
            <v>39419</v>
          </cell>
          <cell r="I342" t="str">
            <v>Un</v>
          </cell>
        </row>
        <row r="343">
          <cell r="A343" t="str">
            <v>Tapa Hiero Ductil 24"</v>
          </cell>
          <cell r="B343">
            <v>803553</v>
          </cell>
          <cell r="C343" t="str">
            <v>Un</v>
          </cell>
          <cell r="D343">
            <v>774135</v>
          </cell>
          <cell r="E343" t="str">
            <v>Un</v>
          </cell>
          <cell r="F343">
            <v>747956</v>
          </cell>
          <cell r="G343" t="str">
            <v>Un</v>
          </cell>
          <cell r="H343">
            <v>718566</v>
          </cell>
          <cell r="I343" t="str">
            <v>Un</v>
          </cell>
        </row>
        <row r="344">
          <cell r="A344" t="str">
            <v>Tapa Hiero Ductil Ø6" para válvula</v>
          </cell>
          <cell r="B344">
            <v>70435</v>
          </cell>
          <cell r="C344" t="str">
            <v>Un</v>
          </cell>
          <cell r="D344">
            <v>67856</v>
          </cell>
          <cell r="E344" t="str">
            <v>Un</v>
          </cell>
          <cell r="F344">
            <v>65561</v>
          </cell>
          <cell r="G344" t="str">
            <v>Un</v>
          </cell>
          <cell r="H344">
            <v>62984</v>
          </cell>
          <cell r="I344" t="str">
            <v>Un</v>
          </cell>
        </row>
        <row r="345">
          <cell r="A345" t="str">
            <v>Tapon inflable con control de presión</v>
          </cell>
          <cell r="B345">
            <v>72112</v>
          </cell>
          <cell r="C345" t="str">
            <v>d</v>
          </cell>
          <cell r="D345">
            <v>69472</v>
          </cell>
          <cell r="E345" t="str">
            <v>d</v>
          </cell>
          <cell r="F345">
            <v>67122</v>
          </cell>
          <cell r="G345" t="str">
            <v>d</v>
          </cell>
          <cell r="H345">
            <v>64484</v>
          </cell>
          <cell r="I345" t="str">
            <v>d</v>
          </cell>
        </row>
        <row r="346">
          <cell r="A346" t="str">
            <v>Tapón mecánico 10"</v>
          </cell>
          <cell r="B346">
            <v>20664</v>
          </cell>
          <cell r="C346" t="str">
            <v>d</v>
          </cell>
          <cell r="D346">
            <v>19907</v>
          </cell>
          <cell r="E346" t="str">
            <v>d</v>
          </cell>
          <cell r="F346">
            <v>19233</v>
          </cell>
          <cell r="G346" t="str">
            <v>d</v>
          </cell>
          <cell r="H346">
            <v>18477</v>
          </cell>
          <cell r="I346" t="str">
            <v>d</v>
          </cell>
        </row>
        <row r="347">
          <cell r="A347" t="str">
            <v>Tapón mecánico 12"</v>
          </cell>
          <cell r="B347">
            <v>21812</v>
          </cell>
          <cell r="C347" t="str">
            <v>d</v>
          </cell>
          <cell r="D347">
            <v>21013</v>
          </cell>
          <cell r="E347" t="str">
            <v>d</v>
          </cell>
          <cell r="F347">
            <v>20302</v>
          </cell>
          <cell r="G347" t="str">
            <v>d</v>
          </cell>
          <cell r="H347">
            <v>19504</v>
          </cell>
          <cell r="I347" t="str">
            <v>d</v>
          </cell>
        </row>
        <row r="348">
          <cell r="A348" t="str">
            <v>Tapón mecánico 14"</v>
          </cell>
          <cell r="B348">
            <v>23365</v>
          </cell>
          <cell r="C348" t="str">
            <v>d</v>
          </cell>
          <cell r="D348">
            <v>22509</v>
          </cell>
          <cell r="E348" t="str">
            <v>d</v>
          </cell>
          <cell r="F348">
            <v>21747</v>
          </cell>
          <cell r="G348" t="str">
            <v>d</v>
          </cell>
          <cell r="H348">
            <v>20892</v>
          </cell>
          <cell r="I348" t="str">
            <v>d</v>
          </cell>
        </row>
        <row r="349">
          <cell r="A349" t="str">
            <v>Tapón mecánico 16"</v>
          </cell>
          <cell r="B349">
            <v>26682</v>
          </cell>
          <cell r="C349" t="str">
            <v>d</v>
          </cell>
          <cell r="D349">
            <v>25705</v>
          </cell>
          <cell r="E349" t="str">
            <v>d</v>
          </cell>
          <cell r="F349">
            <v>24835</v>
          </cell>
          <cell r="G349" t="str">
            <v>d</v>
          </cell>
          <cell r="H349">
            <v>23859</v>
          </cell>
          <cell r="I349" t="str">
            <v>d</v>
          </cell>
        </row>
        <row r="350">
          <cell r="A350" t="str">
            <v>Tapón mecánico 18"</v>
          </cell>
          <cell r="B350">
            <v>28845</v>
          </cell>
          <cell r="C350" t="str">
            <v>d</v>
          </cell>
          <cell r="D350">
            <v>27789</v>
          </cell>
          <cell r="E350" t="str">
            <v>d</v>
          </cell>
          <cell r="F350">
            <v>26849</v>
          </cell>
          <cell r="G350" t="str">
            <v>d</v>
          </cell>
          <cell r="H350">
            <v>25794</v>
          </cell>
          <cell r="I350" t="str">
            <v>d</v>
          </cell>
        </row>
        <row r="351">
          <cell r="A351" t="str">
            <v>Tapón mecánico 20"</v>
          </cell>
          <cell r="B351">
            <v>33174</v>
          </cell>
          <cell r="C351" t="str">
            <v>d</v>
          </cell>
          <cell r="D351">
            <v>31959</v>
          </cell>
          <cell r="E351" t="str">
            <v>d</v>
          </cell>
          <cell r="F351">
            <v>30878</v>
          </cell>
          <cell r="G351" t="str">
            <v>d</v>
          </cell>
          <cell r="H351">
            <v>29664</v>
          </cell>
          <cell r="I351" t="str">
            <v>d</v>
          </cell>
        </row>
        <row r="352">
          <cell r="A352" t="str">
            <v>Tapón mecánico 24"</v>
          </cell>
          <cell r="B352">
            <v>36059</v>
          </cell>
          <cell r="C352" t="str">
            <v>d</v>
          </cell>
          <cell r="D352">
            <v>34738</v>
          </cell>
          <cell r="E352" t="str">
            <v>d</v>
          </cell>
          <cell r="F352">
            <v>33563</v>
          </cell>
          <cell r="G352" t="str">
            <v>d</v>
          </cell>
          <cell r="H352">
            <v>32244</v>
          </cell>
          <cell r="I352" t="str">
            <v>d</v>
          </cell>
        </row>
        <row r="353">
          <cell r="A353" t="str">
            <v>Tapón mecánico 27"</v>
          </cell>
          <cell r="B353">
            <v>38942</v>
          </cell>
          <cell r="C353" t="str">
            <v>d</v>
          </cell>
          <cell r="D353">
            <v>37516</v>
          </cell>
          <cell r="E353" t="str">
            <v>d</v>
          </cell>
          <cell r="F353">
            <v>36247</v>
          </cell>
          <cell r="G353" t="str">
            <v>d</v>
          </cell>
          <cell r="H353">
            <v>34822</v>
          </cell>
          <cell r="I353" t="str">
            <v>d</v>
          </cell>
        </row>
        <row r="354">
          <cell r="A354" t="str">
            <v>Tapón mecánico 6"</v>
          </cell>
          <cell r="B354">
            <v>18370</v>
          </cell>
          <cell r="C354" t="str">
            <v>d</v>
          </cell>
          <cell r="D354">
            <v>17697</v>
          </cell>
          <cell r="E354" t="str">
            <v>d</v>
          </cell>
          <cell r="F354">
            <v>17098</v>
          </cell>
          <cell r="G354" t="str">
            <v>d</v>
          </cell>
          <cell r="H354">
            <v>16426</v>
          </cell>
          <cell r="I354" t="str">
            <v>d</v>
          </cell>
        </row>
        <row r="355">
          <cell r="A355" t="str">
            <v>Tapón mecánico 8"</v>
          </cell>
          <cell r="B355">
            <v>19516</v>
          </cell>
          <cell r="C355" t="str">
            <v>d</v>
          </cell>
          <cell r="D355">
            <v>18801</v>
          </cell>
          <cell r="E355" t="str">
            <v>d</v>
          </cell>
          <cell r="F355">
            <v>18165</v>
          </cell>
          <cell r="G355" t="str">
            <v>d</v>
          </cell>
          <cell r="H355">
            <v>17451</v>
          </cell>
          <cell r="I355" t="str">
            <v>d</v>
          </cell>
        </row>
        <row r="356">
          <cell r="A356" t="str">
            <v>Tee de 160mm PVC</v>
          </cell>
          <cell r="B356">
            <v>53653</v>
          </cell>
          <cell r="C356" t="str">
            <v>UD</v>
          </cell>
          <cell r="D356">
            <v>51688</v>
          </cell>
          <cell r="E356" t="str">
            <v>UD</v>
          </cell>
          <cell r="F356">
            <v>49940</v>
          </cell>
          <cell r="G356" t="str">
            <v>UD</v>
          </cell>
          <cell r="H356">
            <v>47977</v>
          </cell>
          <cell r="I356" t="str">
            <v>UD</v>
          </cell>
        </row>
        <row r="357">
          <cell r="A357" t="str">
            <v>Tee de 200mm PVC</v>
          </cell>
          <cell r="B357">
            <v>132542</v>
          </cell>
          <cell r="C357" t="str">
            <v>UD</v>
          </cell>
          <cell r="D357">
            <v>127689</v>
          </cell>
          <cell r="E357" t="str">
            <v>UD</v>
          </cell>
          <cell r="F357">
            <v>123371</v>
          </cell>
          <cell r="G357" t="str">
            <v>UD</v>
          </cell>
          <cell r="H357">
            <v>118523</v>
          </cell>
          <cell r="I357" t="str">
            <v>UD</v>
          </cell>
        </row>
        <row r="358">
          <cell r="A358" t="str">
            <v>Tee de 250mm PVC</v>
          </cell>
          <cell r="B358">
            <v>253465</v>
          </cell>
          <cell r="C358" t="str">
            <v>UD</v>
          </cell>
          <cell r="D358">
            <v>244185</v>
          </cell>
          <cell r="E358" t="str">
            <v>UD</v>
          </cell>
          <cell r="F358">
            <v>235927</v>
          </cell>
          <cell r="G358" t="str">
            <v>UD</v>
          </cell>
          <cell r="H358">
            <v>226656</v>
          </cell>
          <cell r="I358" t="str">
            <v>UD</v>
          </cell>
        </row>
        <row r="359">
          <cell r="A359" t="str">
            <v>Tee de 315mm PVC</v>
          </cell>
          <cell r="B359">
            <v>388223</v>
          </cell>
          <cell r="C359" t="str">
            <v>UD</v>
          </cell>
          <cell r="D359">
            <v>374010</v>
          </cell>
          <cell r="E359" t="str">
            <v>UD</v>
          </cell>
          <cell r="F359">
            <v>361362</v>
          </cell>
          <cell r="G359" t="str">
            <v>UD</v>
          </cell>
          <cell r="H359">
            <v>347163</v>
          </cell>
          <cell r="I359" t="str">
            <v>UD</v>
          </cell>
        </row>
        <row r="360">
          <cell r="A360" t="str">
            <v>Tee de 355mm PVC</v>
          </cell>
          <cell r="B360">
            <v>950270</v>
          </cell>
          <cell r="C360" t="str">
            <v>UD</v>
          </cell>
          <cell r="D360">
            <v>915481</v>
          </cell>
          <cell r="E360" t="str">
            <v>UD</v>
          </cell>
          <cell r="F360">
            <v>884522</v>
          </cell>
          <cell r="G360" t="str">
            <v>UD</v>
          </cell>
          <cell r="H360">
            <v>849766</v>
          </cell>
          <cell r="I360" t="str">
            <v>UD</v>
          </cell>
        </row>
        <row r="361">
          <cell r="A361" t="str">
            <v>Tee de aluminio de 6 m</v>
          </cell>
          <cell r="B361">
            <v>2114</v>
          </cell>
          <cell r="C361" t="str">
            <v>UND</v>
          </cell>
          <cell r="D361">
            <v>2036</v>
          </cell>
          <cell r="E361" t="str">
            <v>UND</v>
          </cell>
          <cell r="F361">
            <v>1967</v>
          </cell>
          <cell r="G361" t="str">
            <v>UND</v>
          </cell>
          <cell r="H361">
            <v>1889</v>
          </cell>
          <cell r="I361" t="str">
            <v>UND</v>
          </cell>
        </row>
        <row r="362">
          <cell r="A362" t="str">
            <v>Teja eternit N.6</v>
          </cell>
          <cell r="B362">
            <v>16074</v>
          </cell>
          <cell r="C362" t="str">
            <v>m2</v>
          </cell>
          <cell r="D362">
            <v>15485</v>
          </cell>
          <cell r="E362" t="str">
            <v>m2</v>
          </cell>
          <cell r="F362">
            <v>14961</v>
          </cell>
          <cell r="G362" t="str">
            <v>m2</v>
          </cell>
          <cell r="H362">
            <v>14373</v>
          </cell>
          <cell r="I362" t="str">
            <v>m2</v>
          </cell>
        </row>
        <row r="363">
          <cell r="A363" t="str">
            <v>Topo para perforaciones horizontales  &gt;= 10"</v>
          </cell>
          <cell r="B363">
            <v>360557</v>
          </cell>
          <cell r="C363" t="str">
            <v>H</v>
          </cell>
          <cell r="D363">
            <v>347357</v>
          </cell>
          <cell r="E363" t="str">
            <v>H</v>
          </cell>
          <cell r="F363">
            <v>335610</v>
          </cell>
          <cell r="G363" t="str">
            <v>H</v>
          </cell>
          <cell r="H363">
            <v>322422</v>
          </cell>
          <cell r="I363" t="str">
            <v>H</v>
          </cell>
        </row>
        <row r="364">
          <cell r="A364" t="str">
            <v>Topo para perforaciones horizontales =&lt; 8"</v>
          </cell>
          <cell r="B364">
            <v>144223</v>
          </cell>
          <cell r="C364" t="str">
            <v>H</v>
          </cell>
          <cell r="D364">
            <v>138943</v>
          </cell>
          <cell r="E364" t="str">
            <v>H</v>
          </cell>
          <cell r="F364">
            <v>134244</v>
          </cell>
          <cell r="G364" t="str">
            <v>H</v>
          </cell>
          <cell r="H364">
            <v>128969</v>
          </cell>
          <cell r="I364" t="str">
            <v>H</v>
          </cell>
        </row>
        <row r="365">
          <cell r="A365" t="str">
            <v>Tornillo 3/4"</v>
          </cell>
          <cell r="B365">
            <v>6066</v>
          </cell>
          <cell r="C365" t="str">
            <v>UD</v>
          </cell>
          <cell r="D365">
            <v>5843</v>
          </cell>
          <cell r="E365" t="str">
            <v>UD</v>
          </cell>
          <cell r="F365">
            <v>5645</v>
          </cell>
          <cell r="G365" t="str">
            <v>UD</v>
          </cell>
          <cell r="H365">
            <v>5423</v>
          </cell>
          <cell r="I365" t="str">
            <v>UD</v>
          </cell>
        </row>
        <row r="366">
          <cell r="A366" t="str">
            <v>Tornillo 5/8 x2"</v>
          </cell>
          <cell r="B366">
            <v>7272</v>
          </cell>
          <cell r="C366" t="str">
            <v>UD</v>
          </cell>
          <cell r="D366">
            <v>7005</v>
          </cell>
          <cell r="E366" t="str">
            <v>UD</v>
          </cell>
          <cell r="F366">
            <v>6768</v>
          </cell>
          <cell r="G366" t="str">
            <v>UD</v>
          </cell>
          <cell r="H366">
            <v>6502</v>
          </cell>
          <cell r="I366" t="str">
            <v>UD</v>
          </cell>
        </row>
        <row r="367">
          <cell r="A367" t="str">
            <v>Tornillo inoxidable</v>
          </cell>
          <cell r="B367">
            <v>191</v>
          </cell>
          <cell r="C367" t="str">
            <v>un</v>
          </cell>
          <cell r="D367">
            <v>184</v>
          </cell>
          <cell r="E367" t="str">
            <v>un</v>
          </cell>
          <cell r="F367">
            <v>177</v>
          </cell>
          <cell r="G367" t="str">
            <v>un</v>
          </cell>
          <cell r="H367">
            <v>170</v>
          </cell>
          <cell r="I367" t="str">
            <v>un</v>
          </cell>
        </row>
        <row r="368">
          <cell r="A368" t="str">
            <v>Tornillos y tuercas</v>
          </cell>
          <cell r="B368">
            <v>11940</v>
          </cell>
          <cell r="C368" t="str">
            <v>KG</v>
          </cell>
          <cell r="D368">
            <v>11502</v>
          </cell>
          <cell r="E368" t="str">
            <v>KG</v>
          </cell>
          <cell r="F368">
            <v>11113</v>
          </cell>
          <cell r="G368" t="str">
            <v>KG</v>
          </cell>
          <cell r="H368">
            <v>10676</v>
          </cell>
          <cell r="I368" t="str">
            <v>KG</v>
          </cell>
        </row>
        <row r="369">
          <cell r="A369" t="str">
            <v>Tornillo para metal con accesorios</v>
          </cell>
          <cell r="B369">
            <v>4754</v>
          </cell>
          <cell r="C369" t="str">
            <v>un</v>
          </cell>
          <cell r="D369">
            <v>4579</v>
          </cell>
          <cell r="E369" t="str">
            <v>un</v>
          </cell>
          <cell r="F369">
            <v>4424</v>
          </cell>
          <cell r="G369" t="str">
            <v>un</v>
          </cell>
          <cell r="H369">
            <v>4250</v>
          </cell>
          <cell r="I369" t="str">
            <v>un</v>
          </cell>
        </row>
        <row r="370">
          <cell r="A370" t="str">
            <v>Tranposrte de productos Titan</v>
          </cell>
          <cell r="B370">
            <v>94</v>
          </cell>
          <cell r="C370" t="str">
            <v>kg</v>
          </cell>
          <cell r="D370">
            <v>90</v>
          </cell>
          <cell r="E370" t="str">
            <v>kg</v>
          </cell>
          <cell r="F370">
            <v>86</v>
          </cell>
          <cell r="G370" t="str">
            <v>kg</v>
          </cell>
          <cell r="H370">
            <v>82</v>
          </cell>
          <cell r="I370" t="str">
            <v>kg</v>
          </cell>
        </row>
        <row r="371">
          <cell r="A371" t="str">
            <v>Transporte de maquinaria</v>
          </cell>
          <cell r="B371">
            <v>1442217</v>
          </cell>
          <cell r="C371" t="str">
            <v>vj</v>
          </cell>
          <cell r="D371">
            <v>1389419</v>
          </cell>
          <cell r="E371" t="str">
            <v>vj</v>
          </cell>
          <cell r="F371">
            <v>1342433</v>
          </cell>
          <cell r="G371" t="str">
            <v>vj</v>
          </cell>
          <cell r="H371">
            <v>1289684</v>
          </cell>
          <cell r="I371" t="str">
            <v>vj</v>
          </cell>
        </row>
        <row r="372">
          <cell r="A372" t="str">
            <v>Transporte de materiales</v>
          </cell>
          <cell r="B372">
            <v>796</v>
          </cell>
          <cell r="C372" t="str">
            <v>m3/km</v>
          </cell>
          <cell r="D372">
            <v>766</v>
          </cell>
          <cell r="E372" t="str">
            <v>m3/km</v>
          </cell>
          <cell r="F372">
            <v>740</v>
          </cell>
          <cell r="G372" t="str">
            <v>m3/km</v>
          </cell>
          <cell r="H372">
            <v>710</v>
          </cell>
          <cell r="I372" t="str">
            <v>m3/km</v>
          </cell>
        </row>
        <row r="373">
          <cell r="A373" t="str">
            <v>Transporte de materiales a obra</v>
          </cell>
          <cell r="B373">
            <v>1442217</v>
          </cell>
          <cell r="C373" t="str">
            <v>vj</v>
          </cell>
          <cell r="D373">
            <v>1389419</v>
          </cell>
          <cell r="E373" t="str">
            <v>vj</v>
          </cell>
          <cell r="F373">
            <v>1342433</v>
          </cell>
          <cell r="G373" t="str">
            <v>vj</v>
          </cell>
          <cell r="H373">
            <v>1289684</v>
          </cell>
          <cell r="I373" t="str">
            <v>vj</v>
          </cell>
        </row>
        <row r="374">
          <cell r="A374" t="str">
            <v>Transporte material sobrante</v>
          </cell>
          <cell r="B374">
            <v>5706</v>
          </cell>
          <cell r="C374" t="str">
            <v>M3</v>
          </cell>
          <cell r="D374">
            <v>5497</v>
          </cell>
          <cell r="E374" t="str">
            <v>M3</v>
          </cell>
          <cell r="F374">
            <v>5311</v>
          </cell>
          <cell r="G374" t="str">
            <v>M3</v>
          </cell>
          <cell r="H374">
            <v>5102</v>
          </cell>
          <cell r="I374" t="str">
            <v>M3</v>
          </cell>
        </row>
        <row r="375">
          <cell r="A375" t="str">
            <v xml:space="preserve">Transporte y acarreo interno de materiales </v>
          </cell>
          <cell r="B375">
            <v>144223</v>
          </cell>
          <cell r="C375" t="str">
            <v>d</v>
          </cell>
          <cell r="D375">
            <v>138943</v>
          </cell>
          <cell r="E375" t="str">
            <v>d</v>
          </cell>
          <cell r="F375">
            <v>134244</v>
          </cell>
          <cell r="G375" t="str">
            <v>d</v>
          </cell>
          <cell r="H375">
            <v>128969</v>
          </cell>
          <cell r="I375" t="str">
            <v>d</v>
          </cell>
        </row>
        <row r="376">
          <cell r="A376" t="str">
            <v>Triturado</v>
          </cell>
          <cell r="B376">
            <v>75795</v>
          </cell>
          <cell r="C376" t="str">
            <v>m3</v>
          </cell>
          <cell r="D376">
            <v>73020</v>
          </cell>
          <cell r="E376" t="str">
            <v>m3</v>
          </cell>
          <cell r="F376">
            <v>70550</v>
          </cell>
          <cell r="G376" t="str">
            <v>m3</v>
          </cell>
          <cell r="H376">
            <v>67777</v>
          </cell>
          <cell r="I376" t="str">
            <v>m3</v>
          </cell>
        </row>
        <row r="377">
          <cell r="A377" t="str">
            <v>Tub. Conc. Sin ref 12" clase 2</v>
          </cell>
          <cell r="B377">
            <v>65530</v>
          </cell>
          <cell r="C377" t="str">
            <v>ML</v>
          </cell>
          <cell r="D377">
            <v>63131</v>
          </cell>
          <cell r="E377" t="str">
            <v>ML</v>
          </cell>
          <cell r="F377">
            <v>60996</v>
          </cell>
          <cell r="G377" t="str">
            <v>ML</v>
          </cell>
          <cell r="H377">
            <v>58599</v>
          </cell>
          <cell r="I377" t="str">
            <v>ML</v>
          </cell>
        </row>
        <row r="378">
          <cell r="A378" t="str">
            <v xml:space="preserve">Tubería Conduit </v>
          </cell>
          <cell r="B378">
            <v>7736</v>
          </cell>
          <cell r="C378" t="str">
            <v>ml</v>
          </cell>
          <cell r="D378">
            <v>7452</v>
          </cell>
          <cell r="E378" t="str">
            <v>ml</v>
          </cell>
          <cell r="F378">
            <v>7200</v>
          </cell>
          <cell r="G378" t="str">
            <v>ml</v>
          </cell>
          <cell r="H378">
            <v>0</v>
          </cell>
          <cell r="I378">
            <v>0</v>
          </cell>
        </row>
        <row r="379">
          <cell r="A379" t="str">
            <v>Tubería de 110 mm PVC</v>
          </cell>
          <cell r="B379">
            <v>15522</v>
          </cell>
          <cell r="C379" t="str">
            <v>M</v>
          </cell>
          <cell r="D379">
            <v>14953</v>
          </cell>
          <cell r="E379" t="str">
            <v>M</v>
          </cell>
          <cell r="F379">
            <v>14447</v>
          </cell>
          <cell r="G379" t="str">
            <v>M</v>
          </cell>
          <cell r="H379">
            <v>13879</v>
          </cell>
          <cell r="I379" t="str">
            <v>M</v>
          </cell>
        </row>
        <row r="380">
          <cell r="A380" t="str">
            <v>Tubería de 160 mm PVC</v>
          </cell>
          <cell r="B380">
            <v>47972</v>
          </cell>
          <cell r="C380" t="str">
            <v>M</v>
          </cell>
          <cell r="D380">
            <v>46215</v>
          </cell>
          <cell r="E380" t="str">
            <v>M</v>
          </cell>
          <cell r="F380">
            <v>44652</v>
          </cell>
          <cell r="G380" t="str">
            <v>M</v>
          </cell>
          <cell r="H380">
            <v>42897</v>
          </cell>
          <cell r="I380" t="str">
            <v>M</v>
          </cell>
        </row>
        <row r="381">
          <cell r="A381" t="str">
            <v>Tuberia de 200 mm PVC</v>
          </cell>
          <cell r="B381">
            <v>41401</v>
          </cell>
          <cell r="C381" t="str">
            <v>M</v>
          </cell>
          <cell r="D381">
            <v>39885</v>
          </cell>
          <cell r="E381" t="str">
            <v>M</v>
          </cell>
          <cell r="F381">
            <v>38536</v>
          </cell>
          <cell r="G381" t="str">
            <v>M</v>
          </cell>
          <cell r="H381">
            <v>37021</v>
          </cell>
          <cell r="I381" t="str">
            <v>M</v>
          </cell>
        </row>
        <row r="382">
          <cell r="A382" t="str">
            <v>Tuberia de 250 mm PVC</v>
          </cell>
          <cell r="B382">
            <v>60469</v>
          </cell>
          <cell r="C382" t="str">
            <v>M</v>
          </cell>
          <cell r="D382">
            <v>58255</v>
          </cell>
          <cell r="E382" t="str">
            <v>M</v>
          </cell>
          <cell r="F382">
            <v>56285</v>
          </cell>
          <cell r="G382" t="str">
            <v>M</v>
          </cell>
          <cell r="H382">
            <v>54073</v>
          </cell>
          <cell r="I382" t="str">
            <v>M</v>
          </cell>
        </row>
        <row r="383">
          <cell r="A383" t="str">
            <v>Tuberia de 315 mm PVC</v>
          </cell>
          <cell r="B383">
            <v>89403</v>
          </cell>
          <cell r="C383" t="str">
            <v>M</v>
          </cell>
          <cell r="D383">
            <v>86130</v>
          </cell>
          <cell r="E383" t="str">
            <v>M</v>
          </cell>
          <cell r="F383">
            <v>83217</v>
          </cell>
          <cell r="G383" t="str">
            <v>M</v>
          </cell>
          <cell r="H383">
            <v>79947</v>
          </cell>
          <cell r="I383" t="str">
            <v>M</v>
          </cell>
        </row>
        <row r="384">
          <cell r="A384" t="str">
            <v>Tuberia de 350 mm PVC</v>
          </cell>
          <cell r="B384">
            <v>103317</v>
          </cell>
          <cell r="C384" t="str">
            <v>M</v>
          </cell>
          <cell r="D384">
            <v>99534</v>
          </cell>
          <cell r="E384" t="str">
            <v>M</v>
          </cell>
          <cell r="F384">
            <v>96168</v>
          </cell>
          <cell r="G384" t="str">
            <v>M</v>
          </cell>
          <cell r="H384">
            <v>92389</v>
          </cell>
          <cell r="I384" t="str">
            <v>M</v>
          </cell>
        </row>
        <row r="385">
          <cell r="A385" t="str">
            <v>Tuberia de 400 mm PVC</v>
          </cell>
          <cell r="B385">
            <v>146242</v>
          </cell>
          <cell r="C385" t="str">
            <v>M</v>
          </cell>
          <cell r="D385">
            <v>140888</v>
          </cell>
          <cell r="E385" t="str">
            <v>M</v>
          </cell>
          <cell r="F385">
            <v>136123</v>
          </cell>
          <cell r="G385" t="str">
            <v>M</v>
          </cell>
          <cell r="H385">
            <v>130774</v>
          </cell>
          <cell r="I385" t="str">
            <v>M</v>
          </cell>
        </row>
        <row r="386">
          <cell r="A386" t="str">
            <v>Tuberia de 450 mm PVC</v>
          </cell>
          <cell r="B386">
            <v>194045</v>
          </cell>
          <cell r="C386" t="str">
            <v>M</v>
          </cell>
          <cell r="D386">
            <v>186941</v>
          </cell>
          <cell r="E386" t="str">
            <v>M</v>
          </cell>
          <cell r="F386">
            <v>180619</v>
          </cell>
          <cell r="G386" t="str">
            <v>M</v>
          </cell>
          <cell r="H386">
            <v>173521</v>
          </cell>
          <cell r="I386" t="str">
            <v>M</v>
          </cell>
        </row>
        <row r="387">
          <cell r="A387" t="str">
            <v>Tuberia de 500 mm PVC</v>
          </cell>
          <cell r="B387">
            <v>240861</v>
          </cell>
          <cell r="C387" t="str">
            <v>M</v>
          </cell>
          <cell r="D387">
            <v>232043</v>
          </cell>
          <cell r="E387" t="str">
            <v>M</v>
          </cell>
          <cell r="F387">
            <v>224196</v>
          </cell>
          <cell r="G387" t="str">
            <v>M</v>
          </cell>
          <cell r="H387">
            <v>215386</v>
          </cell>
          <cell r="I387" t="str">
            <v>M</v>
          </cell>
        </row>
        <row r="388">
          <cell r="A388" t="str">
            <v>Tuberia de 600 mm PVC</v>
          </cell>
          <cell r="B388">
            <v>355801</v>
          </cell>
          <cell r="C388" t="str">
            <v>M</v>
          </cell>
          <cell r="D388">
            <v>342775</v>
          </cell>
          <cell r="E388" t="str">
            <v>M</v>
          </cell>
          <cell r="F388">
            <v>331183</v>
          </cell>
          <cell r="G388" t="str">
            <v>M</v>
          </cell>
          <cell r="H388">
            <v>318169</v>
          </cell>
          <cell r="I388" t="str">
            <v>M</v>
          </cell>
        </row>
        <row r="389">
          <cell r="A389" t="str">
            <v>Tubería de acero de 2"</v>
          </cell>
          <cell r="B389">
            <v>33860</v>
          </cell>
          <cell r="C389" t="str">
            <v>m/ml</v>
          </cell>
          <cell r="D389">
            <v>32620</v>
          </cell>
          <cell r="E389" t="str">
            <v>m/ml</v>
          </cell>
          <cell r="F389">
            <v>31516</v>
          </cell>
          <cell r="G389" t="str">
            <v>m/ml</v>
          </cell>
          <cell r="H389">
            <v>30277</v>
          </cell>
          <cell r="I389" t="str">
            <v>m/ml</v>
          </cell>
        </row>
        <row r="390">
          <cell r="A390" t="str">
            <v>Tuberia PEAD 200 mm</v>
          </cell>
          <cell r="B390">
            <v>112476</v>
          </cell>
          <cell r="C390" t="str">
            <v>M</v>
          </cell>
          <cell r="D390">
            <v>108358</v>
          </cell>
          <cell r="E390" t="str">
            <v>M</v>
          </cell>
          <cell r="F390">
            <v>104693</v>
          </cell>
          <cell r="G390" t="str">
            <v>M</v>
          </cell>
          <cell r="H390">
            <v>100579</v>
          </cell>
          <cell r="I390" t="str">
            <v>M</v>
          </cell>
        </row>
        <row r="391">
          <cell r="A391" t="str">
            <v>Tuberia PEAD 63 mm</v>
          </cell>
          <cell r="B391">
            <v>14006</v>
          </cell>
          <cell r="C391" t="str">
            <v>M</v>
          </cell>
          <cell r="D391">
            <v>13493</v>
          </cell>
          <cell r="E391" t="str">
            <v>M</v>
          </cell>
          <cell r="F391">
            <v>13036</v>
          </cell>
          <cell r="G391" t="str">
            <v>M</v>
          </cell>
          <cell r="H391">
            <v>12523</v>
          </cell>
          <cell r="I391" t="str">
            <v>M</v>
          </cell>
        </row>
        <row r="392">
          <cell r="A392" t="str">
            <v>Tuberia PEAD 90 mm</v>
          </cell>
          <cell r="B392">
            <v>27951</v>
          </cell>
          <cell r="C392" t="str">
            <v>M</v>
          </cell>
          <cell r="D392">
            <v>26927</v>
          </cell>
          <cell r="E392" t="str">
            <v>M</v>
          </cell>
          <cell r="F392">
            <v>26016</v>
          </cell>
          <cell r="G392" t="str">
            <v>M</v>
          </cell>
          <cell r="H392">
            <v>24993</v>
          </cell>
          <cell r="I392" t="str">
            <v>M</v>
          </cell>
        </row>
        <row r="393">
          <cell r="A393" t="str">
            <v>Tuberia PVC 2" Ventilación</v>
          </cell>
          <cell r="B393">
            <v>8273</v>
          </cell>
          <cell r="C393" t="str">
            <v>M</v>
          </cell>
          <cell r="D393">
            <v>7970</v>
          </cell>
          <cell r="E393" t="str">
            <v>M</v>
          </cell>
          <cell r="F393">
            <v>7700</v>
          </cell>
          <cell r="G393" t="str">
            <v>M</v>
          </cell>
          <cell r="H393">
            <v>7397</v>
          </cell>
          <cell r="I393" t="str">
            <v>M</v>
          </cell>
        </row>
        <row r="394">
          <cell r="A394" t="str">
            <v>Tuberia PVC-P 1" RDE 21</v>
          </cell>
          <cell r="B394">
            <v>4501</v>
          </cell>
          <cell r="C394" t="str">
            <v>M</v>
          </cell>
          <cell r="D394">
            <v>4336</v>
          </cell>
          <cell r="E394" t="str">
            <v>M</v>
          </cell>
          <cell r="F394">
            <v>4189</v>
          </cell>
          <cell r="G394" t="str">
            <v>M</v>
          </cell>
          <cell r="H394">
            <v>4024</v>
          </cell>
          <cell r="I394" t="str">
            <v>M</v>
          </cell>
        </row>
        <row r="395">
          <cell r="A395" t="str">
            <v>Tuberia PVC-P 1 1/2" RDE 21</v>
          </cell>
          <cell r="B395">
            <v>10585</v>
          </cell>
          <cell r="C395" t="str">
            <v>M</v>
          </cell>
          <cell r="D395">
            <v>10197</v>
          </cell>
          <cell r="E395" t="str">
            <v>M</v>
          </cell>
          <cell r="F395">
            <v>9852</v>
          </cell>
          <cell r="G395" t="str">
            <v>M</v>
          </cell>
          <cell r="H395">
            <v>9464</v>
          </cell>
          <cell r="I395" t="str">
            <v>M</v>
          </cell>
        </row>
        <row r="396">
          <cell r="A396" t="str">
            <v>Tuberia PVC-P 1/2" RDE 13.5</v>
          </cell>
          <cell r="B396">
            <v>2589</v>
          </cell>
          <cell r="C396" t="str">
            <v>M</v>
          </cell>
          <cell r="D396">
            <v>2494</v>
          </cell>
          <cell r="E396" t="str">
            <v>M</v>
          </cell>
          <cell r="F396">
            <v>2409</v>
          </cell>
          <cell r="G396" t="str">
            <v>M</v>
          </cell>
          <cell r="H396">
            <v>2314</v>
          </cell>
          <cell r="I396" t="str">
            <v>M</v>
          </cell>
        </row>
        <row r="397">
          <cell r="A397" t="str">
            <v xml:space="preserve">Tuberia PVC-S 6" </v>
          </cell>
          <cell r="B397">
            <v>125158</v>
          </cell>
          <cell r="C397" t="str">
            <v>M</v>
          </cell>
          <cell r="D397">
            <v>120576</v>
          </cell>
          <cell r="E397" t="str">
            <v>M</v>
          </cell>
          <cell r="F397">
            <v>116498</v>
          </cell>
          <cell r="G397" t="str">
            <v>M</v>
          </cell>
          <cell r="H397">
            <v>111920</v>
          </cell>
          <cell r="I397" t="str">
            <v>M</v>
          </cell>
        </row>
        <row r="398">
          <cell r="A398" t="str">
            <v>Tuberia SCH40 de 10"</v>
          </cell>
          <cell r="B398">
            <v>178802</v>
          </cell>
          <cell r="C398" t="str">
            <v>M</v>
          </cell>
          <cell r="D398">
            <v>172256</v>
          </cell>
          <cell r="E398" t="str">
            <v>M</v>
          </cell>
          <cell r="F398">
            <v>166430</v>
          </cell>
          <cell r="G398" t="str">
            <v>M</v>
          </cell>
          <cell r="H398">
            <v>159890</v>
          </cell>
          <cell r="I398" t="str">
            <v>M</v>
          </cell>
        </row>
        <row r="399">
          <cell r="A399" t="str">
            <v>Tuberia SCH40 de 10" de 2da</v>
          </cell>
          <cell r="B399">
            <v>89400</v>
          </cell>
          <cell r="C399" t="str">
            <v>M</v>
          </cell>
          <cell r="D399">
            <v>86127</v>
          </cell>
          <cell r="E399" t="str">
            <v>M</v>
          </cell>
          <cell r="F399">
            <v>83214</v>
          </cell>
          <cell r="G399" t="str">
            <v>M</v>
          </cell>
          <cell r="H399">
            <v>79944</v>
          </cell>
          <cell r="I399" t="str">
            <v>M</v>
          </cell>
        </row>
        <row r="400">
          <cell r="A400" t="str">
            <v>Tuberia SCH40 de 12"</v>
          </cell>
          <cell r="B400">
            <v>297300</v>
          </cell>
          <cell r="C400" t="str">
            <v>M</v>
          </cell>
          <cell r="D400">
            <v>286416</v>
          </cell>
          <cell r="E400" t="str">
            <v>M</v>
          </cell>
          <cell r="F400">
            <v>276730</v>
          </cell>
          <cell r="G400" t="str">
            <v>M</v>
          </cell>
          <cell r="H400">
            <v>265856</v>
          </cell>
          <cell r="I400" t="str">
            <v>M</v>
          </cell>
        </row>
        <row r="401">
          <cell r="A401" t="str">
            <v>Tuberia SCH40 de 12" de 2da</v>
          </cell>
          <cell r="B401">
            <v>148649</v>
          </cell>
          <cell r="C401" t="str">
            <v>M</v>
          </cell>
          <cell r="D401">
            <v>143207</v>
          </cell>
          <cell r="E401" t="str">
            <v>M</v>
          </cell>
          <cell r="F401">
            <v>138364</v>
          </cell>
          <cell r="G401" t="str">
            <v>M</v>
          </cell>
          <cell r="H401">
            <v>132927</v>
          </cell>
          <cell r="I401" t="str">
            <v>M</v>
          </cell>
        </row>
        <row r="402">
          <cell r="A402" t="str">
            <v>Tuberia SCH40 de 14"</v>
          </cell>
          <cell r="B402">
            <v>326647</v>
          </cell>
          <cell r="C402" t="str">
            <v>M</v>
          </cell>
          <cell r="D402">
            <v>314688</v>
          </cell>
          <cell r="E402" t="str">
            <v>M</v>
          </cell>
          <cell r="F402">
            <v>304046</v>
          </cell>
          <cell r="G402" t="str">
            <v>M</v>
          </cell>
          <cell r="H402">
            <v>292099</v>
          </cell>
          <cell r="I402" t="str">
            <v>M</v>
          </cell>
        </row>
        <row r="403">
          <cell r="A403" t="str">
            <v>Tuberia SCH40 de 14" de 2da</v>
          </cell>
          <cell r="B403">
            <v>163325</v>
          </cell>
          <cell r="C403" t="str">
            <v>M</v>
          </cell>
          <cell r="D403">
            <v>157345</v>
          </cell>
          <cell r="E403" t="str">
            <v>M</v>
          </cell>
          <cell r="F403">
            <v>152024</v>
          </cell>
          <cell r="G403" t="str">
            <v>M</v>
          </cell>
          <cell r="H403">
            <v>146050</v>
          </cell>
          <cell r="I403" t="str">
            <v>M</v>
          </cell>
        </row>
        <row r="404">
          <cell r="A404" t="str">
            <v>Tuberia SCH40 de 16"</v>
          </cell>
          <cell r="B404">
            <v>363394</v>
          </cell>
          <cell r="C404" t="str">
            <v>M</v>
          </cell>
          <cell r="D404">
            <v>350090</v>
          </cell>
          <cell r="E404" t="str">
            <v>M</v>
          </cell>
          <cell r="F404">
            <v>338251</v>
          </cell>
          <cell r="G404" t="str">
            <v>M</v>
          </cell>
          <cell r="H404">
            <v>324960</v>
          </cell>
          <cell r="I404" t="str">
            <v>M</v>
          </cell>
        </row>
        <row r="405">
          <cell r="A405" t="str">
            <v>Tuberia SCH40 de 16" de 2da</v>
          </cell>
          <cell r="B405">
            <v>181699</v>
          </cell>
          <cell r="C405" t="str">
            <v>M</v>
          </cell>
          <cell r="D405">
            <v>175047</v>
          </cell>
          <cell r="E405" t="str">
            <v>M</v>
          </cell>
          <cell r="F405">
            <v>169127</v>
          </cell>
          <cell r="G405" t="str">
            <v>M</v>
          </cell>
          <cell r="H405">
            <v>162481</v>
          </cell>
          <cell r="I405" t="str">
            <v>M</v>
          </cell>
        </row>
        <row r="406">
          <cell r="A406" t="str">
            <v>Tuberia SCH40 de 2 1/2"</v>
          </cell>
          <cell r="B406">
            <v>32626</v>
          </cell>
          <cell r="C406" t="str">
            <v>M</v>
          </cell>
          <cell r="D406">
            <v>31431</v>
          </cell>
          <cell r="E406" t="str">
            <v>M</v>
          </cell>
          <cell r="F406">
            <v>30368</v>
          </cell>
          <cell r="G406" t="str">
            <v>M</v>
          </cell>
          <cell r="H406">
            <v>29174</v>
          </cell>
          <cell r="I406" t="str">
            <v>M</v>
          </cell>
        </row>
        <row r="407">
          <cell r="A407" t="str">
            <v>Tuberia SCH40 de 18"</v>
          </cell>
          <cell r="B407">
            <v>660310</v>
          </cell>
          <cell r="C407" t="str">
            <v>M</v>
          </cell>
          <cell r="D407">
            <v>636136</v>
          </cell>
          <cell r="E407" t="str">
            <v>M</v>
          </cell>
          <cell r="F407">
            <v>614624</v>
          </cell>
          <cell r="G407" t="str">
            <v>M</v>
          </cell>
          <cell r="H407">
            <v>590473</v>
          </cell>
          <cell r="I407" t="str">
            <v>M</v>
          </cell>
        </row>
        <row r="408">
          <cell r="A408" t="str">
            <v>Tuberia SCH40 de 18" de 2da</v>
          </cell>
          <cell r="B408">
            <v>330157</v>
          </cell>
          <cell r="C408" t="str">
            <v>M</v>
          </cell>
          <cell r="D408">
            <v>318070</v>
          </cell>
          <cell r="E408" t="str">
            <v>M</v>
          </cell>
          <cell r="F408">
            <v>307314</v>
          </cell>
          <cell r="G408" t="str">
            <v>M</v>
          </cell>
          <cell r="H408">
            <v>295238</v>
          </cell>
          <cell r="I408" t="str">
            <v>M</v>
          </cell>
        </row>
        <row r="409">
          <cell r="A409" t="str">
            <v>Tuberia SCH40 de 20"</v>
          </cell>
          <cell r="B409">
            <v>691509</v>
          </cell>
          <cell r="C409" t="str">
            <v>M</v>
          </cell>
          <cell r="D409">
            <v>666193</v>
          </cell>
          <cell r="E409" t="str">
            <v>M</v>
          </cell>
          <cell r="F409">
            <v>643664</v>
          </cell>
          <cell r="G409" t="str">
            <v>M</v>
          </cell>
          <cell r="H409">
            <v>618372</v>
          </cell>
          <cell r="I409" t="str">
            <v>M</v>
          </cell>
        </row>
        <row r="410">
          <cell r="A410" t="str">
            <v>Tuberia SCH40 de 20" de 2da</v>
          </cell>
          <cell r="B410">
            <v>345754</v>
          </cell>
          <cell r="C410" t="str">
            <v>M</v>
          </cell>
          <cell r="D410">
            <v>333096</v>
          </cell>
          <cell r="E410" t="str">
            <v>M</v>
          </cell>
          <cell r="F410">
            <v>321831</v>
          </cell>
          <cell r="G410" t="str">
            <v>M</v>
          </cell>
          <cell r="H410">
            <v>309185</v>
          </cell>
          <cell r="I410" t="str">
            <v>M</v>
          </cell>
        </row>
        <row r="411">
          <cell r="A411" t="str">
            <v>Tuberia SCH40 de 24"</v>
          </cell>
          <cell r="B411">
            <v>861274</v>
          </cell>
          <cell r="C411" t="str">
            <v>M</v>
          </cell>
          <cell r="D411">
            <v>829743</v>
          </cell>
          <cell r="E411" t="str">
            <v>M</v>
          </cell>
          <cell r="F411">
            <v>801684</v>
          </cell>
          <cell r="G411" t="str">
            <v>M</v>
          </cell>
          <cell r="H411">
            <v>770183</v>
          </cell>
          <cell r="I411" t="str">
            <v>M</v>
          </cell>
        </row>
        <row r="412">
          <cell r="A412" t="str">
            <v>Tuberia SCH40 de 24" de 2da</v>
          </cell>
          <cell r="B412">
            <v>430638</v>
          </cell>
          <cell r="C412" t="str">
            <v>M</v>
          </cell>
          <cell r="D412">
            <v>414872</v>
          </cell>
          <cell r="E412" t="str">
            <v>M</v>
          </cell>
          <cell r="F412">
            <v>400842</v>
          </cell>
          <cell r="G412" t="str">
            <v>M</v>
          </cell>
          <cell r="H412">
            <v>385091</v>
          </cell>
          <cell r="I412" t="str">
            <v>M</v>
          </cell>
        </row>
        <row r="413">
          <cell r="A413" t="str">
            <v>Tuberia SCH40 de 4"</v>
          </cell>
          <cell r="B413">
            <v>53591</v>
          </cell>
          <cell r="C413" t="str">
            <v>M</v>
          </cell>
          <cell r="D413">
            <v>51629</v>
          </cell>
          <cell r="E413" t="str">
            <v>M</v>
          </cell>
          <cell r="F413">
            <v>49883</v>
          </cell>
          <cell r="G413" t="str">
            <v>M</v>
          </cell>
          <cell r="H413">
            <v>47922</v>
          </cell>
          <cell r="I413" t="str">
            <v>M</v>
          </cell>
        </row>
        <row r="414">
          <cell r="A414" t="str">
            <v>Tuberia SCH40 de 4" de 2da</v>
          </cell>
          <cell r="B414">
            <v>26796</v>
          </cell>
          <cell r="C414" t="str">
            <v>M</v>
          </cell>
          <cell r="D414">
            <v>25815</v>
          </cell>
          <cell r="E414" t="str">
            <v>M</v>
          </cell>
          <cell r="F414">
            <v>24942</v>
          </cell>
          <cell r="G414" t="str">
            <v>M</v>
          </cell>
          <cell r="H414">
            <v>23961</v>
          </cell>
          <cell r="I414" t="str">
            <v>M</v>
          </cell>
        </row>
        <row r="415">
          <cell r="A415" t="str">
            <v>Tuberia SCH40 de 6"</v>
          </cell>
          <cell r="B415">
            <v>87317</v>
          </cell>
          <cell r="C415" t="str">
            <v>M</v>
          </cell>
          <cell r="D415">
            <v>84120</v>
          </cell>
          <cell r="E415" t="str">
            <v>M</v>
          </cell>
          <cell r="F415">
            <v>81275</v>
          </cell>
          <cell r="G415" t="str">
            <v>M</v>
          </cell>
          <cell r="H415">
            <v>78081</v>
          </cell>
          <cell r="I415" t="str">
            <v>M</v>
          </cell>
        </row>
        <row r="416">
          <cell r="A416" t="str">
            <v>Tuberia SCH40 de 6" de 2da</v>
          </cell>
          <cell r="B416">
            <v>43660</v>
          </cell>
          <cell r="C416" t="str">
            <v>M</v>
          </cell>
          <cell r="D416">
            <v>42061</v>
          </cell>
          <cell r="E416" t="str">
            <v>M</v>
          </cell>
          <cell r="F416">
            <v>40638</v>
          </cell>
          <cell r="G416" t="str">
            <v>M</v>
          </cell>
          <cell r="H416">
            <v>39041</v>
          </cell>
          <cell r="I416" t="str">
            <v>M</v>
          </cell>
        </row>
        <row r="417">
          <cell r="A417" t="str">
            <v>Tuberia SCH40 de 8"</v>
          </cell>
          <cell r="B417">
            <v>137541</v>
          </cell>
          <cell r="C417" t="str">
            <v>M</v>
          </cell>
          <cell r="D417">
            <v>132505</v>
          </cell>
          <cell r="E417" t="str">
            <v>M</v>
          </cell>
          <cell r="F417">
            <v>128024</v>
          </cell>
          <cell r="G417" t="str">
            <v>M</v>
          </cell>
          <cell r="H417">
            <v>122993</v>
          </cell>
          <cell r="I417" t="str">
            <v>M</v>
          </cell>
        </row>
        <row r="418">
          <cell r="A418" t="str">
            <v>Tuberia SCH40 de 8" de 2da</v>
          </cell>
          <cell r="B418">
            <v>68772</v>
          </cell>
          <cell r="C418" t="str">
            <v>M</v>
          </cell>
          <cell r="D418">
            <v>66254</v>
          </cell>
          <cell r="E418" t="str">
            <v>M</v>
          </cell>
          <cell r="F418">
            <v>64013</v>
          </cell>
          <cell r="G418" t="str">
            <v>M</v>
          </cell>
          <cell r="H418">
            <v>61497</v>
          </cell>
          <cell r="I418" t="str">
            <v>M</v>
          </cell>
        </row>
        <row r="419">
          <cell r="A419" t="str">
            <v>Tuberia unión platino de 10" RD21</v>
          </cell>
          <cell r="B419">
            <v>228039</v>
          </cell>
          <cell r="C419" t="str">
            <v>M</v>
          </cell>
          <cell r="D419">
            <v>219690</v>
          </cell>
          <cell r="E419" t="str">
            <v>M</v>
          </cell>
          <cell r="F419">
            <v>212260</v>
          </cell>
          <cell r="G419" t="str">
            <v>M</v>
          </cell>
          <cell r="H419">
            <v>203919</v>
          </cell>
          <cell r="I419" t="str">
            <v>M</v>
          </cell>
        </row>
        <row r="420">
          <cell r="A420" t="str">
            <v>Tuberia unión platino de 12" RD21</v>
          </cell>
          <cell r="B420">
            <v>319068</v>
          </cell>
          <cell r="C420" t="str">
            <v>M</v>
          </cell>
          <cell r="D420">
            <v>307387</v>
          </cell>
          <cell r="E420" t="str">
            <v>M</v>
          </cell>
          <cell r="F420">
            <v>296992</v>
          </cell>
          <cell r="G420" t="str">
            <v>M</v>
          </cell>
          <cell r="H420">
            <v>285322</v>
          </cell>
          <cell r="I420" t="str">
            <v>M</v>
          </cell>
        </row>
        <row r="421">
          <cell r="A421" t="str">
            <v>Tuberia unión platino de 14" RD21</v>
          </cell>
          <cell r="B421">
            <v>395678</v>
          </cell>
          <cell r="C421" t="str">
            <v>M</v>
          </cell>
          <cell r="D421">
            <v>381192</v>
          </cell>
          <cell r="E421" t="str">
            <v>M</v>
          </cell>
          <cell r="F421">
            <v>368301</v>
          </cell>
          <cell r="G421" t="str">
            <v>M</v>
          </cell>
          <cell r="H421">
            <v>353829</v>
          </cell>
          <cell r="I421" t="str">
            <v>M</v>
          </cell>
        </row>
        <row r="422">
          <cell r="A422" t="str">
            <v>Tuberia unión platino de 16" RD21</v>
          </cell>
          <cell r="B422">
            <v>519339</v>
          </cell>
          <cell r="C422" t="str">
            <v>M</v>
          </cell>
          <cell r="D422">
            <v>500326</v>
          </cell>
          <cell r="E422" t="str">
            <v>M</v>
          </cell>
          <cell r="F422">
            <v>483406</v>
          </cell>
          <cell r="G422" t="str">
            <v>M</v>
          </cell>
          <cell r="H422">
            <v>464411</v>
          </cell>
          <cell r="I422" t="str">
            <v>M</v>
          </cell>
        </row>
        <row r="423">
          <cell r="A423" t="str">
            <v>Tuberia unión platino de 18" RD21</v>
          </cell>
          <cell r="B423">
            <v>666563</v>
          </cell>
          <cell r="C423" t="str">
            <v>M</v>
          </cell>
          <cell r="D423">
            <v>642160</v>
          </cell>
          <cell r="E423" t="str">
            <v>M</v>
          </cell>
          <cell r="F423">
            <v>620444</v>
          </cell>
          <cell r="G423" t="str">
            <v>M</v>
          </cell>
          <cell r="H423">
            <v>596064</v>
          </cell>
          <cell r="I423" t="str">
            <v>M</v>
          </cell>
        </row>
        <row r="424">
          <cell r="A424" t="str">
            <v>Tuberia unión platino de 20" RD21</v>
          </cell>
          <cell r="B424">
            <v>830279</v>
          </cell>
          <cell r="C424" t="str">
            <v>M</v>
          </cell>
          <cell r="D424">
            <v>799883</v>
          </cell>
          <cell r="E424" t="str">
            <v>M</v>
          </cell>
          <cell r="F424">
            <v>772833</v>
          </cell>
          <cell r="G424" t="str">
            <v>M</v>
          </cell>
          <cell r="H424">
            <v>742466</v>
          </cell>
          <cell r="I424" t="str">
            <v>M</v>
          </cell>
        </row>
        <row r="425">
          <cell r="A425" t="str">
            <v>Tuberia unión platino de 24" RD21</v>
          </cell>
          <cell r="B425">
            <v>1226947</v>
          </cell>
          <cell r="C425" t="str">
            <v>M</v>
          </cell>
          <cell r="D425">
            <v>1182029</v>
          </cell>
          <cell r="E425" t="str">
            <v>M</v>
          </cell>
          <cell r="F425">
            <v>1142057</v>
          </cell>
          <cell r="G425" t="str">
            <v>M</v>
          </cell>
          <cell r="H425">
            <v>1097182</v>
          </cell>
          <cell r="I425" t="str">
            <v>M</v>
          </cell>
        </row>
        <row r="426">
          <cell r="A426" t="str">
            <v>Tuberia unión platino de 6" RD21</v>
          </cell>
          <cell r="B426">
            <v>85520</v>
          </cell>
          <cell r="C426" t="str">
            <v>M</v>
          </cell>
          <cell r="D426">
            <v>82389</v>
          </cell>
          <cell r="E426" t="str">
            <v>M</v>
          </cell>
          <cell r="F426">
            <v>79602</v>
          </cell>
          <cell r="G426" t="str">
            <v>M</v>
          </cell>
          <cell r="H426">
            <v>76474</v>
          </cell>
          <cell r="I426" t="str">
            <v>M</v>
          </cell>
        </row>
        <row r="427">
          <cell r="A427" t="str">
            <v>Tuberia unión platino de 8" RD21</v>
          </cell>
          <cell r="B427">
            <v>144861</v>
          </cell>
          <cell r="C427" t="str">
            <v>M</v>
          </cell>
          <cell r="D427">
            <v>139557</v>
          </cell>
          <cell r="E427" t="str">
            <v>M</v>
          </cell>
          <cell r="F427">
            <v>134837</v>
          </cell>
          <cell r="G427" t="str">
            <v>M</v>
          </cell>
          <cell r="H427">
            <v>129538</v>
          </cell>
          <cell r="I427" t="str">
            <v>M</v>
          </cell>
        </row>
        <row r="428">
          <cell r="A428" t="str">
            <v>Tubo en acero estructural redondo, D=2 1/2"</v>
          </cell>
          <cell r="B428">
            <v>26401</v>
          </cell>
          <cell r="C428" t="str">
            <v>m</v>
          </cell>
          <cell r="D428">
            <v>25434</v>
          </cell>
          <cell r="E428" t="str">
            <v>m</v>
          </cell>
          <cell r="F428">
            <v>24573</v>
          </cell>
          <cell r="G428" t="str">
            <v>m</v>
          </cell>
          <cell r="H428">
            <v>23607</v>
          </cell>
          <cell r="I428" t="str">
            <v>m</v>
          </cell>
        </row>
        <row r="429">
          <cell r="A429" t="str">
            <v>Tubo en acero galvanizado redondo 3"</v>
          </cell>
          <cell r="B429">
            <v>32952</v>
          </cell>
          <cell r="C429" t="str">
            <v>m</v>
          </cell>
          <cell r="D429">
            <v>31745</v>
          </cell>
          <cell r="E429" t="str">
            <v>m</v>
          </cell>
          <cell r="F429">
            <v>30671</v>
          </cell>
          <cell r="G429" t="str">
            <v>m</v>
          </cell>
          <cell r="H429">
            <v>29465</v>
          </cell>
          <cell r="I429" t="str">
            <v>m</v>
          </cell>
        </row>
        <row r="430">
          <cell r="A430" t="str">
            <v>Unión bajante</v>
          </cell>
          <cell r="B430">
            <v>5021</v>
          </cell>
          <cell r="C430" t="str">
            <v>un</v>
          </cell>
          <cell r="D430">
            <v>4837</v>
          </cell>
          <cell r="E430" t="str">
            <v>un</v>
          </cell>
          <cell r="F430">
            <v>4673</v>
          </cell>
          <cell r="G430" t="str">
            <v>un</v>
          </cell>
          <cell r="H430">
            <v>4489</v>
          </cell>
          <cell r="I430" t="str">
            <v>un</v>
          </cell>
        </row>
        <row r="431">
          <cell r="A431" t="str">
            <v>Unión canal - bajantes</v>
          </cell>
          <cell r="B431">
            <v>26103</v>
          </cell>
          <cell r="C431" t="str">
            <v>un</v>
          </cell>
          <cell r="D431">
            <v>25147</v>
          </cell>
          <cell r="E431" t="str">
            <v>un</v>
          </cell>
          <cell r="F431">
            <v>24296</v>
          </cell>
          <cell r="G431" t="str">
            <v>un</v>
          </cell>
          <cell r="H431">
            <v>23341</v>
          </cell>
          <cell r="I431" t="str">
            <v>un</v>
          </cell>
        </row>
        <row r="432">
          <cell r="A432" t="str">
            <v>Unión canal amazonas</v>
          </cell>
          <cell r="B432">
            <v>19351</v>
          </cell>
          <cell r="C432" t="str">
            <v>un</v>
          </cell>
          <cell r="D432">
            <v>18642</v>
          </cell>
          <cell r="E432" t="str">
            <v>un</v>
          </cell>
          <cell r="F432">
            <v>18011</v>
          </cell>
          <cell r="G432" t="str">
            <v>un</v>
          </cell>
          <cell r="H432">
            <v>17303</v>
          </cell>
          <cell r="I432" t="str">
            <v>un</v>
          </cell>
        </row>
        <row r="433">
          <cell r="A433" t="str">
            <v>Unión de 160mm PVC</v>
          </cell>
          <cell r="B433">
            <v>9268</v>
          </cell>
          <cell r="C433" t="str">
            <v>UD</v>
          </cell>
          <cell r="D433">
            <v>8928</v>
          </cell>
          <cell r="E433" t="str">
            <v>UD</v>
          </cell>
          <cell r="F433">
            <v>8626</v>
          </cell>
          <cell r="G433" t="str">
            <v>UD</v>
          </cell>
          <cell r="H433">
            <v>8287</v>
          </cell>
          <cell r="I433" t="str">
            <v>UD</v>
          </cell>
        </row>
        <row r="434">
          <cell r="A434" t="str">
            <v>Unión de 200mm PVC</v>
          </cell>
          <cell r="B434">
            <v>43636</v>
          </cell>
          <cell r="C434" t="str">
            <v>UD</v>
          </cell>
          <cell r="D434">
            <v>42038</v>
          </cell>
          <cell r="E434" t="str">
            <v>UD</v>
          </cell>
          <cell r="F434">
            <v>40616</v>
          </cell>
          <cell r="G434" t="str">
            <v>UD</v>
          </cell>
          <cell r="H434">
            <v>39020</v>
          </cell>
          <cell r="I434" t="str">
            <v>UD</v>
          </cell>
        </row>
        <row r="435">
          <cell r="A435" t="str">
            <v>Unión de 250mm PVC</v>
          </cell>
          <cell r="B435">
            <v>123950</v>
          </cell>
          <cell r="C435" t="str">
            <v>UD</v>
          </cell>
          <cell r="D435">
            <v>119412</v>
          </cell>
          <cell r="E435" t="str">
            <v>UD</v>
          </cell>
          <cell r="F435">
            <v>115373</v>
          </cell>
          <cell r="G435" t="str">
            <v>UD</v>
          </cell>
          <cell r="H435">
            <v>110839</v>
          </cell>
          <cell r="I435" t="str">
            <v>UD</v>
          </cell>
        </row>
        <row r="436">
          <cell r="A436" t="str">
            <v>Unión de 315mm PVC</v>
          </cell>
          <cell r="B436">
            <v>212078</v>
          </cell>
          <cell r="C436" t="str">
            <v>UD</v>
          </cell>
          <cell r="D436">
            <v>204314</v>
          </cell>
          <cell r="E436" t="str">
            <v>UD</v>
          </cell>
          <cell r="F436">
            <v>197404</v>
          </cell>
          <cell r="G436" t="str">
            <v>UD</v>
          </cell>
          <cell r="H436">
            <v>189647</v>
          </cell>
          <cell r="I436" t="str">
            <v>UD</v>
          </cell>
        </row>
        <row r="437">
          <cell r="A437" t="str">
            <v>Unión de 355mm PVC</v>
          </cell>
          <cell r="B437">
            <v>283287</v>
          </cell>
          <cell r="C437" t="str">
            <v>UD</v>
          </cell>
          <cell r="D437">
            <v>272916</v>
          </cell>
          <cell r="E437" t="str">
            <v>UD</v>
          </cell>
          <cell r="F437">
            <v>263686</v>
          </cell>
          <cell r="G437" t="str">
            <v>UD</v>
          </cell>
          <cell r="H437">
            <v>253325</v>
          </cell>
          <cell r="I437" t="str">
            <v>UD</v>
          </cell>
        </row>
        <row r="438">
          <cell r="A438" t="str">
            <v>Unión PVC-P 1"</v>
          </cell>
          <cell r="B438">
            <v>975</v>
          </cell>
          <cell r="C438" t="str">
            <v>UD</v>
          </cell>
          <cell r="D438">
            <v>939</v>
          </cell>
          <cell r="E438" t="str">
            <v>UD</v>
          </cell>
          <cell r="F438">
            <v>907</v>
          </cell>
          <cell r="G438" t="str">
            <v>UD</v>
          </cell>
          <cell r="H438">
            <v>871</v>
          </cell>
          <cell r="I438" t="str">
            <v>UD</v>
          </cell>
        </row>
        <row r="439">
          <cell r="A439" t="str">
            <v>Unión PVC-P 1 1/2"</v>
          </cell>
          <cell r="B439">
            <v>2438</v>
          </cell>
          <cell r="C439" t="str">
            <v>UD</v>
          </cell>
          <cell r="D439">
            <v>2348</v>
          </cell>
          <cell r="E439" t="str">
            <v>UD</v>
          </cell>
          <cell r="F439">
            <v>2268</v>
          </cell>
          <cell r="G439" t="str">
            <v>UD</v>
          </cell>
          <cell r="H439">
            <v>2178</v>
          </cell>
          <cell r="I439" t="str">
            <v>UD</v>
          </cell>
        </row>
        <row r="440">
          <cell r="A440" t="str">
            <v>Unión PVC-P 1/2"</v>
          </cell>
          <cell r="B440">
            <v>380</v>
          </cell>
          <cell r="C440" t="str">
            <v>UD</v>
          </cell>
          <cell r="D440">
            <v>366</v>
          </cell>
          <cell r="E440" t="str">
            <v>UD</v>
          </cell>
          <cell r="F440">
            <v>353</v>
          </cell>
          <cell r="G440" t="str">
            <v>UD</v>
          </cell>
          <cell r="H440">
            <v>339</v>
          </cell>
          <cell r="I440" t="str">
            <v>UD</v>
          </cell>
        </row>
        <row r="441">
          <cell r="A441" t="str">
            <v>Valla movil tipo 1</v>
          </cell>
          <cell r="B441">
            <v>141728</v>
          </cell>
          <cell r="C441" t="str">
            <v>UD</v>
          </cell>
          <cell r="D441">
            <v>136539</v>
          </cell>
          <cell r="E441" t="str">
            <v>UD</v>
          </cell>
          <cell r="F441">
            <v>131921</v>
          </cell>
          <cell r="G441" t="str">
            <v>UD</v>
          </cell>
          <cell r="H441">
            <v>126737</v>
          </cell>
          <cell r="I441" t="str">
            <v>UD</v>
          </cell>
        </row>
        <row r="442">
          <cell r="A442" t="str">
            <v>Valla movil tipo 2</v>
          </cell>
          <cell r="B442">
            <v>269162</v>
          </cell>
          <cell r="C442" t="str">
            <v>UD</v>
          </cell>
          <cell r="D442">
            <v>259308</v>
          </cell>
          <cell r="E442" t="str">
            <v>UD</v>
          </cell>
          <cell r="F442">
            <v>250539</v>
          </cell>
          <cell r="G442" t="str">
            <v>UD</v>
          </cell>
          <cell r="H442">
            <v>240694</v>
          </cell>
          <cell r="I442" t="str">
            <v>UD</v>
          </cell>
        </row>
        <row r="443">
          <cell r="A443" t="str">
            <v>Valla movil tipo 3</v>
          </cell>
          <cell r="B443">
            <v>283555</v>
          </cell>
          <cell r="C443" t="str">
            <v>UD</v>
          </cell>
          <cell r="D443">
            <v>273174</v>
          </cell>
          <cell r="E443" t="str">
            <v>UD</v>
          </cell>
          <cell r="F443">
            <v>263936</v>
          </cell>
          <cell r="G443" t="str">
            <v>UD</v>
          </cell>
          <cell r="H443">
            <v>253565</v>
          </cell>
          <cell r="I443" t="str">
            <v>UD</v>
          </cell>
        </row>
        <row r="444">
          <cell r="A444" t="str">
            <v>Valla movil tipo 4</v>
          </cell>
          <cell r="B444">
            <v>141774</v>
          </cell>
          <cell r="C444" t="str">
            <v>UD</v>
          </cell>
          <cell r="D444">
            <v>136583</v>
          </cell>
          <cell r="E444" t="str">
            <v>UD</v>
          </cell>
          <cell r="F444">
            <v>131964</v>
          </cell>
          <cell r="G444" t="str">
            <v>UD</v>
          </cell>
          <cell r="H444">
            <v>126778</v>
          </cell>
          <cell r="I444" t="str">
            <v>UD</v>
          </cell>
        </row>
        <row r="445">
          <cell r="A445" t="str">
            <v>Valla movil tipo 5</v>
          </cell>
          <cell r="B445">
            <v>559472</v>
          </cell>
          <cell r="C445" t="str">
            <v>UD</v>
          </cell>
          <cell r="D445">
            <v>538990</v>
          </cell>
          <cell r="E445" t="str">
            <v>UD</v>
          </cell>
          <cell r="F445">
            <v>520763</v>
          </cell>
          <cell r="G445" t="str">
            <v>UD</v>
          </cell>
          <cell r="H445">
            <v>500300</v>
          </cell>
          <cell r="I445" t="str">
            <v>UD</v>
          </cell>
        </row>
        <row r="446">
          <cell r="A446" t="str">
            <v>Valla movil tipo 6</v>
          </cell>
          <cell r="B446">
            <v>278173</v>
          </cell>
          <cell r="C446" t="str">
            <v>UD</v>
          </cell>
          <cell r="D446">
            <v>267989</v>
          </cell>
          <cell r="E446" t="str">
            <v>UD</v>
          </cell>
          <cell r="F446">
            <v>258926</v>
          </cell>
          <cell r="G446" t="str">
            <v>UD</v>
          </cell>
          <cell r="H446">
            <v>248752</v>
          </cell>
          <cell r="I446" t="str">
            <v>UD</v>
          </cell>
        </row>
        <row r="447">
          <cell r="A447" t="str">
            <v>Var Corr 1/2" 60000psi fig</v>
          </cell>
          <cell r="B447">
            <v>3535</v>
          </cell>
          <cell r="C447" t="str">
            <v>KG</v>
          </cell>
          <cell r="D447">
            <v>3405</v>
          </cell>
          <cell r="E447" t="str">
            <v>KG</v>
          </cell>
          <cell r="F447">
            <v>3289</v>
          </cell>
          <cell r="G447" t="str">
            <v>KG</v>
          </cell>
          <cell r="H447">
            <v>3159</v>
          </cell>
          <cell r="I447" t="str">
            <v>KG</v>
          </cell>
        </row>
        <row r="448">
          <cell r="A448" t="str">
            <v>Var Corr 3/4" 60000psi fig</v>
          </cell>
          <cell r="B448">
            <v>3535</v>
          </cell>
          <cell r="C448" t="str">
            <v>KG</v>
          </cell>
          <cell r="D448">
            <v>3405</v>
          </cell>
          <cell r="E448" t="str">
            <v>KG</v>
          </cell>
          <cell r="F448">
            <v>3289</v>
          </cell>
          <cell r="G448" t="str">
            <v>KG</v>
          </cell>
          <cell r="H448">
            <v>3159</v>
          </cell>
          <cell r="I448" t="str">
            <v>KG</v>
          </cell>
        </row>
        <row r="449">
          <cell r="A449" t="str">
            <v>Varilla corrugada No 2 1/4" (40000 psi)</v>
          </cell>
          <cell r="B449">
            <v>3535</v>
          </cell>
          <cell r="C449" t="str">
            <v>kg</v>
          </cell>
          <cell r="D449">
            <v>3405</v>
          </cell>
          <cell r="E449" t="str">
            <v>kg</v>
          </cell>
          <cell r="F449">
            <v>3289</v>
          </cell>
          <cell r="G449" t="str">
            <v>kg</v>
          </cell>
          <cell r="H449">
            <v>3159</v>
          </cell>
          <cell r="I449" t="str">
            <v>kg</v>
          </cell>
        </row>
        <row r="450">
          <cell r="A450" t="str">
            <v>Varilla corrugada No 3 3/8" (40000 psi)</v>
          </cell>
          <cell r="B450">
            <v>3535</v>
          </cell>
          <cell r="C450" t="str">
            <v>kg</v>
          </cell>
          <cell r="D450">
            <v>3405</v>
          </cell>
          <cell r="E450" t="str">
            <v>kg</v>
          </cell>
          <cell r="F450">
            <v>3289</v>
          </cell>
          <cell r="G450" t="str">
            <v>kg</v>
          </cell>
          <cell r="H450">
            <v>3159</v>
          </cell>
          <cell r="I450" t="str">
            <v>kg</v>
          </cell>
        </row>
        <row r="451">
          <cell r="A451" t="str">
            <v>Varilla corrugada No 4 1/2" (60000 psi)</v>
          </cell>
          <cell r="B451">
            <v>3535</v>
          </cell>
          <cell r="C451" t="str">
            <v>kg</v>
          </cell>
          <cell r="D451">
            <v>3405</v>
          </cell>
          <cell r="E451" t="str">
            <v>kg</v>
          </cell>
          <cell r="F451">
            <v>3289</v>
          </cell>
          <cell r="G451" t="str">
            <v>kg</v>
          </cell>
          <cell r="H451">
            <v>3159</v>
          </cell>
          <cell r="I451" t="str">
            <v>kg</v>
          </cell>
        </row>
        <row r="452">
          <cell r="A452" t="str">
            <v>Varilla corrugada No 6 3/4" (60000 psi)</v>
          </cell>
          <cell r="B452">
            <v>3535</v>
          </cell>
          <cell r="C452" t="str">
            <v>kg</v>
          </cell>
          <cell r="D452">
            <v>3405</v>
          </cell>
          <cell r="E452" t="str">
            <v>kg</v>
          </cell>
          <cell r="F452">
            <v>3289</v>
          </cell>
          <cell r="G452" t="str">
            <v>kg</v>
          </cell>
          <cell r="H452">
            <v>3159</v>
          </cell>
          <cell r="I452" t="str">
            <v>kg</v>
          </cell>
        </row>
        <row r="453">
          <cell r="A453" t="str">
            <v xml:space="preserve">Varilla lisa 1 1/2" </v>
          </cell>
          <cell r="B453">
            <v>3535</v>
          </cell>
          <cell r="C453" t="str">
            <v>kg</v>
          </cell>
          <cell r="D453">
            <v>3405</v>
          </cell>
          <cell r="E453" t="str">
            <v>kg</v>
          </cell>
          <cell r="F453">
            <v>3289</v>
          </cell>
          <cell r="G453" t="str">
            <v>kg</v>
          </cell>
          <cell r="H453">
            <v>3159</v>
          </cell>
          <cell r="I453" t="str">
            <v>kg</v>
          </cell>
        </row>
        <row r="454">
          <cell r="A454" t="str">
            <v xml:space="preserve">Varilla lisa 1 1/4" </v>
          </cell>
          <cell r="B454">
            <v>3535</v>
          </cell>
          <cell r="C454" t="str">
            <v>kg</v>
          </cell>
          <cell r="D454">
            <v>3405</v>
          </cell>
          <cell r="E454" t="str">
            <v>kg</v>
          </cell>
          <cell r="F454">
            <v>3289</v>
          </cell>
          <cell r="G454" t="str">
            <v>kg</v>
          </cell>
          <cell r="H454">
            <v>3159</v>
          </cell>
          <cell r="I454" t="str">
            <v>kg</v>
          </cell>
        </row>
        <row r="455">
          <cell r="A455" t="str">
            <v xml:space="preserve">Varilla lisa 1" </v>
          </cell>
          <cell r="B455">
            <v>3535</v>
          </cell>
          <cell r="C455" t="str">
            <v>kg</v>
          </cell>
          <cell r="D455">
            <v>3405</v>
          </cell>
          <cell r="E455" t="str">
            <v>kg</v>
          </cell>
          <cell r="F455">
            <v>3289</v>
          </cell>
          <cell r="G455" t="str">
            <v>kg</v>
          </cell>
          <cell r="H455">
            <v>3159</v>
          </cell>
          <cell r="I455" t="str">
            <v>kg</v>
          </cell>
        </row>
        <row r="456">
          <cell r="A456" t="str">
            <v xml:space="preserve">Varilla lisa 1/2" </v>
          </cell>
          <cell r="B456">
            <v>3535</v>
          </cell>
          <cell r="C456" t="str">
            <v>kg</v>
          </cell>
          <cell r="D456">
            <v>3405</v>
          </cell>
          <cell r="E456" t="str">
            <v>kg</v>
          </cell>
          <cell r="F456">
            <v>3289</v>
          </cell>
          <cell r="G456" t="str">
            <v>kg</v>
          </cell>
          <cell r="H456">
            <v>3159</v>
          </cell>
          <cell r="I456" t="str">
            <v>kg</v>
          </cell>
        </row>
        <row r="457">
          <cell r="A457" t="str">
            <v xml:space="preserve">Varilla lisa 3/4" </v>
          </cell>
          <cell r="B457">
            <v>3535</v>
          </cell>
          <cell r="C457" t="str">
            <v>kg</v>
          </cell>
          <cell r="D457">
            <v>3405</v>
          </cell>
          <cell r="E457" t="str">
            <v>kg</v>
          </cell>
          <cell r="F457">
            <v>3289</v>
          </cell>
          <cell r="G457" t="str">
            <v>kg</v>
          </cell>
          <cell r="H457">
            <v>3159</v>
          </cell>
          <cell r="I457" t="str">
            <v>kg</v>
          </cell>
        </row>
        <row r="458">
          <cell r="A458" t="str">
            <v xml:space="preserve">Varilla lisa 3/8" </v>
          </cell>
          <cell r="B458">
            <v>3535</v>
          </cell>
          <cell r="C458" t="str">
            <v>kg</v>
          </cell>
          <cell r="D458">
            <v>3405</v>
          </cell>
          <cell r="E458" t="str">
            <v>kg</v>
          </cell>
          <cell r="F458">
            <v>3289</v>
          </cell>
          <cell r="G458" t="str">
            <v>kg</v>
          </cell>
          <cell r="H458">
            <v>3159</v>
          </cell>
          <cell r="I458" t="str">
            <v>kg</v>
          </cell>
        </row>
        <row r="459">
          <cell r="A459" t="str">
            <v xml:space="preserve">Varilla lisa 7/8" </v>
          </cell>
          <cell r="B459">
            <v>3535</v>
          </cell>
          <cell r="C459" t="str">
            <v>kg</v>
          </cell>
          <cell r="D459">
            <v>3405</v>
          </cell>
          <cell r="E459" t="str">
            <v>kg</v>
          </cell>
          <cell r="F459">
            <v>3289</v>
          </cell>
          <cell r="G459" t="str">
            <v>kg</v>
          </cell>
          <cell r="H459">
            <v>3159</v>
          </cell>
          <cell r="I459" t="str">
            <v>kg</v>
          </cell>
        </row>
        <row r="460">
          <cell r="A460" t="str">
            <v>Varillas 1/2"</v>
          </cell>
          <cell r="B460">
            <v>3535</v>
          </cell>
          <cell r="C460" t="str">
            <v>KG</v>
          </cell>
          <cell r="D460">
            <v>3405</v>
          </cell>
          <cell r="E460" t="str">
            <v>KG</v>
          </cell>
          <cell r="F460">
            <v>3289</v>
          </cell>
          <cell r="G460" t="str">
            <v>KG</v>
          </cell>
          <cell r="H460">
            <v>3159</v>
          </cell>
          <cell r="I460" t="str">
            <v>KG</v>
          </cell>
        </row>
        <row r="461">
          <cell r="A461" t="str">
            <v>Vehiculo</v>
          </cell>
          <cell r="B461">
            <v>1185</v>
          </cell>
          <cell r="C461" t="str">
            <v>gral</v>
          </cell>
          <cell r="D461">
            <v>1141</v>
          </cell>
          <cell r="E461" t="str">
            <v>gral</v>
          </cell>
          <cell r="F461">
            <v>1102</v>
          </cell>
          <cell r="G461" t="str">
            <v>gral</v>
          </cell>
          <cell r="H461">
            <v>1058</v>
          </cell>
          <cell r="I461" t="str">
            <v>gral</v>
          </cell>
        </row>
        <row r="462">
          <cell r="A462" t="str">
            <v>Vehículo</v>
          </cell>
          <cell r="B462">
            <v>193873</v>
          </cell>
          <cell r="C462">
            <v>0</v>
          </cell>
          <cell r="D462">
            <v>186775</v>
          </cell>
          <cell r="E462">
            <v>0</v>
          </cell>
          <cell r="F462">
            <v>180458</v>
          </cell>
          <cell r="G462">
            <v>0</v>
          </cell>
          <cell r="H462">
            <v>173367</v>
          </cell>
          <cell r="I462">
            <v>0</v>
          </cell>
        </row>
        <row r="463">
          <cell r="A463" t="str">
            <v>Ventana en aluminio de 1,50 x 1, m</v>
          </cell>
          <cell r="B463">
            <v>163544</v>
          </cell>
          <cell r="C463" t="str">
            <v>UND</v>
          </cell>
          <cell r="D463">
            <v>157556</v>
          </cell>
          <cell r="E463" t="str">
            <v>UND</v>
          </cell>
          <cell r="F463">
            <v>152228</v>
          </cell>
          <cell r="G463" t="str">
            <v>UND</v>
          </cell>
          <cell r="H463">
            <v>146246</v>
          </cell>
          <cell r="I463" t="str">
            <v>UND</v>
          </cell>
        </row>
        <row r="464">
          <cell r="A464" t="str">
            <v>Viaticos operadores de equipos especiales</v>
          </cell>
          <cell r="B464">
            <v>141370</v>
          </cell>
          <cell r="C464" t="str">
            <v>d</v>
          </cell>
          <cell r="D464">
            <v>136194</v>
          </cell>
          <cell r="E464" t="str">
            <v>d</v>
          </cell>
          <cell r="F464">
            <v>131588</v>
          </cell>
          <cell r="G464" t="str">
            <v>d</v>
          </cell>
          <cell r="H464">
            <v>126417</v>
          </cell>
          <cell r="I464" t="str">
            <v>d</v>
          </cell>
        </row>
        <row r="465">
          <cell r="A465" t="str">
            <v>Vibrador para concreto</v>
          </cell>
          <cell r="B465">
            <v>82646</v>
          </cell>
          <cell r="C465" t="str">
            <v>d</v>
          </cell>
          <cell r="D465">
            <v>79620</v>
          </cell>
          <cell r="E465" t="str">
            <v>d</v>
          </cell>
          <cell r="F465">
            <v>76927</v>
          </cell>
          <cell r="G465" t="str">
            <v>d</v>
          </cell>
          <cell r="H465">
            <v>73904</v>
          </cell>
          <cell r="I465" t="str">
            <v>d</v>
          </cell>
        </row>
        <row r="466">
          <cell r="A466" t="str">
            <v>Vibrocompactador de 12 Tn</v>
          </cell>
          <cell r="B466">
            <v>190956</v>
          </cell>
          <cell r="C466" t="str">
            <v>H</v>
          </cell>
          <cell r="D466">
            <v>183965</v>
          </cell>
          <cell r="E466" t="str">
            <v>H</v>
          </cell>
          <cell r="F466">
            <v>177743</v>
          </cell>
          <cell r="G466" t="str">
            <v>H</v>
          </cell>
          <cell r="H466">
            <v>170758</v>
          </cell>
          <cell r="I466" t="str">
            <v>H</v>
          </cell>
        </row>
        <row r="467">
          <cell r="A467" t="str">
            <v>Vibrocompactador de 3 Tn</v>
          </cell>
          <cell r="B467">
            <v>869947</v>
          </cell>
          <cell r="C467" t="str">
            <v>d</v>
          </cell>
          <cell r="D467">
            <v>838099</v>
          </cell>
          <cell r="E467" t="str">
            <v>d</v>
          </cell>
          <cell r="F467">
            <v>809757</v>
          </cell>
          <cell r="G467" t="str">
            <v>d</v>
          </cell>
          <cell r="H467">
            <v>777939</v>
          </cell>
          <cell r="I467" t="str">
            <v>d</v>
          </cell>
        </row>
        <row r="468">
          <cell r="A468" t="str">
            <v>Vibrocompactador de 8 Tn</v>
          </cell>
          <cell r="B468">
            <v>177755</v>
          </cell>
          <cell r="C468" t="str">
            <v>H</v>
          </cell>
          <cell r="D468">
            <v>171247</v>
          </cell>
          <cell r="E468" t="str">
            <v>H</v>
          </cell>
          <cell r="F468">
            <v>165456</v>
          </cell>
          <cell r="G468" t="str">
            <v>H</v>
          </cell>
          <cell r="H468">
            <v>158954</v>
          </cell>
          <cell r="I468" t="str">
            <v>H</v>
          </cell>
        </row>
        <row r="469">
          <cell r="A469" t="str">
            <v>Vibrocompactador de Llantas</v>
          </cell>
          <cell r="B469">
            <v>137012</v>
          </cell>
          <cell r="C469" t="str">
            <v>H</v>
          </cell>
          <cell r="D469">
            <v>131996</v>
          </cell>
          <cell r="E469" t="str">
            <v>H</v>
          </cell>
          <cell r="F469">
            <v>127532</v>
          </cell>
          <cell r="G469" t="str">
            <v>H</v>
          </cell>
          <cell r="H469">
            <v>122520</v>
          </cell>
          <cell r="I469" t="str">
            <v>H</v>
          </cell>
        </row>
        <row r="470">
          <cell r="A470" t="str">
            <v>Vibrocompactador Micky</v>
          </cell>
          <cell r="B470">
            <v>598255</v>
          </cell>
          <cell r="C470" t="str">
            <v>d</v>
          </cell>
          <cell r="D470">
            <v>576353</v>
          </cell>
          <cell r="E470" t="str">
            <v>d</v>
          </cell>
          <cell r="F470">
            <v>556862</v>
          </cell>
          <cell r="G470" t="str">
            <v>d</v>
          </cell>
          <cell r="H470">
            <v>534981</v>
          </cell>
          <cell r="I470" t="str">
            <v>d</v>
          </cell>
        </row>
        <row r="471">
          <cell r="A471" t="str">
            <v xml:space="preserve">Vibrocompactador tipo Rana </v>
          </cell>
          <cell r="B471">
            <v>83160</v>
          </cell>
          <cell r="C471" t="str">
            <v>d</v>
          </cell>
          <cell r="D471">
            <v>80115</v>
          </cell>
          <cell r="E471" t="str">
            <v>d</v>
          </cell>
          <cell r="F471">
            <v>77405</v>
          </cell>
          <cell r="G471" t="str">
            <v>d</v>
          </cell>
          <cell r="H471">
            <v>74363</v>
          </cell>
          <cell r="I471" t="str">
            <v>d</v>
          </cell>
        </row>
        <row r="472">
          <cell r="A472" t="str">
            <v>Viga metálica de celosía</v>
          </cell>
          <cell r="B472">
            <v>263</v>
          </cell>
          <cell r="C472" t="str">
            <v>DIA</v>
          </cell>
          <cell r="D472">
            <v>253</v>
          </cell>
          <cell r="E472" t="str">
            <v>DIA</v>
          </cell>
          <cell r="F472">
            <v>244</v>
          </cell>
          <cell r="G472" t="str">
            <v>DIA</v>
          </cell>
          <cell r="H472">
            <v>234</v>
          </cell>
          <cell r="I472" t="str">
            <v>DIA</v>
          </cell>
        </row>
        <row r="473">
          <cell r="A473" t="str">
            <v>Volqueta 6 m3</v>
          </cell>
          <cell r="B473">
            <v>60585</v>
          </cell>
          <cell r="C473" t="str">
            <v>H</v>
          </cell>
          <cell r="D473">
            <v>58367</v>
          </cell>
          <cell r="E473" t="str">
            <v>H</v>
          </cell>
          <cell r="F473">
            <v>56393</v>
          </cell>
          <cell r="G473" t="str">
            <v>H</v>
          </cell>
          <cell r="H473">
            <v>54177</v>
          </cell>
          <cell r="I473" t="str">
            <v>H</v>
          </cell>
        </row>
        <row r="474">
          <cell r="A474" t="str">
            <v>Yee de 160 x 160 mm PVC</v>
          </cell>
          <cell r="B474">
            <v>72055</v>
          </cell>
          <cell r="C474" t="str">
            <v>UD</v>
          </cell>
          <cell r="D474">
            <v>69417</v>
          </cell>
          <cell r="E474" t="str">
            <v>UD</v>
          </cell>
          <cell r="F474">
            <v>67069</v>
          </cell>
          <cell r="G474" t="str">
            <v>UD</v>
          </cell>
          <cell r="H474">
            <v>64433</v>
          </cell>
          <cell r="I474" t="str">
            <v>UD</v>
          </cell>
        </row>
        <row r="475">
          <cell r="A475" t="str">
            <v>Yee de 200 x 160 mm PVC</v>
          </cell>
          <cell r="B475">
            <v>137850</v>
          </cell>
          <cell r="C475" t="str">
            <v>UD</v>
          </cell>
          <cell r="D475">
            <v>132803</v>
          </cell>
          <cell r="E475" t="str">
            <v>UD</v>
          </cell>
          <cell r="F475">
            <v>128312</v>
          </cell>
          <cell r="G475" t="str">
            <v>UD</v>
          </cell>
          <cell r="H475">
            <v>123270</v>
          </cell>
          <cell r="I475" t="str">
            <v>UD</v>
          </cell>
        </row>
        <row r="476">
          <cell r="A476" t="str">
            <v>Yee de 250 x 160 mm PVC</v>
          </cell>
          <cell r="B476">
            <v>261520</v>
          </cell>
          <cell r="C476" t="str">
            <v>UD</v>
          </cell>
          <cell r="D476">
            <v>251946</v>
          </cell>
          <cell r="E476" t="str">
            <v>UD</v>
          </cell>
          <cell r="F476">
            <v>243426</v>
          </cell>
          <cell r="G476" t="str">
            <v>UD</v>
          </cell>
          <cell r="H476">
            <v>233861</v>
          </cell>
          <cell r="I476" t="str">
            <v>UD</v>
          </cell>
        </row>
        <row r="477">
          <cell r="A477" t="str">
            <v>Yee de 315 x 160 mm PVC</v>
          </cell>
          <cell r="B477">
            <v>279663</v>
          </cell>
          <cell r="C477" t="str">
            <v>UD</v>
          </cell>
          <cell r="D477">
            <v>269424</v>
          </cell>
          <cell r="E477" t="str">
            <v>UD</v>
          </cell>
          <cell r="F477">
            <v>260313</v>
          </cell>
          <cell r="G477" t="str">
            <v>UD</v>
          </cell>
          <cell r="H477">
            <v>250084</v>
          </cell>
          <cell r="I477" t="str">
            <v>UD</v>
          </cell>
        </row>
        <row r="478">
          <cell r="A478" t="str">
            <v>Yee de 350 x 160 mm PVC</v>
          </cell>
          <cell r="B478">
            <v>526302</v>
          </cell>
          <cell r="C478" t="str">
            <v>UD</v>
          </cell>
          <cell r="D478">
            <v>507034</v>
          </cell>
          <cell r="E478" t="str">
            <v>UD</v>
          </cell>
          <cell r="F478">
            <v>489887</v>
          </cell>
          <cell r="G478" t="str">
            <v>UD</v>
          </cell>
          <cell r="H478">
            <v>470637</v>
          </cell>
          <cell r="I478" t="str">
            <v>UD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ólar"/>
      <sheetName val="2007"/>
      <sheetName val="2008"/>
      <sheetName val="2009"/>
      <sheetName val="2010"/>
      <sheetName val="2011"/>
      <sheetName val="Consolidado"/>
      <sheetName val="WACC - VPN FC"/>
      <sheetName val="Activos"/>
      <sheetName val="Impuestos Temp."/>
      <sheetName val="CatFin - Suleasing(Plamort)"/>
      <sheetName val="Produccion"/>
      <sheetName val="NPV"/>
      <sheetName val="Sheet4"/>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 A 31 DE JULIO SANITARIO"/>
      <sheetName val="PRESUPUESTO GEN"/>
    </sheetNames>
    <sheetDataSet>
      <sheetData sheetId="0" refreshError="1"/>
      <sheetData sheetId="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EQUIPOS"/>
      <sheetName val="CUADRO RESUMEN "/>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CAP 20"/>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ow r="391">
          <cell r="B391">
            <v>61013.68</v>
          </cell>
        </row>
      </sheetData>
      <sheetData sheetId="1"/>
      <sheetData sheetId="2">
        <row r="1">
          <cell r="E1">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RELLENOS"/>
      <sheetName val="301"/>
      <sheetName val="302"/>
      <sheetName val="303"/>
      <sheetName val="304"/>
      <sheetName val="305"/>
    </sheetNames>
    <definedNames>
      <definedName name="ERR"/>
    </definedNames>
    <sheetDataSet>
      <sheetData sheetId="0" refreshError="1"/>
      <sheetData sheetId="1">
        <row r="47">
          <cell r="G47">
            <v>34818</v>
          </cell>
        </row>
      </sheetData>
      <sheetData sheetId="2">
        <row r="47">
          <cell r="G47">
            <v>11270</v>
          </cell>
        </row>
      </sheetData>
      <sheetData sheetId="3">
        <row r="47">
          <cell r="G47">
            <v>9016</v>
          </cell>
        </row>
      </sheetData>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96"/>
  <sheetViews>
    <sheetView tabSelected="1" zoomScale="120" zoomScaleNormal="120" zoomScaleSheetLayoutView="120" workbookViewId="0">
      <selection activeCell="I89" sqref="I89"/>
    </sheetView>
  </sheetViews>
  <sheetFormatPr baseColWidth="10" defaultColWidth="9.33203125" defaultRowHeight="10.199999999999999" x14ac:dyDescent="0.25"/>
  <cols>
    <col min="1" max="1" width="5.6640625" style="19" bestFit="1" customWidth="1"/>
    <col min="2" max="2" width="9.109375" style="148" customWidth="1"/>
    <col min="3" max="3" width="44" style="19" customWidth="1"/>
    <col min="4" max="4" width="7.6640625" style="19" customWidth="1"/>
    <col min="5" max="5" width="9" style="19" customWidth="1"/>
    <col min="6" max="6" width="12.109375" style="19" customWidth="1"/>
    <col min="7" max="7" width="15.33203125" style="19" customWidth="1"/>
    <col min="8" max="8" width="16" style="37" customWidth="1"/>
    <col min="9" max="9" width="15.44140625" style="19" bestFit="1" customWidth="1"/>
    <col min="10" max="10" width="12.44140625" style="19" bestFit="1" customWidth="1"/>
    <col min="11" max="16384" width="9.33203125" style="19"/>
  </cols>
  <sheetData>
    <row r="1" spans="1:14" ht="46.5" customHeight="1" thickBot="1" x14ac:dyDescent="0.3">
      <c r="A1" s="175" t="s">
        <v>335</v>
      </c>
      <c r="B1" s="176"/>
      <c r="C1" s="176"/>
      <c r="D1" s="176"/>
      <c r="E1" s="176"/>
      <c r="F1" s="176"/>
      <c r="G1" s="177"/>
    </row>
    <row r="2" spans="1:14" ht="7.5" customHeight="1" x14ac:dyDescent="0.25">
      <c r="A2" s="212"/>
      <c r="B2" s="213"/>
      <c r="C2" s="214"/>
      <c r="D2" s="215"/>
      <c r="E2" s="216"/>
      <c r="F2" s="217"/>
      <c r="G2" s="218"/>
    </row>
    <row r="3" spans="1:14" s="36" customFormat="1" ht="15" customHeight="1" x14ac:dyDescent="0.25">
      <c r="A3" s="219" t="s">
        <v>0</v>
      </c>
      <c r="B3" s="220"/>
      <c r="C3" s="221" t="s">
        <v>352</v>
      </c>
      <c r="D3" s="221"/>
      <c r="E3" s="221"/>
      <c r="F3" s="221"/>
      <c r="G3" s="222"/>
      <c r="H3" s="35"/>
      <c r="I3" s="35"/>
      <c r="J3" s="35"/>
      <c r="K3" s="35"/>
      <c r="L3" s="35"/>
      <c r="M3" s="35"/>
      <c r="N3" s="35"/>
    </row>
    <row r="4" spans="1:14" ht="10.8" thickBot="1" x14ac:dyDescent="0.25">
      <c r="A4" s="199"/>
      <c r="B4" s="200"/>
      <c r="C4" s="201"/>
      <c r="D4" s="201"/>
      <c r="E4" s="201"/>
      <c r="F4" s="201"/>
      <c r="G4" s="202"/>
    </row>
    <row r="5" spans="1:14" ht="12" customHeight="1" x14ac:dyDescent="0.25">
      <c r="A5" s="203" t="s">
        <v>1</v>
      </c>
      <c r="B5" s="204"/>
      <c r="C5" s="204"/>
      <c r="D5" s="204"/>
      <c r="E5" s="204"/>
      <c r="F5" s="204"/>
      <c r="G5" s="205"/>
    </row>
    <row r="6" spans="1:14" ht="15.75" customHeight="1" x14ac:dyDescent="0.25">
      <c r="A6" s="210" t="s">
        <v>2</v>
      </c>
      <c r="B6" s="128" t="s">
        <v>367</v>
      </c>
      <c r="C6" s="206" t="s">
        <v>101</v>
      </c>
      <c r="D6" s="206" t="s">
        <v>68</v>
      </c>
      <c r="E6" s="206" t="s">
        <v>3</v>
      </c>
      <c r="F6" s="206" t="s">
        <v>4</v>
      </c>
      <c r="G6" s="208" t="s">
        <v>5</v>
      </c>
    </row>
    <row r="7" spans="1:14" ht="16.5" customHeight="1" thickBot="1" x14ac:dyDescent="0.3">
      <c r="A7" s="211"/>
      <c r="B7" s="129" t="s">
        <v>64</v>
      </c>
      <c r="C7" s="207"/>
      <c r="D7" s="207"/>
      <c r="E7" s="207"/>
      <c r="F7" s="207"/>
      <c r="G7" s="209"/>
    </row>
    <row r="8" spans="1:14" ht="10.8" thickBot="1" x14ac:dyDescent="0.25">
      <c r="A8" s="193"/>
      <c r="B8" s="194"/>
      <c r="C8" s="194"/>
      <c r="D8" s="194"/>
      <c r="E8" s="194"/>
      <c r="F8" s="194"/>
      <c r="G8" s="195"/>
    </row>
    <row r="9" spans="1:14" ht="10.8" thickBot="1" x14ac:dyDescent="0.25">
      <c r="A9" s="23" t="s">
        <v>6</v>
      </c>
      <c r="B9" s="130"/>
      <c r="C9" s="24" t="s">
        <v>7</v>
      </c>
      <c r="D9" s="51"/>
      <c r="E9" s="51"/>
      <c r="F9" s="26"/>
      <c r="G9" s="48">
        <f>+SUM(G10:G17)</f>
        <v>19643563.831700001</v>
      </c>
    </row>
    <row r="10" spans="1:14" ht="19.2" x14ac:dyDescent="0.25">
      <c r="A10" s="164" t="s">
        <v>8</v>
      </c>
      <c r="B10" s="131" t="s">
        <v>123</v>
      </c>
      <c r="C10" s="92" t="s">
        <v>65</v>
      </c>
      <c r="D10" s="5" t="s">
        <v>34</v>
      </c>
      <c r="E10" s="151">
        <v>147.88999999999999</v>
      </c>
      <c r="F10" s="79">
        <f>'1. ACTIVIDADES PRELIMINARES'!H30</f>
        <v>44291.5</v>
      </c>
      <c r="G10" s="165">
        <f>E10*F10</f>
        <v>6550269.9349999996</v>
      </c>
    </row>
    <row r="11" spans="1:14" x14ac:dyDescent="0.25">
      <c r="A11" s="164" t="s">
        <v>78</v>
      </c>
      <c r="B11" s="132" t="s">
        <v>43</v>
      </c>
      <c r="C11" s="3" t="s">
        <v>9</v>
      </c>
      <c r="D11" s="4" t="s">
        <v>67</v>
      </c>
      <c r="E11" s="17">
        <f>E31+E32</f>
        <v>4</v>
      </c>
      <c r="F11" s="79">
        <f>'1. ACTIVIDADES PRELIMINARES'!H69</f>
        <v>38891.5</v>
      </c>
      <c r="G11" s="165">
        <f t="shared" ref="G11:G17" si="0">E11*F11</f>
        <v>155566</v>
      </c>
    </row>
    <row r="12" spans="1:14" x14ac:dyDescent="0.25">
      <c r="A12" s="164" t="s">
        <v>337</v>
      </c>
      <c r="B12" s="132" t="s">
        <v>44</v>
      </c>
      <c r="C12" s="3" t="s">
        <v>10</v>
      </c>
      <c r="D12" s="4" t="s">
        <v>34</v>
      </c>
      <c r="E12" s="17">
        <f>E60</f>
        <v>10</v>
      </c>
      <c r="F12" s="79">
        <f>'1. ACTIVIDADES PRELIMINARES'!H108</f>
        <v>24774.899999999998</v>
      </c>
      <c r="G12" s="165">
        <f t="shared" si="0"/>
        <v>247748.99999999997</v>
      </c>
    </row>
    <row r="13" spans="1:14" s="20" customFormat="1" x14ac:dyDescent="0.25">
      <c r="A13" s="164" t="s">
        <v>338</v>
      </c>
      <c r="B13" s="133" t="s">
        <v>54</v>
      </c>
      <c r="C13" s="3" t="s">
        <v>74</v>
      </c>
      <c r="D13" s="4" t="s">
        <v>26</v>
      </c>
      <c r="E13" s="17">
        <f>E42+50</f>
        <v>180.84</v>
      </c>
      <c r="F13" s="79">
        <f>'1. ACTIVIDADES PRELIMINARES'!H147</f>
        <v>6467.2674999999999</v>
      </c>
      <c r="G13" s="165">
        <f t="shared" si="0"/>
        <v>1169540.6547000001</v>
      </c>
      <c r="H13" s="80"/>
    </row>
    <row r="14" spans="1:14" s="20" customFormat="1" ht="20.399999999999999" x14ac:dyDescent="0.25">
      <c r="A14" s="164" t="s">
        <v>339</v>
      </c>
      <c r="B14" s="133" t="s">
        <v>54</v>
      </c>
      <c r="C14" s="3" t="s">
        <v>308</v>
      </c>
      <c r="D14" s="4" t="s">
        <v>34</v>
      </c>
      <c r="E14" s="17">
        <f>E22+E20</f>
        <v>239.57999999999998</v>
      </c>
      <c r="F14" s="79">
        <f>'1. ACTIVIDADES PRELIMINARES'!H186</f>
        <v>36866.5</v>
      </c>
      <c r="G14" s="165">
        <f t="shared" si="0"/>
        <v>8832476.0700000003</v>
      </c>
      <c r="H14" s="38"/>
    </row>
    <row r="15" spans="1:14" x14ac:dyDescent="0.25">
      <c r="A15" s="164" t="s">
        <v>340</v>
      </c>
      <c r="B15" s="133" t="s">
        <v>54</v>
      </c>
      <c r="C15" s="3" t="s">
        <v>309</v>
      </c>
      <c r="D15" s="4" t="s">
        <v>67</v>
      </c>
      <c r="E15" s="17">
        <f>E53</f>
        <v>4</v>
      </c>
      <c r="F15" s="79">
        <f>'1. ACTIVIDADES PRELIMINARES'!H225</f>
        <v>2562.1590000000001</v>
      </c>
      <c r="G15" s="165">
        <f t="shared" si="0"/>
        <v>10248.636</v>
      </c>
    </row>
    <row r="16" spans="1:14" x14ac:dyDescent="0.25">
      <c r="A16" s="164" t="s">
        <v>341</v>
      </c>
      <c r="B16" s="133" t="s">
        <v>54</v>
      </c>
      <c r="C16" s="3" t="s">
        <v>310</v>
      </c>
      <c r="D16" s="4" t="s">
        <v>67</v>
      </c>
      <c r="E16" s="17">
        <f>E54+E55</f>
        <v>10</v>
      </c>
      <c r="F16" s="79">
        <f>'1. ACTIVIDADES PRELIMINARES'!H264</f>
        <v>7686.4869999999992</v>
      </c>
      <c r="G16" s="165">
        <f t="shared" si="0"/>
        <v>76864.87</v>
      </c>
    </row>
    <row r="17" spans="1:9" x14ac:dyDescent="0.25">
      <c r="A17" s="164" t="s">
        <v>342</v>
      </c>
      <c r="B17" s="133" t="s">
        <v>54</v>
      </c>
      <c r="C17" s="3" t="s">
        <v>37</v>
      </c>
      <c r="D17" s="4" t="s">
        <v>34</v>
      </c>
      <c r="E17" s="17">
        <f>E46+E49</f>
        <v>112.50999999999999</v>
      </c>
      <c r="F17" s="79">
        <f>'1. ACTIVIDADES PRELIMINARES'!H303</f>
        <v>23116.6</v>
      </c>
      <c r="G17" s="165">
        <f t="shared" si="0"/>
        <v>2600848.6659999997</v>
      </c>
    </row>
    <row r="18" spans="1:9" ht="10.8" thickBot="1" x14ac:dyDescent="0.3">
      <c r="A18" s="196"/>
      <c r="B18" s="197"/>
      <c r="C18" s="197"/>
      <c r="D18" s="197"/>
      <c r="E18" s="197"/>
      <c r="F18" s="197"/>
      <c r="G18" s="198"/>
    </row>
    <row r="19" spans="1:9" ht="10.8" thickBot="1" x14ac:dyDescent="0.3">
      <c r="A19" s="23" t="s">
        <v>11</v>
      </c>
      <c r="B19" s="134"/>
      <c r="C19" s="24" t="s">
        <v>12</v>
      </c>
      <c r="D19" s="25"/>
      <c r="E19" s="25"/>
      <c r="F19" s="26"/>
      <c r="G19" s="48">
        <f>+SUM(G20:G24)</f>
        <v>44177223.034099996</v>
      </c>
    </row>
    <row r="20" spans="1:9" s="20" customFormat="1" ht="20.399999999999999" x14ac:dyDescent="0.25">
      <c r="A20" s="164" t="s">
        <v>79</v>
      </c>
      <c r="B20" s="132" t="s">
        <v>45</v>
      </c>
      <c r="C20" s="3" t="s">
        <v>311</v>
      </c>
      <c r="D20" s="4" t="s">
        <v>34</v>
      </c>
      <c r="E20" s="18">
        <v>121.41</v>
      </c>
      <c r="F20" s="79">
        <f>'2. PISOS Y ENCHAPES'!H35</f>
        <v>159517.06</v>
      </c>
      <c r="G20" s="165">
        <f>E20*F20</f>
        <v>19366966.2546</v>
      </c>
      <c r="H20" s="80"/>
      <c r="I20" s="81"/>
    </row>
    <row r="21" spans="1:9" s="20" customFormat="1" ht="26.25" customHeight="1" x14ac:dyDescent="0.25">
      <c r="A21" s="166" t="s">
        <v>52</v>
      </c>
      <c r="B21" s="135" t="s">
        <v>58</v>
      </c>
      <c r="C21" s="3" t="s">
        <v>312</v>
      </c>
      <c r="D21" s="4" t="s">
        <v>34</v>
      </c>
      <c r="E21" s="18">
        <v>118.17</v>
      </c>
      <c r="F21" s="152">
        <f>'2. PISOS Y ENCHAPES'!H76+11180.26</f>
        <v>78382.059999999983</v>
      </c>
      <c r="G21" s="165">
        <f t="shared" ref="G21:G24" si="1">E21*F21</f>
        <v>9262408.030199999</v>
      </c>
      <c r="H21" s="82"/>
      <c r="I21" s="81"/>
    </row>
    <row r="22" spans="1:9" ht="20.399999999999999" x14ac:dyDescent="0.25">
      <c r="A22" s="166" t="s">
        <v>53</v>
      </c>
      <c r="B22" s="132" t="s">
        <v>46</v>
      </c>
      <c r="C22" s="44" t="s">
        <v>313</v>
      </c>
      <c r="D22" s="7" t="s">
        <v>34</v>
      </c>
      <c r="E22" s="150">
        <f>E21</f>
        <v>118.17</v>
      </c>
      <c r="F22" s="152">
        <f>'2. PISOS Y ENCHAPES'!H117</f>
        <v>72041.739999999991</v>
      </c>
      <c r="G22" s="165">
        <f t="shared" si="1"/>
        <v>8513172.4157999996</v>
      </c>
      <c r="H22" s="80"/>
      <c r="I22" s="49"/>
    </row>
    <row r="23" spans="1:9" ht="21.75" customHeight="1" x14ac:dyDescent="0.25">
      <c r="A23" s="166" t="s">
        <v>80</v>
      </c>
      <c r="B23" s="132" t="s">
        <v>47</v>
      </c>
      <c r="C23" s="3" t="s">
        <v>314</v>
      </c>
      <c r="D23" s="4" t="s">
        <v>26</v>
      </c>
      <c r="E23" s="18">
        <v>132.69999999999999</v>
      </c>
      <c r="F23" s="152">
        <f>'2. PISOS Y ENCHAPES'!H156</f>
        <v>23730.98</v>
      </c>
      <c r="G23" s="165">
        <f t="shared" si="1"/>
        <v>3149101.0459999996</v>
      </c>
      <c r="H23" s="80"/>
      <c r="I23" s="49"/>
    </row>
    <row r="24" spans="1:9" ht="21.75" customHeight="1" x14ac:dyDescent="0.25">
      <c r="A24" s="166" t="s">
        <v>357</v>
      </c>
      <c r="B24" s="132" t="s">
        <v>358</v>
      </c>
      <c r="C24" s="3" t="s">
        <v>359</v>
      </c>
      <c r="D24" s="4" t="s">
        <v>34</v>
      </c>
      <c r="E24" s="18">
        <f>E20</f>
        <v>121.41</v>
      </c>
      <c r="F24" s="152">
        <f>'2. PISOS Y ENCHAPES'!H195</f>
        <v>32003.75</v>
      </c>
      <c r="G24" s="165">
        <f t="shared" si="1"/>
        <v>3885575.2875000001</v>
      </c>
      <c r="H24" s="80"/>
      <c r="I24" s="49"/>
    </row>
    <row r="25" spans="1:9" ht="10.8" thickBot="1" x14ac:dyDescent="0.3">
      <c r="A25" s="188"/>
      <c r="B25" s="189"/>
      <c r="C25" s="189"/>
      <c r="D25" s="189"/>
      <c r="E25" s="189"/>
      <c r="F25" s="189"/>
      <c r="G25" s="190"/>
      <c r="H25" s="80"/>
    </row>
    <row r="26" spans="1:9" ht="10.8" thickBot="1" x14ac:dyDescent="0.3">
      <c r="A26" s="23" t="s">
        <v>13</v>
      </c>
      <c r="B26" s="136"/>
      <c r="C26" s="24" t="s">
        <v>14</v>
      </c>
      <c r="D26" s="25"/>
      <c r="E26" s="25"/>
      <c r="F26" s="25"/>
      <c r="G26" s="48">
        <f>+SUM(G27:G28)</f>
        <v>2145360.5099999998</v>
      </c>
    </row>
    <row r="27" spans="1:9" s="20" customFormat="1" ht="21.75" customHeight="1" x14ac:dyDescent="0.25">
      <c r="A27" s="164">
        <v>3.1</v>
      </c>
      <c r="B27" s="133" t="s">
        <v>54</v>
      </c>
      <c r="C27" s="3" t="s">
        <v>315</v>
      </c>
      <c r="D27" s="4" t="s">
        <v>18</v>
      </c>
      <c r="E27" s="15">
        <v>1</v>
      </c>
      <c r="F27" s="79">
        <f>'3. INSTALACIONES HIDRAULICAS'!H35</f>
        <v>395951.38</v>
      </c>
      <c r="G27" s="167">
        <f>E27*F27</f>
        <v>395951.38</v>
      </c>
      <c r="H27" s="80"/>
      <c r="I27" s="84"/>
    </row>
    <row r="28" spans="1:9" s="20" customFormat="1" ht="39" customHeight="1" x14ac:dyDescent="0.25">
      <c r="A28" s="164">
        <v>3.2</v>
      </c>
      <c r="B28" s="127" t="s">
        <v>57</v>
      </c>
      <c r="C28" s="44" t="s">
        <v>316</v>
      </c>
      <c r="D28" s="4" t="s">
        <v>18</v>
      </c>
      <c r="E28" s="15">
        <v>1</v>
      </c>
      <c r="F28" s="79">
        <f>'3. INSTALACIONES HIDRAULICAS'!H76</f>
        <v>1749409.13</v>
      </c>
      <c r="G28" s="167">
        <f>E28*F28</f>
        <v>1749409.13</v>
      </c>
      <c r="H28" s="38"/>
      <c r="I28" s="84"/>
    </row>
    <row r="29" spans="1:9" ht="10.8" thickBot="1" x14ac:dyDescent="0.3">
      <c r="A29" s="188"/>
      <c r="B29" s="189"/>
      <c r="C29" s="189"/>
      <c r="D29" s="189"/>
      <c r="E29" s="189"/>
      <c r="F29" s="189"/>
      <c r="G29" s="190"/>
    </row>
    <row r="30" spans="1:9" ht="10.8" thickBot="1" x14ac:dyDescent="0.3">
      <c r="A30" s="23">
        <v>4</v>
      </c>
      <c r="B30" s="136"/>
      <c r="C30" s="24" t="s">
        <v>15</v>
      </c>
      <c r="D30" s="25"/>
      <c r="E30" s="25"/>
      <c r="F30" s="25"/>
      <c r="G30" s="48">
        <f>+SUM(G31:G35)</f>
        <v>4043096.5413550003</v>
      </c>
    </row>
    <row r="31" spans="1:9" s="20" customFormat="1" ht="20.399999999999999" x14ac:dyDescent="0.25">
      <c r="A31" s="164" t="s">
        <v>165</v>
      </c>
      <c r="B31" s="135" t="s">
        <v>49</v>
      </c>
      <c r="C31" s="92" t="s">
        <v>317</v>
      </c>
      <c r="D31" s="4" t="s">
        <v>18</v>
      </c>
      <c r="E31" s="14">
        <v>2</v>
      </c>
      <c r="F31" s="79">
        <f>'4. APARATOS SANITARIOS'!H34</f>
        <v>477507.95</v>
      </c>
      <c r="G31" s="165">
        <f>E31*F31</f>
        <v>955015.9</v>
      </c>
      <c r="H31" s="38"/>
      <c r="I31" s="16"/>
    </row>
    <row r="32" spans="1:9" x14ac:dyDescent="0.25">
      <c r="A32" s="164" t="s">
        <v>166</v>
      </c>
      <c r="B32" s="135" t="s">
        <v>49</v>
      </c>
      <c r="C32" s="2" t="s">
        <v>318</v>
      </c>
      <c r="D32" s="1" t="s">
        <v>18</v>
      </c>
      <c r="E32" s="13">
        <v>2</v>
      </c>
      <c r="F32" s="79">
        <f>'4. APARATOS SANITARIOS'!H74</f>
        <v>611407.94999999995</v>
      </c>
      <c r="G32" s="165">
        <f t="shared" ref="G32:G35" si="2">E32*F32</f>
        <v>1222815.8999999999</v>
      </c>
      <c r="I32" s="107"/>
    </row>
    <row r="33" spans="1:9" s="20" customFormat="1" x14ac:dyDescent="0.25">
      <c r="A33" s="164" t="s">
        <v>167</v>
      </c>
      <c r="B33" s="133" t="s">
        <v>54</v>
      </c>
      <c r="C33" s="105" t="s">
        <v>350</v>
      </c>
      <c r="D33" s="7" t="s">
        <v>34</v>
      </c>
      <c r="E33" s="34">
        <f>8.5*1.8</f>
        <v>15.3</v>
      </c>
      <c r="F33" s="79">
        <f>'4. APARATOS SANITARIOS'!H113</f>
        <v>80047.320350000009</v>
      </c>
      <c r="G33" s="165">
        <f t="shared" si="2"/>
        <v>1224724.0013550003</v>
      </c>
      <c r="H33" s="38"/>
      <c r="I33" s="106"/>
    </row>
    <row r="34" spans="1:9" ht="20.399999999999999" x14ac:dyDescent="0.25">
      <c r="A34" s="164" t="s">
        <v>168</v>
      </c>
      <c r="B34" s="133" t="s">
        <v>54</v>
      </c>
      <c r="C34" s="99" t="s">
        <v>319</v>
      </c>
      <c r="D34" s="10" t="s">
        <v>18</v>
      </c>
      <c r="E34" s="11">
        <v>2</v>
      </c>
      <c r="F34" s="79">
        <f>'4. APARATOS SANITARIOS'!H150</f>
        <v>213513.58000000002</v>
      </c>
      <c r="G34" s="165">
        <f t="shared" si="2"/>
        <v>427027.16000000003</v>
      </c>
      <c r="I34" s="108"/>
    </row>
    <row r="35" spans="1:9" ht="20.399999999999999" x14ac:dyDescent="0.25">
      <c r="A35" s="164" t="s">
        <v>343</v>
      </c>
      <c r="B35" s="133" t="s">
        <v>54</v>
      </c>
      <c r="C35" s="44" t="s">
        <v>320</v>
      </c>
      <c r="D35" s="8" t="s">
        <v>18</v>
      </c>
      <c r="E35" s="12">
        <v>1</v>
      </c>
      <c r="F35" s="79">
        <f>'4. APARATOS SANITARIOS'!H187</f>
        <v>213513.58000000002</v>
      </c>
      <c r="G35" s="165">
        <f t="shared" si="2"/>
        <v>213513.58000000002</v>
      </c>
      <c r="I35" s="108"/>
    </row>
    <row r="36" spans="1:9" ht="10.8" thickBot="1" x14ac:dyDescent="0.3">
      <c r="A36" s="188"/>
      <c r="B36" s="189"/>
      <c r="C36" s="189"/>
      <c r="D36" s="189"/>
      <c r="E36" s="189"/>
      <c r="F36" s="189"/>
      <c r="G36" s="190"/>
    </row>
    <row r="37" spans="1:9" ht="10.8" thickBot="1" x14ac:dyDescent="0.3">
      <c r="A37" s="23">
        <v>5</v>
      </c>
      <c r="B37" s="136"/>
      <c r="C37" s="102" t="s">
        <v>292</v>
      </c>
      <c r="D37" s="25"/>
      <c r="E37" s="25"/>
      <c r="F37" s="26"/>
      <c r="G37" s="48">
        <f>+SUM(G38:G39)</f>
        <v>8902790.6418000013</v>
      </c>
    </row>
    <row r="38" spans="1:9" s="20" customFormat="1" x14ac:dyDescent="0.25">
      <c r="A38" s="164" t="s">
        <v>293</v>
      </c>
      <c r="B38" s="132" t="s">
        <v>60</v>
      </c>
      <c r="C38" s="3" t="s">
        <v>321</v>
      </c>
      <c r="D38" s="4" t="s">
        <v>34</v>
      </c>
      <c r="E38" s="15">
        <v>314.76</v>
      </c>
      <c r="F38" s="79">
        <f>'5. MUROS Y ACABADOS'!H31</f>
        <v>21279.227500000001</v>
      </c>
      <c r="G38" s="165">
        <f>E38*F38</f>
        <v>6697849.6479000002</v>
      </c>
      <c r="H38" s="38"/>
      <c r="I38" s="89"/>
    </row>
    <row r="39" spans="1:9" s="20" customFormat="1" ht="20.399999999999999" x14ac:dyDescent="0.25">
      <c r="A39" s="164" t="s">
        <v>173</v>
      </c>
      <c r="B39" s="132" t="s">
        <v>59</v>
      </c>
      <c r="C39" s="3" t="s">
        <v>336</v>
      </c>
      <c r="D39" s="4" t="s">
        <v>34</v>
      </c>
      <c r="E39" s="15">
        <v>114.02</v>
      </c>
      <c r="F39" s="79">
        <f>'5. MUROS Y ACABADOS'!H71</f>
        <v>19338.195</v>
      </c>
      <c r="G39" s="165">
        <f>E39*F39</f>
        <v>2204940.9939000001</v>
      </c>
      <c r="H39" s="80"/>
      <c r="I39" s="89"/>
    </row>
    <row r="40" spans="1:9" ht="10.8" thickBot="1" x14ac:dyDescent="0.3">
      <c r="A40" s="188"/>
      <c r="B40" s="189"/>
      <c r="C40" s="189"/>
      <c r="D40" s="189"/>
      <c r="E40" s="189"/>
      <c r="F40" s="189"/>
      <c r="G40" s="190"/>
    </row>
    <row r="41" spans="1:9" ht="10.8" thickBot="1" x14ac:dyDescent="0.3">
      <c r="A41" s="23">
        <v>6</v>
      </c>
      <c r="B41" s="136"/>
      <c r="C41" s="24" t="s">
        <v>16</v>
      </c>
      <c r="D41" s="25"/>
      <c r="E41" s="25"/>
      <c r="F41" s="25"/>
      <c r="G41" s="47">
        <f>+SUM(G42:G49)</f>
        <v>62682419.378155589</v>
      </c>
    </row>
    <row r="42" spans="1:9" ht="26.25" customHeight="1" x14ac:dyDescent="0.25">
      <c r="A42" s="164" t="s">
        <v>81</v>
      </c>
      <c r="B42" s="137" t="s">
        <v>54</v>
      </c>
      <c r="C42" s="124" t="s">
        <v>353</v>
      </c>
      <c r="D42" s="5" t="s">
        <v>26</v>
      </c>
      <c r="E42" s="14">
        <v>130.84</v>
      </c>
      <c r="F42" s="79">
        <f>'6. CUBIERTA'!H41</f>
        <v>55021.299500000001</v>
      </c>
      <c r="G42" s="167">
        <f>E42*F42</f>
        <v>7198986.8265800001</v>
      </c>
      <c r="I42" s="91"/>
    </row>
    <row r="43" spans="1:9" ht="20.399999999999999" x14ac:dyDescent="0.25">
      <c r="A43" s="164" t="s">
        <v>82</v>
      </c>
      <c r="B43" s="133" t="s">
        <v>54</v>
      </c>
      <c r="C43" s="104" t="s">
        <v>322</v>
      </c>
      <c r="D43" s="4" t="s">
        <v>18</v>
      </c>
      <c r="E43" s="15">
        <v>6</v>
      </c>
      <c r="F43" s="79">
        <f>'6. CUBIERTA'!H84</f>
        <v>56662.7768</v>
      </c>
      <c r="G43" s="167">
        <f t="shared" ref="G43:G49" si="3">E43*F43</f>
        <v>339976.66080000001</v>
      </c>
      <c r="I43" s="91"/>
    </row>
    <row r="44" spans="1:9" ht="30.6" x14ac:dyDescent="0.25">
      <c r="A44" s="164" t="s">
        <v>83</v>
      </c>
      <c r="B44" s="127" t="s">
        <v>217</v>
      </c>
      <c r="C44" s="3" t="s">
        <v>323</v>
      </c>
      <c r="D44" s="4" t="s">
        <v>34</v>
      </c>
      <c r="E44" s="15">
        <f>E10</f>
        <v>147.88999999999999</v>
      </c>
      <c r="F44" s="79">
        <f>'6. CUBIERTA'!H124</f>
        <v>261189.94834</v>
      </c>
      <c r="G44" s="167">
        <f t="shared" si="3"/>
        <v>38627381.460002594</v>
      </c>
      <c r="I44" s="91"/>
    </row>
    <row r="45" spans="1:9" ht="22.5" customHeight="1" x14ac:dyDescent="0.25">
      <c r="A45" s="164" t="s">
        <v>84</v>
      </c>
      <c r="B45" s="127" t="s">
        <v>222</v>
      </c>
      <c r="C45" s="3" t="s">
        <v>224</v>
      </c>
      <c r="D45" s="4" t="s">
        <v>26</v>
      </c>
      <c r="E45" s="15">
        <v>14.5</v>
      </c>
      <c r="F45" s="79">
        <f>'6. CUBIERTA'!H162</f>
        <v>55072.211449999995</v>
      </c>
      <c r="G45" s="167">
        <f t="shared" si="3"/>
        <v>798547.06602499995</v>
      </c>
      <c r="I45" s="91"/>
    </row>
    <row r="46" spans="1:9" ht="30.6" x14ac:dyDescent="0.25">
      <c r="A46" s="168" t="s">
        <v>85</v>
      </c>
      <c r="B46" s="135" t="s">
        <v>50</v>
      </c>
      <c r="C46" s="44" t="s">
        <v>356</v>
      </c>
      <c r="D46" s="9" t="s">
        <v>34</v>
      </c>
      <c r="E46" s="18">
        <v>99.33</v>
      </c>
      <c r="F46" s="79">
        <f>'6. CUBIERTA'!H205</f>
        <v>114250.12550000001</v>
      </c>
      <c r="G46" s="167">
        <f t="shared" si="3"/>
        <v>11348464.965915</v>
      </c>
      <c r="H46" s="154"/>
      <c r="I46" s="91"/>
    </row>
    <row r="47" spans="1:9" ht="30.6" x14ac:dyDescent="0.25">
      <c r="A47" s="164" t="s">
        <v>86</v>
      </c>
      <c r="B47" s="133" t="s">
        <v>54</v>
      </c>
      <c r="C47" s="104" t="s">
        <v>324</v>
      </c>
      <c r="D47" s="4" t="s">
        <v>26</v>
      </c>
      <c r="E47" s="15">
        <v>17.21</v>
      </c>
      <c r="F47" s="79">
        <f>'6. CUBIERTA'!H249</f>
        <v>121924.01150000001</v>
      </c>
      <c r="G47" s="167">
        <f t="shared" si="3"/>
        <v>2098312.2379150004</v>
      </c>
      <c r="H47" s="149"/>
      <c r="I47" s="91"/>
    </row>
    <row r="48" spans="1:9" x14ac:dyDescent="0.25">
      <c r="A48" s="164" t="s">
        <v>344</v>
      </c>
      <c r="B48" s="133" t="s">
        <v>54</v>
      </c>
      <c r="C48" s="3" t="s">
        <v>325</v>
      </c>
      <c r="D48" s="4" t="s">
        <v>26</v>
      </c>
      <c r="E48" s="15">
        <f>2.8*4</f>
        <v>11.2</v>
      </c>
      <c r="F48" s="79">
        <f>'6. CUBIERTA'!H289</f>
        <v>55887.891389999997</v>
      </c>
      <c r="G48" s="167">
        <f t="shared" si="3"/>
        <v>625944.38356799993</v>
      </c>
      <c r="H48" s="149"/>
      <c r="I48" s="91"/>
    </row>
    <row r="49" spans="1:9" ht="27.75" customHeight="1" x14ac:dyDescent="0.25">
      <c r="A49" s="168" t="s">
        <v>345</v>
      </c>
      <c r="B49" s="153" t="s">
        <v>51</v>
      </c>
      <c r="C49" s="44" t="s">
        <v>326</v>
      </c>
      <c r="D49" s="9" t="s">
        <v>34</v>
      </c>
      <c r="E49" s="18">
        <v>13.18</v>
      </c>
      <c r="F49" s="79">
        <f>'6. CUBIERTA'!H332</f>
        <v>124795.58249999999</v>
      </c>
      <c r="G49" s="167">
        <f t="shared" si="3"/>
        <v>1644805.7773499999</v>
      </c>
      <c r="H49" s="154"/>
      <c r="I49" s="91"/>
    </row>
    <row r="50" spans="1:9" ht="10.8" thickBot="1" x14ac:dyDescent="0.3">
      <c r="A50" s="188"/>
      <c r="B50" s="189"/>
      <c r="C50" s="189"/>
      <c r="D50" s="189"/>
      <c r="E50" s="189"/>
      <c r="F50" s="189"/>
      <c r="G50" s="190"/>
    </row>
    <row r="51" spans="1:9" ht="10.8" thickBot="1" x14ac:dyDescent="0.3">
      <c r="A51" s="23">
        <v>7</v>
      </c>
      <c r="B51" s="136"/>
      <c r="C51" s="24" t="s">
        <v>17</v>
      </c>
      <c r="D51" s="25"/>
      <c r="E51" s="25"/>
      <c r="F51" s="25"/>
      <c r="G51" s="156">
        <f>SUM(G52:G56)</f>
        <v>2273792.8200000003</v>
      </c>
    </row>
    <row r="52" spans="1:9" x14ac:dyDescent="0.25">
      <c r="A52" s="164" t="s">
        <v>185</v>
      </c>
      <c r="B52" s="138" t="s">
        <v>54</v>
      </c>
      <c r="C52" s="104" t="s">
        <v>327</v>
      </c>
      <c r="D52" s="4" t="s">
        <v>18</v>
      </c>
      <c r="E52" s="18">
        <v>6</v>
      </c>
      <c r="F52" s="79">
        <f>'7. INSTALACIONES ELECTRICAS'!H32</f>
        <v>28526.2</v>
      </c>
      <c r="G52" s="167">
        <f>E52*F52</f>
        <v>171157.2</v>
      </c>
      <c r="I52" s="91"/>
    </row>
    <row r="53" spans="1:9" ht="20.399999999999999" x14ac:dyDescent="0.25">
      <c r="A53" s="164" t="s">
        <v>203</v>
      </c>
      <c r="B53" s="138" t="s">
        <v>54</v>
      </c>
      <c r="C53" s="104" t="s">
        <v>328</v>
      </c>
      <c r="D53" s="4" t="s">
        <v>18</v>
      </c>
      <c r="E53" s="18">
        <v>4</v>
      </c>
      <c r="F53" s="79">
        <f>'7. INSTALACIONES ELECTRICAS'!H70</f>
        <v>31526.2</v>
      </c>
      <c r="G53" s="167">
        <f t="shared" ref="G53:G56" si="4">E53*F53</f>
        <v>126104.8</v>
      </c>
      <c r="I53" s="91"/>
    </row>
    <row r="54" spans="1:9" ht="39" customHeight="1" x14ac:dyDescent="0.25">
      <c r="A54" s="164" t="s">
        <v>210</v>
      </c>
      <c r="B54" s="127" t="s">
        <v>265</v>
      </c>
      <c r="C54" s="104" t="s">
        <v>329</v>
      </c>
      <c r="D54" s="4" t="s">
        <v>18</v>
      </c>
      <c r="E54" s="18">
        <v>5</v>
      </c>
      <c r="F54" s="79">
        <f>'7. INSTALACIONES ELECTRICAS'!H109</f>
        <v>207378.33000000002</v>
      </c>
      <c r="G54" s="167">
        <f t="shared" si="4"/>
        <v>1036891.6500000001</v>
      </c>
      <c r="I54" s="91"/>
    </row>
    <row r="55" spans="1:9" ht="30.6" x14ac:dyDescent="0.25">
      <c r="A55" s="164" t="s">
        <v>221</v>
      </c>
      <c r="B55" s="127" t="s">
        <v>269</v>
      </c>
      <c r="C55" s="104" t="s">
        <v>330</v>
      </c>
      <c r="D55" s="4" t="s">
        <v>18</v>
      </c>
      <c r="E55" s="18">
        <v>5</v>
      </c>
      <c r="F55" s="79">
        <f>'7. INSTALACIONES ELECTRICAS'!H148</f>
        <v>71239.090000000011</v>
      </c>
      <c r="G55" s="167">
        <f t="shared" si="4"/>
        <v>356195.45000000007</v>
      </c>
      <c r="I55" s="91"/>
    </row>
    <row r="56" spans="1:9" x14ac:dyDescent="0.25">
      <c r="A56" s="164" t="s">
        <v>229</v>
      </c>
      <c r="B56" s="139" t="s">
        <v>48</v>
      </c>
      <c r="C56" s="44" t="s">
        <v>331</v>
      </c>
      <c r="D56" s="9" t="s">
        <v>18</v>
      </c>
      <c r="E56" s="34">
        <v>3</v>
      </c>
      <c r="F56" s="79">
        <f>'7. INSTALACIONES ELECTRICAS'!H192</f>
        <v>194481.24</v>
      </c>
      <c r="G56" s="167">
        <f t="shared" si="4"/>
        <v>583443.72</v>
      </c>
      <c r="I56" s="93"/>
    </row>
    <row r="57" spans="1:9" ht="10.8" thickBot="1" x14ac:dyDescent="0.3">
      <c r="A57" s="188"/>
      <c r="B57" s="189"/>
      <c r="C57" s="189"/>
      <c r="D57" s="189"/>
      <c r="E57" s="189"/>
      <c r="F57" s="189"/>
      <c r="G57" s="190"/>
    </row>
    <row r="58" spans="1:9" ht="10.8" thickBot="1" x14ac:dyDescent="0.3">
      <c r="A58" s="23">
        <v>8</v>
      </c>
      <c r="B58" s="140"/>
      <c r="C58" s="24" t="s">
        <v>19</v>
      </c>
      <c r="D58" s="28"/>
      <c r="E58" s="28"/>
      <c r="F58" s="28"/>
      <c r="G58" s="50">
        <f>+SUM(G59:G60)</f>
        <v>5381852.824</v>
      </c>
      <c r="H58" s="80"/>
    </row>
    <row r="59" spans="1:9" ht="20.399999999999999" x14ac:dyDescent="0.25">
      <c r="A59" s="164" t="s">
        <v>87</v>
      </c>
      <c r="B59" s="141" t="s">
        <v>63</v>
      </c>
      <c r="C59" s="125" t="s">
        <v>355</v>
      </c>
      <c r="D59" s="5" t="s">
        <v>34</v>
      </c>
      <c r="E59" s="14">
        <v>4</v>
      </c>
      <c r="F59" s="79">
        <f>'8. CARPINTERIA METALICA'!H31</f>
        <v>310505.68599999999</v>
      </c>
      <c r="G59" s="167">
        <f>E59*F59</f>
        <v>1242022.7439999999</v>
      </c>
      <c r="H59" s="80"/>
      <c r="I59" s="110"/>
    </row>
    <row r="60" spans="1:9" ht="20.399999999999999" x14ac:dyDescent="0.25">
      <c r="A60" s="164" t="s">
        <v>88</v>
      </c>
      <c r="B60" s="133" t="s">
        <v>54</v>
      </c>
      <c r="C60" s="126" t="s">
        <v>354</v>
      </c>
      <c r="D60" s="4" t="s">
        <v>34</v>
      </c>
      <c r="E60" s="109">
        <v>10</v>
      </c>
      <c r="F60" s="79">
        <f>'8. CARPINTERIA METALICA'!H68</f>
        <v>413983.00800000003</v>
      </c>
      <c r="G60" s="167">
        <f>E60*F60</f>
        <v>4139830.08</v>
      </c>
      <c r="H60" s="80"/>
      <c r="I60" s="111"/>
    </row>
    <row r="61" spans="1:9" s="21" customFormat="1" ht="10.8" thickBot="1" x14ac:dyDescent="0.3">
      <c r="A61" s="188"/>
      <c r="B61" s="189"/>
      <c r="C61" s="189"/>
      <c r="D61" s="189"/>
      <c r="E61" s="189"/>
      <c r="F61" s="189"/>
      <c r="G61" s="190"/>
      <c r="H61" s="22"/>
    </row>
    <row r="62" spans="1:9" s="21" customFormat="1" ht="10.8" thickBot="1" x14ac:dyDescent="0.3">
      <c r="A62" s="41">
        <v>9</v>
      </c>
      <c r="B62" s="142"/>
      <c r="C62" s="42" t="s">
        <v>71</v>
      </c>
      <c r="D62" s="43"/>
      <c r="E62" s="43"/>
      <c r="F62" s="52"/>
      <c r="G62" s="53">
        <f>SUM(G63)</f>
        <v>1076634.7786499998</v>
      </c>
      <c r="H62" s="37"/>
    </row>
    <row r="63" spans="1:9" x14ac:dyDescent="0.25">
      <c r="A63" s="169" t="s">
        <v>346</v>
      </c>
      <c r="B63" s="143" t="s">
        <v>54</v>
      </c>
      <c r="C63" s="92" t="s">
        <v>75</v>
      </c>
      <c r="D63" s="39" t="s">
        <v>34</v>
      </c>
      <c r="E63" s="40">
        <v>276.83</v>
      </c>
      <c r="F63" s="79">
        <f>'9. ASEO GENERAL'!H31</f>
        <v>3889.1549999999997</v>
      </c>
      <c r="G63" s="170">
        <f>E63*F63</f>
        <v>1076634.7786499998</v>
      </c>
    </row>
    <row r="64" spans="1:9" ht="10.8" thickBot="1" x14ac:dyDescent="0.3">
      <c r="A64" s="182"/>
      <c r="B64" s="183"/>
      <c r="C64" s="183"/>
      <c r="D64" s="183"/>
      <c r="E64" s="183"/>
      <c r="F64" s="183"/>
      <c r="G64" s="184"/>
    </row>
    <row r="65" spans="1:9" s="20" customFormat="1" ht="10.8" thickBot="1" x14ac:dyDescent="0.3">
      <c r="A65" s="41">
        <v>10</v>
      </c>
      <c r="B65" s="144"/>
      <c r="C65" s="42" t="s">
        <v>70</v>
      </c>
      <c r="D65" s="43"/>
      <c r="E65" s="43"/>
      <c r="F65" s="100"/>
      <c r="G65" s="101">
        <f>SUM(G66:G67)</f>
        <v>8549700</v>
      </c>
      <c r="H65" s="80"/>
      <c r="I65" s="27"/>
    </row>
    <row r="66" spans="1:9" ht="51" x14ac:dyDescent="0.25">
      <c r="A66" s="171" t="s">
        <v>286</v>
      </c>
      <c r="B66" s="145" t="s">
        <v>55</v>
      </c>
      <c r="C66" s="6" t="s">
        <v>364</v>
      </c>
      <c r="D66" s="45" t="s">
        <v>18</v>
      </c>
      <c r="E66" s="46">
        <v>2</v>
      </c>
      <c r="F66" s="152">
        <v>2549900</v>
      </c>
      <c r="G66" s="167">
        <f t="shared" ref="G66:G67" si="5">E66*F66</f>
        <v>5099800</v>
      </c>
      <c r="I66" s="98"/>
    </row>
    <row r="67" spans="1:9" ht="51" x14ac:dyDescent="0.25">
      <c r="A67" s="171" t="s">
        <v>347</v>
      </c>
      <c r="B67" s="145" t="s">
        <v>56</v>
      </c>
      <c r="C67" s="6" t="s">
        <v>363</v>
      </c>
      <c r="D67" s="45" t="s">
        <v>18</v>
      </c>
      <c r="E67" s="46">
        <v>1</v>
      </c>
      <c r="F67" s="152">
        <v>3449900</v>
      </c>
      <c r="G67" s="167">
        <f t="shared" si="5"/>
        <v>3449900</v>
      </c>
      <c r="I67" s="98"/>
    </row>
    <row r="68" spans="1:9" ht="10.8" thickBot="1" x14ac:dyDescent="0.3">
      <c r="A68" s="185"/>
      <c r="B68" s="186"/>
      <c r="C68" s="186"/>
      <c r="D68" s="186"/>
      <c r="E68" s="186"/>
      <c r="F68" s="186"/>
      <c r="G68" s="187"/>
    </row>
    <row r="69" spans="1:9" x14ac:dyDescent="0.2">
      <c r="A69" s="191" t="s">
        <v>27</v>
      </c>
      <c r="B69" s="192"/>
      <c r="C69" s="192"/>
      <c r="D69" s="192"/>
      <c r="E69" s="192"/>
      <c r="F69" s="192"/>
      <c r="G69" s="122">
        <f>G65</f>
        <v>8549700</v>
      </c>
    </row>
    <row r="70" spans="1:9" x14ac:dyDescent="0.2">
      <c r="A70" s="178" t="s">
        <v>29</v>
      </c>
      <c r="B70" s="179"/>
      <c r="C70" s="179"/>
      <c r="D70" s="179"/>
      <c r="E70" s="179"/>
      <c r="F70" s="179"/>
      <c r="G70" s="155">
        <f>G69*19/100</f>
        <v>1624443</v>
      </c>
    </row>
    <row r="71" spans="1:9" x14ac:dyDescent="0.2">
      <c r="A71" s="178" t="s">
        <v>28</v>
      </c>
      <c r="B71" s="179"/>
      <c r="C71" s="179"/>
      <c r="D71" s="179"/>
      <c r="E71" s="179"/>
      <c r="F71" s="179"/>
      <c r="G71" s="155">
        <f>G69*10/100</f>
        <v>854970</v>
      </c>
    </row>
    <row r="72" spans="1:9" ht="10.8" thickBot="1" x14ac:dyDescent="0.3">
      <c r="A72" s="180" t="s">
        <v>31</v>
      </c>
      <c r="B72" s="181"/>
      <c r="C72" s="181"/>
      <c r="D72" s="181"/>
      <c r="E72" s="181"/>
      <c r="F72" s="181"/>
      <c r="G72" s="157">
        <f>G69+G70+G71</f>
        <v>11029113</v>
      </c>
    </row>
    <row r="73" spans="1:9" ht="10.8" thickBot="1" x14ac:dyDescent="0.3">
      <c r="A73" s="223"/>
      <c r="B73" s="224"/>
      <c r="C73" s="224"/>
      <c r="D73" s="224"/>
      <c r="E73" s="224"/>
      <c r="F73" s="224"/>
      <c r="G73" s="225"/>
    </row>
    <row r="74" spans="1:9" ht="10.8" thickBot="1" x14ac:dyDescent="0.3">
      <c r="A74" s="236" t="s">
        <v>23</v>
      </c>
      <c r="B74" s="237"/>
      <c r="C74" s="237"/>
      <c r="D74" s="237"/>
      <c r="E74" s="237"/>
      <c r="F74" s="237"/>
      <c r="G74" s="158">
        <f>G62+G58+G51+G41+G37+G30+G26+G19+G9</f>
        <v>150326734.35976058</v>
      </c>
    </row>
    <row r="75" spans="1:9" ht="10.8" thickBot="1" x14ac:dyDescent="0.3">
      <c r="A75" s="188"/>
      <c r="B75" s="189"/>
      <c r="C75" s="189"/>
      <c r="D75" s="189"/>
      <c r="E75" s="189"/>
      <c r="F75" s="189"/>
      <c r="G75" s="190"/>
    </row>
    <row r="76" spans="1:9" x14ac:dyDescent="0.2">
      <c r="A76" s="240" t="s">
        <v>20</v>
      </c>
      <c r="B76" s="241"/>
      <c r="C76" s="241"/>
      <c r="D76" s="241"/>
      <c r="E76" s="241"/>
      <c r="F76" s="29">
        <v>0.23</v>
      </c>
      <c r="G76" s="119">
        <f>G74*23/100</f>
        <v>34575148.902744934</v>
      </c>
    </row>
    <row r="77" spans="1:9" ht="11.1" customHeight="1" x14ac:dyDescent="0.2">
      <c r="A77" s="242" t="s">
        <v>21</v>
      </c>
      <c r="B77" s="243"/>
      <c r="C77" s="243"/>
      <c r="D77" s="243"/>
      <c r="E77" s="243"/>
      <c r="F77" s="30">
        <v>0.02</v>
      </c>
      <c r="G77" s="120">
        <f>G74*2/100</f>
        <v>3006534.6871952116</v>
      </c>
    </row>
    <row r="78" spans="1:9" x14ac:dyDescent="0.2">
      <c r="A78" s="242" t="s">
        <v>22</v>
      </c>
      <c r="B78" s="243"/>
      <c r="C78" s="243"/>
      <c r="D78" s="243"/>
      <c r="E78" s="243"/>
      <c r="F78" s="30">
        <v>0.05</v>
      </c>
      <c r="G78" s="121">
        <f>G74*5/100</f>
        <v>7516336.7179880282</v>
      </c>
    </row>
    <row r="79" spans="1:9" x14ac:dyDescent="0.25">
      <c r="A79" s="242" t="s">
        <v>25</v>
      </c>
      <c r="B79" s="243"/>
      <c r="C79" s="243"/>
      <c r="D79" s="243"/>
      <c r="E79" s="243"/>
      <c r="F79" s="30">
        <v>0.3</v>
      </c>
      <c r="G79" s="31"/>
    </row>
    <row r="80" spans="1:9" ht="10.8" thickBot="1" x14ac:dyDescent="0.25">
      <c r="A80" s="231" t="s">
        <v>24</v>
      </c>
      <c r="B80" s="232"/>
      <c r="C80" s="232"/>
      <c r="D80" s="232"/>
      <c r="E80" s="232"/>
      <c r="F80" s="232"/>
      <c r="G80" s="157">
        <f>G76+G77+G78</f>
        <v>45098020.307928175</v>
      </c>
    </row>
    <row r="81" spans="1:13" ht="10.8" thickBot="1" x14ac:dyDescent="0.25">
      <c r="A81" s="233"/>
      <c r="B81" s="234"/>
      <c r="C81" s="234"/>
      <c r="D81" s="234"/>
      <c r="E81" s="234"/>
      <c r="F81" s="234"/>
      <c r="G81" s="235"/>
    </row>
    <row r="82" spans="1:13" x14ac:dyDescent="0.25">
      <c r="A82" s="238" t="s">
        <v>30</v>
      </c>
      <c r="B82" s="239"/>
      <c r="C82" s="239"/>
      <c r="D82" s="239"/>
      <c r="E82" s="239"/>
      <c r="F82" s="239"/>
      <c r="G82" s="162">
        <f>G74+G80+G72</f>
        <v>206453867.66768876</v>
      </c>
      <c r="I82" s="32"/>
      <c r="J82" s="32"/>
      <c r="K82" s="32"/>
      <c r="L82" s="32"/>
      <c r="M82" s="32"/>
    </row>
    <row r="83" spans="1:13" ht="11.1" customHeight="1" x14ac:dyDescent="0.25">
      <c r="A83" s="226" t="s">
        <v>32</v>
      </c>
      <c r="B83" s="227"/>
      <c r="C83" s="227"/>
      <c r="D83" s="227"/>
      <c r="E83" s="227"/>
      <c r="F83" s="33">
        <v>7.0000000000000007E-2</v>
      </c>
      <c r="G83" s="123">
        <f>SUM(G74+G65)*7%</f>
        <v>11121350.405183243</v>
      </c>
      <c r="I83" s="32"/>
      <c r="J83" s="32"/>
      <c r="K83" s="32"/>
      <c r="L83" s="32"/>
      <c r="M83" s="32"/>
    </row>
    <row r="84" spans="1:13" x14ac:dyDescent="0.25">
      <c r="A84" s="228"/>
      <c r="B84" s="229"/>
      <c r="C84" s="229"/>
      <c r="D84" s="229"/>
      <c r="E84" s="229"/>
      <c r="F84" s="229"/>
      <c r="G84" s="230"/>
    </row>
    <row r="85" spans="1:13" ht="10.8" thickBot="1" x14ac:dyDescent="0.3">
      <c r="A85" s="180" t="s">
        <v>33</v>
      </c>
      <c r="B85" s="181"/>
      <c r="C85" s="181"/>
      <c r="D85" s="181"/>
      <c r="E85" s="181"/>
      <c r="F85" s="181"/>
      <c r="G85" s="163">
        <f>SUM(G83+G82)</f>
        <v>217575218.07287201</v>
      </c>
    </row>
    <row r="86" spans="1:13" ht="10.8" thickBot="1" x14ac:dyDescent="0.3">
      <c r="A86" s="112"/>
      <c r="B86" s="146"/>
      <c r="C86" s="113"/>
      <c r="D86" s="113"/>
      <c r="E86" s="113"/>
      <c r="F86" s="113"/>
      <c r="G86" s="114"/>
    </row>
    <row r="87" spans="1:13" ht="12" customHeight="1" thickBot="1" x14ac:dyDescent="0.3">
      <c r="A87" s="172" t="s">
        <v>365</v>
      </c>
      <c r="B87" s="173"/>
      <c r="C87" s="173"/>
      <c r="D87" s="173"/>
      <c r="E87" s="173"/>
      <c r="F87" s="173"/>
      <c r="G87" s="174"/>
    </row>
    <row r="88" spans="1:13" x14ac:dyDescent="0.25">
      <c r="A88" s="112"/>
      <c r="B88" s="252"/>
      <c r="C88" s="252"/>
      <c r="D88" s="252"/>
      <c r="E88" s="252"/>
      <c r="F88" s="252"/>
      <c r="G88" s="253"/>
    </row>
    <row r="89" spans="1:13" x14ac:dyDescent="0.25">
      <c r="A89" s="115"/>
      <c r="B89" s="249"/>
      <c r="C89" s="249"/>
      <c r="D89" s="245"/>
      <c r="E89" s="245"/>
      <c r="F89" s="245"/>
      <c r="G89" s="246"/>
    </row>
    <row r="90" spans="1:13" x14ac:dyDescent="0.25">
      <c r="A90" s="115"/>
      <c r="B90" s="249"/>
      <c r="C90" s="249"/>
      <c r="D90" s="249"/>
      <c r="E90" s="249"/>
      <c r="F90" s="249"/>
      <c r="G90" s="250"/>
    </row>
    <row r="91" spans="1:13" x14ac:dyDescent="0.25">
      <c r="A91" s="115"/>
      <c r="B91" s="251" t="s">
        <v>332</v>
      </c>
      <c r="C91" s="251"/>
      <c r="D91" s="159" t="s">
        <v>302</v>
      </c>
      <c r="E91" s="160"/>
      <c r="F91" s="159"/>
      <c r="G91" s="161"/>
    </row>
    <row r="92" spans="1:13" x14ac:dyDescent="0.25">
      <c r="A92" s="115"/>
      <c r="B92" s="251" t="s">
        <v>333</v>
      </c>
      <c r="C92" s="251"/>
      <c r="D92" s="159" t="s">
        <v>303</v>
      </c>
      <c r="E92" s="254" t="s">
        <v>304</v>
      </c>
      <c r="F92" s="254"/>
      <c r="G92" s="255"/>
    </row>
    <row r="93" spans="1:13" x14ac:dyDescent="0.25">
      <c r="A93" s="115"/>
      <c r="B93" s="251" t="s">
        <v>110</v>
      </c>
      <c r="C93" s="251"/>
      <c r="D93" s="159" t="s">
        <v>305</v>
      </c>
      <c r="E93" s="258" t="s">
        <v>334</v>
      </c>
      <c r="F93" s="258"/>
      <c r="G93" s="161"/>
    </row>
    <row r="94" spans="1:13" x14ac:dyDescent="0.25">
      <c r="A94" s="115"/>
      <c r="B94" s="244" t="s">
        <v>111</v>
      </c>
      <c r="C94" s="244"/>
      <c r="D94" s="159" t="s">
        <v>306</v>
      </c>
      <c r="E94" s="256" t="s">
        <v>307</v>
      </c>
      <c r="F94" s="256"/>
      <c r="G94" s="257"/>
    </row>
    <row r="95" spans="1:13" ht="11.4" x14ac:dyDescent="0.25">
      <c r="A95" s="115"/>
      <c r="B95" s="244" t="s">
        <v>112</v>
      </c>
      <c r="C95" s="244"/>
      <c r="D95" s="247"/>
      <c r="E95" s="247"/>
      <c r="F95" s="247"/>
      <c r="G95" s="248"/>
    </row>
    <row r="96" spans="1:13" ht="10.8" thickBot="1" x14ac:dyDescent="0.3">
      <c r="A96" s="116"/>
      <c r="B96" s="147"/>
      <c r="C96" s="117"/>
      <c r="D96" s="117"/>
      <c r="E96" s="117"/>
      <c r="F96" s="117"/>
      <c r="G96" s="118"/>
    </row>
  </sheetData>
  <autoFilter ref="B2:B87" xr:uid="{00000000-0009-0000-0000-000000000000}"/>
  <mergeCells count="56">
    <mergeCell ref="B95:C95"/>
    <mergeCell ref="D89:G89"/>
    <mergeCell ref="D95:G95"/>
    <mergeCell ref="D90:G90"/>
    <mergeCell ref="B91:C91"/>
    <mergeCell ref="B88:C90"/>
    <mergeCell ref="B92:C92"/>
    <mergeCell ref="B93:C93"/>
    <mergeCell ref="B94:C94"/>
    <mergeCell ref="D88:G88"/>
    <mergeCell ref="E92:G92"/>
    <mergeCell ref="E94:G94"/>
    <mergeCell ref="E93:F93"/>
    <mergeCell ref="A73:G73"/>
    <mergeCell ref="A83:E83"/>
    <mergeCell ref="A85:F85"/>
    <mergeCell ref="A84:G84"/>
    <mergeCell ref="A80:F80"/>
    <mergeCell ref="A81:G81"/>
    <mergeCell ref="A74:F74"/>
    <mergeCell ref="A82:F82"/>
    <mergeCell ref="A75:G75"/>
    <mergeCell ref="A76:E76"/>
    <mergeCell ref="A77:E77"/>
    <mergeCell ref="A78:E78"/>
    <mergeCell ref="A79:E79"/>
    <mergeCell ref="A2:B2"/>
    <mergeCell ref="C2:E2"/>
    <mergeCell ref="F2:G2"/>
    <mergeCell ref="A3:B3"/>
    <mergeCell ref="C3:G3"/>
    <mergeCell ref="A18:G18"/>
    <mergeCell ref="A4:G4"/>
    <mergeCell ref="A5:G5"/>
    <mergeCell ref="C6:C7"/>
    <mergeCell ref="D6:D7"/>
    <mergeCell ref="E6:E7"/>
    <mergeCell ref="F6:F7"/>
    <mergeCell ref="G6:G7"/>
    <mergeCell ref="A6:A7"/>
    <mergeCell ref="A87:G87"/>
    <mergeCell ref="A1:G1"/>
    <mergeCell ref="A71:F71"/>
    <mergeCell ref="A72:F72"/>
    <mergeCell ref="A64:G64"/>
    <mergeCell ref="A68:G68"/>
    <mergeCell ref="A61:G61"/>
    <mergeCell ref="A40:G40"/>
    <mergeCell ref="A50:G50"/>
    <mergeCell ref="A57:G57"/>
    <mergeCell ref="A70:F70"/>
    <mergeCell ref="A69:F69"/>
    <mergeCell ref="A8:G8"/>
    <mergeCell ref="A25:G25"/>
    <mergeCell ref="A29:G29"/>
    <mergeCell ref="A36:G36"/>
  </mergeCells>
  <phoneticPr fontId="10" type="noConversion"/>
  <pageMargins left="0.9055118110236221" right="0" top="0.74803149606299213" bottom="0.55118110236220474" header="0.31496062992125984" footer="0.31496062992125984"/>
  <pageSetup scale="95" fitToHeight="0" orientation="portrait" horizontalDpi="360" verticalDpi="360" r:id="rId1"/>
  <colBreaks count="1" manualBreakCount="1">
    <brk id="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309"/>
  <sheetViews>
    <sheetView workbookViewId="0">
      <selection activeCell="D3" sqref="D3:H3"/>
    </sheetView>
  </sheetViews>
  <sheetFormatPr baseColWidth="10" defaultRowHeight="13.2" x14ac:dyDescent="0.25"/>
  <cols>
    <col min="3" max="3" width="12.6640625" customWidth="1"/>
    <col min="4" max="4" width="7.77734375" bestFit="1" customWidth="1"/>
    <col min="5" max="5" width="9.44140625" bestFit="1" customWidth="1"/>
    <col min="6" max="6" width="14.33203125" customWidth="1"/>
    <col min="7" max="7" width="25.6640625" bestFit="1" customWidth="1"/>
    <col min="8" max="8" width="13.33203125" customWidth="1"/>
  </cols>
  <sheetData>
    <row r="1" spans="2:8" ht="13.8" thickBot="1" x14ac:dyDescent="0.3"/>
    <row r="2" spans="2:8" ht="13.8" thickBot="1" x14ac:dyDescent="0.3">
      <c r="B2" s="261" t="s">
        <v>94</v>
      </c>
      <c r="C2" s="262"/>
      <c r="D2" s="262"/>
      <c r="E2" s="262"/>
      <c r="F2" s="262"/>
      <c r="G2" s="262"/>
      <c r="H2" s="263"/>
    </row>
    <row r="3" spans="2:8" ht="33" customHeight="1" x14ac:dyDescent="0.25">
      <c r="B3" s="271" t="s">
        <v>115</v>
      </c>
      <c r="C3" s="272"/>
      <c r="D3" s="264" t="s">
        <v>366</v>
      </c>
      <c r="E3" s="264"/>
      <c r="F3" s="264"/>
      <c r="G3" s="264"/>
      <c r="H3" s="265"/>
    </row>
    <row r="4" spans="2:8" x14ac:dyDescent="0.2">
      <c r="B4" s="273" t="s">
        <v>124</v>
      </c>
      <c r="C4" s="274"/>
      <c r="D4" s="266" t="s">
        <v>95</v>
      </c>
      <c r="E4" s="266"/>
      <c r="F4" s="266" t="s">
        <v>113</v>
      </c>
      <c r="G4" s="266"/>
      <c r="H4" s="270"/>
    </row>
    <row r="5" spans="2:8" ht="12.75" customHeight="1" x14ac:dyDescent="0.2">
      <c r="B5" s="275"/>
      <c r="C5" s="276"/>
      <c r="D5" s="266" t="s">
        <v>96</v>
      </c>
      <c r="E5" s="266"/>
      <c r="F5" s="75" t="s">
        <v>114</v>
      </c>
      <c r="G5" s="75" t="s">
        <v>97</v>
      </c>
      <c r="H5" s="76">
        <v>2024</v>
      </c>
    </row>
    <row r="6" spans="2:8" ht="12.75" customHeight="1" x14ac:dyDescent="0.25">
      <c r="B6" s="267" t="s">
        <v>65</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79</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259"/>
      <c r="C11" s="260"/>
      <c r="D11" s="62"/>
      <c r="E11" s="62"/>
      <c r="F11" s="63"/>
      <c r="G11" s="64"/>
      <c r="H11" s="54">
        <f>+ROUND(F11*G11,2)</f>
        <v>0</v>
      </c>
    </row>
    <row r="12" spans="2:8" x14ac:dyDescent="0.2">
      <c r="B12" s="289" t="s">
        <v>103</v>
      </c>
      <c r="C12" s="290"/>
      <c r="D12" s="62" t="s">
        <v>103</v>
      </c>
      <c r="E12" s="62"/>
      <c r="F12" s="63" t="s">
        <v>103</v>
      </c>
      <c r="G12" s="65"/>
      <c r="H12" s="54"/>
    </row>
    <row r="13" spans="2:8" ht="13.8" thickBot="1" x14ac:dyDescent="0.3">
      <c r="B13" s="287" t="s">
        <v>104</v>
      </c>
      <c r="C13" s="288"/>
      <c r="D13" s="288"/>
      <c r="E13" s="288"/>
      <c r="F13" s="288"/>
      <c r="G13" s="288"/>
      <c r="H13" s="72">
        <f>ROUND(SUM(H11:H12),2)</f>
        <v>0</v>
      </c>
    </row>
    <row r="14" spans="2:8" ht="13.8" thickBot="1" x14ac:dyDescent="0.3">
      <c r="B14" s="292" t="s">
        <v>105</v>
      </c>
      <c r="C14" s="293"/>
      <c r="D14" s="293"/>
      <c r="E14" s="293"/>
      <c r="F14" s="293"/>
      <c r="G14" s="293"/>
      <c r="H14" s="294"/>
    </row>
    <row r="15" spans="2:8" x14ac:dyDescent="0.2">
      <c r="B15" s="299" t="s">
        <v>101</v>
      </c>
      <c r="C15" s="300"/>
      <c r="D15" s="68" t="s">
        <v>68</v>
      </c>
      <c r="E15" s="68" t="s">
        <v>3</v>
      </c>
      <c r="F15" s="68" t="s">
        <v>122</v>
      </c>
      <c r="G15" s="68" t="s">
        <v>116</v>
      </c>
      <c r="H15" s="73" t="s">
        <v>102</v>
      </c>
    </row>
    <row r="16" spans="2:8" x14ac:dyDescent="0.2">
      <c r="B16" s="259"/>
      <c r="C16" s="260"/>
      <c r="D16" s="62"/>
      <c r="E16" s="65"/>
      <c r="F16" s="65"/>
      <c r="G16" s="63"/>
      <c r="H16" s="54">
        <f>+ROUND(E16*F16*G16,2)</f>
        <v>0</v>
      </c>
    </row>
    <row r="17" spans="2:8" x14ac:dyDescent="0.2">
      <c r="B17" s="289"/>
      <c r="C17" s="290"/>
      <c r="D17" s="62"/>
      <c r="E17" s="62"/>
      <c r="F17" s="65"/>
      <c r="G17" s="63"/>
      <c r="H17" s="54"/>
    </row>
    <row r="18" spans="2:8" ht="13.8" thickBot="1" x14ac:dyDescent="0.3">
      <c r="B18" s="287" t="s">
        <v>104</v>
      </c>
      <c r="C18" s="288"/>
      <c r="D18" s="288"/>
      <c r="E18" s="288"/>
      <c r="F18" s="288"/>
      <c r="G18" s="288"/>
      <c r="H18" s="72">
        <f>ROUND(SUM(H16:H17),2)</f>
        <v>0</v>
      </c>
    </row>
    <row r="19" spans="2:8" ht="13.8" thickBot="1" x14ac:dyDescent="0.3">
      <c r="B19" s="292" t="s">
        <v>106</v>
      </c>
      <c r="C19" s="293"/>
      <c r="D19" s="293"/>
      <c r="E19" s="293"/>
      <c r="F19" s="293"/>
      <c r="G19" s="293"/>
      <c r="H19" s="294"/>
    </row>
    <row r="20" spans="2:8" x14ac:dyDescent="0.2">
      <c r="B20" s="299" t="s">
        <v>101</v>
      </c>
      <c r="C20" s="300"/>
      <c r="D20" s="68" t="s">
        <v>68</v>
      </c>
      <c r="E20" s="68" t="s">
        <v>3</v>
      </c>
      <c r="F20" s="68" t="s">
        <v>122</v>
      </c>
      <c r="G20" s="68" t="s">
        <v>116</v>
      </c>
      <c r="H20" s="73" t="s">
        <v>102</v>
      </c>
    </row>
    <row r="21" spans="2:8" x14ac:dyDescent="0.2">
      <c r="B21" s="259" t="s">
        <v>120</v>
      </c>
      <c r="C21" s="260"/>
      <c r="D21" s="62" t="s">
        <v>121</v>
      </c>
      <c r="E21" s="62">
        <v>0.1</v>
      </c>
      <c r="F21" s="63">
        <v>0</v>
      </c>
      <c r="G21" s="64">
        <v>90000</v>
      </c>
      <c r="H21" s="54">
        <f>E21*G21</f>
        <v>9000</v>
      </c>
    </row>
    <row r="22" spans="2:8" x14ac:dyDescent="0.2">
      <c r="B22" s="297"/>
      <c r="C22" s="298"/>
      <c r="D22" s="62"/>
      <c r="E22" s="62"/>
      <c r="F22" s="63"/>
      <c r="G22" s="64"/>
      <c r="H22" s="54"/>
    </row>
    <row r="23" spans="2:8" ht="13.8" thickBot="1" x14ac:dyDescent="0.3">
      <c r="B23" s="287" t="s">
        <v>104</v>
      </c>
      <c r="C23" s="288"/>
      <c r="D23" s="288"/>
      <c r="E23" s="288"/>
      <c r="F23" s="288"/>
      <c r="G23" s="288"/>
      <c r="H23" s="72">
        <f>H21+H22</f>
        <v>9000</v>
      </c>
    </row>
    <row r="24" spans="2:8" ht="13.8" thickBot="1" x14ac:dyDescent="0.3">
      <c r="B24" s="292" t="s">
        <v>108</v>
      </c>
      <c r="C24" s="293"/>
      <c r="D24" s="293"/>
      <c r="E24" s="293"/>
      <c r="F24" s="293"/>
      <c r="G24" s="293"/>
      <c r="H24" s="294"/>
    </row>
    <row r="25" spans="2:8" x14ac:dyDescent="0.2">
      <c r="B25" s="295" t="s">
        <v>101</v>
      </c>
      <c r="C25" s="296"/>
      <c r="D25" s="68" t="s">
        <v>68</v>
      </c>
      <c r="E25" s="68" t="s">
        <v>3</v>
      </c>
      <c r="F25" s="68" t="s">
        <v>122</v>
      </c>
      <c r="G25" s="68" t="s">
        <v>116</v>
      </c>
      <c r="H25" s="78" t="s">
        <v>117</v>
      </c>
    </row>
    <row r="26" spans="2:8" x14ac:dyDescent="0.2">
      <c r="B26" s="259" t="s">
        <v>118</v>
      </c>
      <c r="C26" s="260"/>
      <c r="D26" s="62" t="s">
        <v>119</v>
      </c>
      <c r="E26" s="77">
        <v>1</v>
      </c>
      <c r="F26" s="63">
        <v>0</v>
      </c>
      <c r="G26" s="64">
        <v>35291.5</v>
      </c>
      <c r="H26" s="54">
        <f>G26*E26</f>
        <v>35291.5</v>
      </c>
    </row>
    <row r="27" spans="2:8" x14ac:dyDescent="0.2">
      <c r="B27" s="289"/>
      <c r="C27" s="290"/>
      <c r="D27" s="62"/>
      <c r="E27" s="62"/>
      <c r="F27" s="63"/>
      <c r="G27" s="64"/>
      <c r="H27" s="54">
        <f>+ROUND(E27*F27*G27,2)</f>
        <v>0</v>
      </c>
    </row>
    <row r="28" spans="2:8" x14ac:dyDescent="0.25">
      <c r="B28" s="285" t="s">
        <v>104</v>
      </c>
      <c r="C28" s="286"/>
      <c r="D28" s="286"/>
      <c r="E28" s="286"/>
      <c r="F28" s="286"/>
      <c r="G28" s="286"/>
      <c r="H28" s="74">
        <f>H26+H27</f>
        <v>35291.5</v>
      </c>
    </row>
    <row r="29" spans="2:8" ht="13.8" thickBot="1" x14ac:dyDescent="0.25">
      <c r="B29" s="277"/>
      <c r="C29" s="278"/>
      <c r="D29" s="278"/>
      <c r="E29" s="283"/>
      <c r="F29" s="283"/>
      <c r="G29" s="283"/>
      <c r="H29" s="284"/>
    </row>
    <row r="30" spans="2:8" ht="15.75" customHeight="1" thickBot="1" x14ac:dyDescent="0.3">
      <c r="B30" s="277"/>
      <c r="C30" s="278"/>
      <c r="D30" s="278"/>
      <c r="E30" s="60"/>
      <c r="F30" s="60"/>
      <c r="G30" s="67" t="s">
        <v>23</v>
      </c>
      <c r="H30" s="66">
        <f>H23+H28+H18+H13</f>
        <v>44291.5</v>
      </c>
    </row>
    <row r="31" spans="2:8" x14ac:dyDescent="0.25">
      <c r="B31" s="277"/>
      <c r="C31" s="278"/>
      <c r="D31" s="278"/>
      <c r="E31" s="60"/>
      <c r="F31" s="60"/>
      <c r="G31" s="60"/>
      <c r="H31" s="56"/>
    </row>
    <row r="32" spans="2:8" ht="14.4" x14ac:dyDescent="0.3">
      <c r="B32" s="279" t="s">
        <v>109</v>
      </c>
      <c r="C32" s="280"/>
      <c r="D32" s="280"/>
      <c r="E32" s="61"/>
      <c r="F32" s="61"/>
      <c r="G32" s="61"/>
      <c r="H32" s="57"/>
    </row>
    <row r="33" spans="2:8" ht="14.4" x14ac:dyDescent="0.3">
      <c r="B33" s="55" t="s">
        <v>110</v>
      </c>
      <c r="C33" s="61"/>
      <c r="D33" s="61"/>
      <c r="E33" s="61"/>
      <c r="F33" s="61"/>
      <c r="G33" s="61"/>
      <c r="H33" s="57"/>
    </row>
    <row r="34" spans="2:8" ht="14.4" x14ac:dyDescent="0.3">
      <c r="B34" s="55" t="s">
        <v>111</v>
      </c>
      <c r="C34" s="61"/>
      <c r="D34" s="61"/>
      <c r="E34" s="61"/>
      <c r="F34" s="61"/>
      <c r="G34" s="61"/>
      <c r="H34" s="57"/>
    </row>
    <row r="35" spans="2:8" ht="15" thickBot="1" x14ac:dyDescent="0.35">
      <c r="B35" s="281" t="s">
        <v>112</v>
      </c>
      <c r="C35" s="282"/>
      <c r="D35" s="282"/>
      <c r="E35" s="58"/>
      <c r="F35" s="58"/>
      <c r="G35" s="58"/>
      <c r="H35" s="59"/>
    </row>
    <row r="36" spans="2:8" ht="13.8" x14ac:dyDescent="0.3">
      <c r="B36" s="61"/>
      <c r="C36" s="61"/>
      <c r="D36" s="61"/>
      <c r="E36" s="61"/>
      <c r="F36" s="61"/>
      <c r="G36" s="61"/>
      <c r="H36" s="61"/>
    </row>
    <row r="37" spans="2:8" ht="13.8" thickBot="1" x14ac:dyDescent="0.3"/>
    <row r="38" spans="2:8" ht="13.8" thickBot="1" x14ac:dyDescent="0.3">
      <c r="B38" s="261" t="s">
        <v>94</v>
      </c>
      <c r="C38" s="262"/>
      <c r="D38" s="262"/>
      <c r="E38" s="262"/>
      <c r="F38" s="262"/>
      <c r="G38" s="262"/>
      <c r="H38" s="263"/>
    </row>
    <row r="39" spans="2:8" ht="25.5" customHeight="1" x14ac:dyDescent="0.25">
      <c r="B39" s="271" t="s">
        <v>115</v>
      </c>
      <c r="C39" s="272"/>
      <c r="D39" s="264" t="s">
        <v>366</v>
      </c>
      <c r="E39" s="264"/>
      <c r="F39" s="264"/>
      <c r="G39" s="264"/>
      <c r="H39" s="265"/>
    </row>
    <row r="40" spans="2:8" x14ac:dyDescent="0.2">
      <c r="B40" s="273" t="s">
        <v>125</v>
      </c>
      <c r="C40" s="274"/>
      <c r="D40" s="266" t="s">
        <v>95</v>
      </c>
      <c r="E40" s="266"/>
      <c r="F40" s="266" t="s">
        <v>113</v>
      </c>
      <c r="G40" s="266"/>
      <c r="H40" s="270"/>
    </row>
    <row r="41" spans="2:8" x14ac:dyDescent="0.2">
      <c r="B41" s="275"/>
      <c r="C41" s="276"/>
      <c r="D41" s="266" t="s">
        <v>96</v>
      </c>
      <c r="E41" s="266"/>
      <c r="F41" s="75" t="s">
        <v>114</v>
      </c>
      <c r="G41" s="75" t="s">
        <v>97</v>
      </c>
      <c r="H41" s="76">
        <v>2024</v>
      </c>
    </row>
    <row r="42" spans="2:8" x14ac:dyDescent="0.25">
      <c r="B42" s="301" t="s">
        <v>9</v>
      </c>
      <c r="C42" s="302"/>
      <c r="D42" s="302"/>
      <c r="E42" s="302"/>
      <c r="F42" s="302"/>
      <c r="G42" s="302"/>
      <c r="H42" s="303"/>
    </row>
    <row r="43" spans="2:8" x14ac:dyDescent="0.25">
      <c r="B43" s="304"/>
      <c r="C43" s="305"/>
      <c r="D43" s="305"/>
      <c r="E43" s="305"/>
      <c r="F43" s="305"/>
      <c r="G43" s="305"/>
      <c r="H43" s="306"/>
    </row>
    <row r="44" spans="2:8" ht="13.8" thickBot="1" x14ac:dyDescent="0.25">
      <c r="B44" s="70" t="s">
        <v>98</v>
      </c>
      <c r="C44" s="291" t="s">
        <v>67</v>
      </c>
      <c r="D44" s="291"/>
      <c r="E44" s="291"/>
      <c r="F44" s="291"/>
      <c r="G44" s="69" t="s">
        <v>99</v>
      </c>
      <c r="H44" s="71" t="s">
        <v>348</v>
      </c>
    </row>
    <row r="45" spans="2:8" ht="13.8" thickBot="1" x14ac:dyDescent="0.3">
      <c r="B45" s="292" t="s">
        <v>100</v>
      </c>
      <c r="C45" s="293"/>
      <c r="D45" s="293"/>
      <c r="E45" s="293"/>
      <c r="F45" s="293"/>
      <c r="G45" s="293"/>
      <c r="H45" s="294"/>
    </row>
    <row r="46" spans="2:8" x14ac:dyDescent="0.2">
      <c r="B46" s="299" t="s">
        <v>101</v>
      </c>
      <c r="C46" s="300"/>
      <c r="D46" s="68" t="s">
        <v>68</v>
      </c>
      <c r="E46" s="68" t="s">
        <v>3</v>
      </c>
      <c r="F46" s="68" t="s">
        <v>122</v>
      </c>
      <c r="G46" s="68" t="s">
        <v>116</v>
      </c>
      <c r="H46" s="73" t="s">
        <v>102</v>
      </c>
    </row>
    <row r="47" spans="2:8" x14ac:dyDescent="0.2">
      <c r="B47" s="259"/>
      <c r="C47" s="260"/>
      <c r="D47" s="62"/>
      <c r="E47" s="62"/>
      <c r="F47" s="63"/>
      <c r="G47" s="64"/>
      <c r="H47" s="54">
        <f>+ROUND(F47*G47,2)</f>
        <v>0</v>
      </c>
    </row>
    <row r="48" spans="2:8" x14ac:dyDescent="0.2">
      <c r="B48" s="259"/>
      <c r="C48" s="260"/>
      <c r="D48" s="62"/>
      <c r="E48" s="62"/>
      <c r="F48" s="63"/>
      <c r="G48" s="64"/>
      <c r="H48" s="54">
        <f>+ROUND(F48*G48,2)</f>
        <v>0</v>
      </c>
    </row>
    <row r="49" spans="2:8" x14ac:dyDescent="0.2">
      <c r="B49" s="289" t="s">
        <v>103</v>
      </c>
      <c r="C49" s="290"/>
      <c r="D49" s="62" t="s">
        <v>103</v>
      </c>
      <c r="E49" s="62"/>
      <c r="F49" s="63" t="s">
        <v>103</v>
      </c>
      <c r="G49" s="65"/>
      <c r="H49" s="54"/>
    </row>
    <row r="50" spans="2:8" ht="13.8" thickBot="1" x14ac:dyDescent="0.3">
      <c r="B50" s="287" t="s">
        <v>104</v>
      </c>
      <c r="C50" s="288"/>
      <c r="D50" s="288"/>
      <c r="E50" s="288"/>
      <c r="F50" s="288"/>
      <c r="G50" s="288"/>
      <c r="H50" s="72">
        <f>ROUND(SUM(H47:H49),2)</f>
        <v>0</v>
      </c>
    </row>
    <row r="51" spans="2:8" ht="13.8" thickBot="1" x14ac:dyDescent="0.3">
      <c r="B51" s="292" t="s">
        <v>105</v>
      </c>
      <c r="C51" s="293"/>
      <c r="D51" s="293"/>
      <c r="E51" s="293"/>
      <c r="F51" s="293"/>
      <c r="G51" s="293"/>
      <c r="H51" s="294"/>
    </row>
    <row r="52" spans="2:8" x14ac:dyDescent="0.2">
      <c r="B52" s="299" t="s">
        <v>101</v>
      </c>
      <c r="C52" s="300"/>
      <c r="D52" s="68" t="s">
        <v>68</v>
      </c>
      <c r="E52" s="68" t="s">
        <v>3</v>
      </c>
      <c r="F52" s="68" t="s">
        <v>122</v>
      </c>
      <c r="G52" s="68" t="s">
        <v>116</v>
      </c>
      <c r="H52" s="73" t="s">
        <v>102</v>
      </c>
    </row>
    <row r="53" spans="2:8" x14ac:dyDescent="0.2">
      <c r="B53" s="259"/>
      <c r="C53" s="260"/>
      <c r="D53" s="62"/>
      <c r="E53" s="65"/>
      <c r="F53" s="65"/>
      <c r="G53" s="63"/>
      <c r="H53" s="54">
        <f>+ROUND(E53*F53*G53,2)</f>
        <v>0</v>
      </c>
    </row>
    <row r="54" spans="2:8" x14ac:dyDescent="0.2">
      <c r="B54" s="259"/>
      <c r="C54" s="260"/>
      <c r="D54" s="62"/>
      <c r="E54" s="65"/>
      <c r="F54" s="65"/>
      <c r="G54" s="63"/>
      <c r="H54" s="54"/>
    </row>
    <row r="55" spans="2:8" x14ac:dyDescent="0.2">
      <c r="B55" s="289"/>
      <c r="C55" s="290"/>
      <c r="D55" s="62"/>
      <c r="E55" s="62"/>
      <c r="F55" s="65"/>
      <c r="G55" s="63"/>
      <c r="H55" s="54"/>
    </row>
    <row r="56" spans="2:8" ht="13.8" thickBot="1" x14ac:dyDescent="0.3">
      <c r="B56" s="287" t="s">
        <v>104</v>
      </c>
      <c r="C56" s="288"/>
      <c r="D56" s="288"/>
      <c r="E56" s="288"/>
      <c r="F56" s="288"/>
      <c r="G56" s="288"/>
      <c r="H56" s="72">
        <f>ROUND(SUM(H53:H55),2)</f>
        <v>0</v>
      </c>
    </row>
    <row r="57" spans="2:8" ht="13.8" thickBot="1" x14ac:dyDescent="0.3">
      <c r="B57" s="292" t="s">
        <v>106</v>
      </c>
      <c r="C57" s="293"/>
      <c r="D57" s="293"/>
      <c r="E57" s="293"/>
      <c r="F57" s="293"/>
      <c r="G57" s="293"/>
      <c r="H57" s="294"/>
    </row>
    <row r="58" spans="2:8" x14ac:dyDescent="0.2">
      <c r="B58" s="299" t="s">
        <v>101</v>
      </c>
      <c r="C58" s="300"/>
      <c r="D58" s="68" t="s">
        <v>68</v>
      </c>
      <c r="E58" s="68" t="s">
        <v>3</v>
      </c>
      <c r="F58" s="68" t="s">
        <v>122</v>
      </c>
      <c r="G58" s="68" t="s">
        <v>116</v>
      </c>
      <c r="H58" s="73" t="s">
        <v>102</v>
      </c>
    </row>
    <row r="59" spans="2:8" x14ac:dyDescent="0.2">
      <c r="B59" s="259" t="s">
        <v>120</v>
      </c>
      <c r="C59" s="260"/>
      <c r="D59" s="62" t="s">
        <v>121</v>
      </c>
      <c r="E59" s="62">
        <v>0.04</v>
      </c>
      <c r="F59" s="63">
        <v>0</v>
      </c>
      <c r="G59" s="64">
        <v>90000</v>
      </c>
      <c r="H59" s="54">
        <f>E59*G59</f>
        <v>3600</v>
      </c>
    </row>
    <row r="60" spans="2:8" x14ac:dyDescent="0.2">
      <c r="B60" s="297"/>
      <c r="C60" s="298"/>
      <c r="D60" s="62"/>
      <c r="E60" s="62"/>
      <c r="F60" s="63"/>
      <c r="G60" s="64"/>
      <c r="H60" s="54"/>
    </row>
    <row r="61" spans="2:8" x14ac:dyDescent="0.2">
      <c r="B61" s="289"/>
      <c r="C61" s="290"/>
      <c r="D61" s="62"/>
      <c r="E61" s="62"/>
      <c r="F61" s="63"/>
      <c r="G61" s="64"/>
      <c r="H61" s="54"/>
    </row>
    <row r="62" spans="2:8" ht="13.8" thickBot="1" x14ac:dyDescent="0.3">
      <c r="B62" s="287" t="s">
        <v>104</v>
      </c>
      <c r="C62" s="288"/>
      <c r="D62" s="288"/>
      <c r="E62" s="288"/>
      <c r="F62" s="288"/>
      <c r="G62" s="288"/>
      <c r="H62" s="72">
        <f>H59+H60+H61</f>
        <v>3600</v>
      </c>
    </row>
    <row r="63" spans="2:8" ht="13.8" thickBot="1" x14ac:dyDescent="0.3">
      <c r="B63" s="292" t="s">
        <v>108</v>
      </c>
      <c r="C63" s="293"/>
      <c r="D63" s="293"/>
      <c r="E63" s="293"/>
      <c r="F63" s="293"/>
      <c r="G63" s="293"/>
      <c r="H63" s="294"/>
    </row>
    <row r="64" spans="2:8" x14ac:dyDescent="0.2">
      <c r="B64" s="295" t="s">
        <v>101</v>
      </c>
      <c r="C64" s="296"/>
      <c r="D64" s="68" t="s">
        <v>68</v>
      </c>
      <c r="E64" s="68" t="s">
        <v>3</v>
      </c>
      <c r="F64" s="68" t="s">
        <v>122</v>
      </c>
      <c r="G64" s="68" t="s">
        <v>116</v>
      </c>
      <c r="H64" s="78" t="s">
        <v>117</v>
      </c>
    </row>
    <row r="65" spans="2:8" x14ac:dyDescent="0.2">
      <c r="B65" s="259" t="s">
        <v>118</v>
      </c>
      <c r="C65" s="260"/>
      <c r="D65" s="62" t="s">
        <v>119</v>
      </c>
      <c r="E65" s="77">
        <v>1</v>
      </c>
      <c r="F65" s="63">
        <v>0</v>
      </c>
      <c r="G65" s="64">
        <v>35291.5</v>
      </c>
      <c r="H65" s="54">
        <f>G65*E65</f>
        <v>35291.5</v>
      </c>
    </row>
    <row r="66" spans="2:8" x14ac:dyDescent="0.2">
      <c r="B66" s="289"/>
      <c r="C66" s="290"/>
      <c r="D66" s="62"/>
      <c r="E66" s="62"/>
      <c r="F66" s="63"/>
      <c r="G66" s="64"/>
      <c r="H66" s="54">
        <f>+ROUND(E66*F66*G66,2)</f>
        <v>0</v>
      </c>
    </row>
    <row r="67" spans="2:8" x14ac:dyDescent="0.25">
      <c r="B67" s="285" t="s">
        <v>104</v>
      </c>
      <c r="C67" s="286"/>
      <c r="D67" s="286"/>
      <c r="E67" s="286"/>
      <c r="F67" s="286"/>
      <c r="G67" s="286"/>
      <c r="H67" s="74">
        <f>H65+H66</f>
        <v>35291.5</v>
      </c>
    </row>
    <row r="68" spans="2:8" ht="13.8" thickBot="1" x14ac:dyDescent="0.25">
      <c r="B68" s="277"/>
      <c r="C68" s="278"/>
      <c r="D68" s="278"/>
      <c r="E68" s="283"/>
      <c r="F68" s="283"/>
      <c r="G68" s="283"/>
      <c r="H68" s="284"/>
    </row>
    <row r="69" spans="2:8" ht="13.8" thickBot="1" x14ac:dyDescent="0.3">
      <c r="B69" s="277"/>
      <c r="C69" s="278"/>
      <c r="D69" s="278"/>
      <c r="E69" s="60"/>
      <c r="F69" s="60"/>
      <c r="G69" s="67" t="s">
        <v>23</v>
      </c>
      <c r="H69" s="66">
        <f>H62+H67+H56+H50</f>
        <v>38891.5</v>
      </c>
    </row>
    <row r="70" spans="2:8" x14ac:dyDescent="0.25">
      <c r="B70" s="277"/>
      <c r="C70" s="278"/>
      <c r="D70" s="278"/>
      <c r="E70" s="60"/>
      <c r="F70" s="60"/>
      <c r="G70" s="60"/>
      <c r="H70" s="56"/>
    </row>
    <row r="71" spans="2:8" ht="14.4" x14ac:dyDescent="0.3">
      <c r="B71" s="279" t="s">
        <v>109</v>
      </c>
      <c r="C71" s="280"/>
      <c r="D71" s="280"/>
      <c r="E71" s="61"/>
      <c r="F71" s="61"/>
      <c r="G71" s="61"/>
      <c r="H71" s="57"/>
    </row>
    <row r="72" spans="2:8" ht="14.4" x14ac:dyDescent="0.3">
      <c r="B72" s="55" t="s">
        <v>110</v>
      </c>
      <c r="C72" s="61"/>
      <c r="D72" s="61"/>
      <c r="E72" s="61"/>
      <c r="F72" s="61"/>
      <c r="G72" s="61"/>
      <c r="H72" s="57"/>
    </row>
    <row r="73" spans="2:8" ht="14.4" x14ac:dyDescent="0.3">
      <c r="B73" s="55" t="s">
        <v>111</v>
      </c>
      <c r="C73" s="61"/>
      <c r="D73" s="61"/>
      <c r="E73" s="61"/>
      <c r="F73" s="61"/>
      <c r="G73" s="61"/>
      <c r="H73" s="57"/>
    </row>
    <row r="74" spans="2:8" ht="15" thickBot="1" x14ac:dyDescent="0.35">
      <c r="B74" s="281" t="s">
        <v>112</v>
      </c>
      <c r="C74" s="282"/>
      <c r="D74" s="282"/>
      <c r="E74" s="58"/>
      <c r="F74" s="58"/>
      <c r="G74" s="58"/>
      <c r="H74" s="59"/>
    </row>
    <row r="76" spans="2:8" ht="13.8" thickBot="1" x14ac:dyDescent="0.3"/>
    <row r="77" spans="2:8" ht="13.8" thickBot="1" x14ac:dyDescent="0.3">
      <c r="B77" s="261" t="s">
        <v>94</v>
      </c>
      <c r="C77" s="262"/>
      <c r="D77" s="262"/>
      <c r="E77" s="262"/>
      <c r="F77" s="262"/>
      <c r="G77" s="262"/>
      <c r="H77" s="263"/>
    </row>
    <row r="78" spans="2:8" ht="27.75" customHeight="1" x14ac:dyDescent="0.25">
      <c r="B78" s="271" t="s">
        <v>115</v>
      </c>
      <c r="C78" s="272"/>
      <c r="D78" s="264" t="s">
        <v>366</v>
      </c>
      <c r="E78" s="264"/>
      <c r="F78" s="264"/>
      <c r="G78" s="264"/>
      <c r="H78" s="265"/>
    </row>
    <row r="79" spans="2:8" x14ac:dyDescent="0.2">
      <c r="B79" s="273" t="s">
        <v>127</v>
      </c>
      <c r="C79" s="274"/>
      <c r="D79" s="266" t="s">
        <v>95</v>
      </c>
      <c r="E79" s="266"/>
      <c r="F79" s="266" t="s">
        <v>113</v>
      </c>
      <c r="G79" s="266"/>
      <c r="H79" s="270"/>
    </row>
    <row r="80" spans="2:8" x14ac:dyDescent="0.2">
      <c r="B80" s="275"/>
      <c r="C80" s="276"/>
      <c r="D80" s="266" t="s">
        <v>96</v>
      </c>
      <c r="E80" s="266"/>
      <c r="F80" s="75" t="s">
        <v>114</v>
      </c>
      <c r="G80" s="75" t="s">
        <v>97</v>
      </c>
      <c r="H80" s="76">
        <v>2024</v>
      </c>
    </row>
    <row r="81" spans="2:8" x14ac:dyDescent="0.25">
      <c r="B81" s="301" t="s">
        <v>10</v>
      </c>
      <c r="C81" s="302"/>
      <c r="D81" s="302"/>
      <c r="E81" s="302"/>
      <c r="F81" s="302"/>
      <c r="G81" s="302"/>
      <c r="H81" s="303"/>
    </row>
    <row r="82" spans="2:8" x14ac:dyDescent="0.25">
      <c r="B82" s="304"/>
      <c r="C82" s="305"/>
      <c r="D82" s="305"/>
      <c r="E82" s="305"/>
      <c r="F82" s="305"/>
      <c r="G82" s="305"/>
      <c r="H82" s="306"/>
    </row>
    <row r="83" spans="2:8" ht="13.8" thickBot="1" x14ac:dyDescent="0.25">
      <c r="B83" s="70" t="s">
        <v>98</v>
      </c>
      <c r="C83" s="291" t="s">
        <v>67</v>
      </c>
      <c r="D83" s="291"/>
      <c r="E83" s="291"/>
      <c r="F83" s="291"/>
      <c r="G83" s="69" t="s">
        <v>99</v>
      </c>
      <c r="H83" s="71" t="s">
        <v>297</v>
      </c>
    </row>
    <row r="84" spans="2:8" ht="13.8" thickBot="1" x14ac:dyDescent="0.3">
      <c r="B84" s="292" t="s">
        <v>100</v>
      </c>
      <c r="C84" s="293"/>
      <c r="D84" s="293"/>
      <c r="E84" s="293"/>
      <c r="F84" s="293"/>
      <c r="G84" s="293"/>
      <c r="H84" s="294"/>
    </row>
    <row r="85" spans="2:8" x14ac:dyDescent="0.2">
      <c r="B85" s="299" t="s">
        <v>101</v>
      </c>
      <c r="C85" s="300"/>
      <c r="D85" s="68" t="s">
        <v>68</v>
      </c>
      <c r="E85" s="68" t="s">
        <v>3</v>
      </c>
      <c r="F85" s="68" t="s">
        <v>122</v>
      </c>
      <c r="G85" s="68" t="s">
        <v>116</v>
      </c>
      <c r="H85" s="73" t="s">
        <v>102</v>
      </c>
    </row>
    <row r="86" spans="2:8" x14ac:dyDescent="0.2">
      <c r="B86" s="259"/>
      <c r="C86" s="260"/>
      <c r="D86" s="62"/>
      <c r="E86" s="62"/>
      <c r="F86" s="63"/>
      <c r="G86" s="64"/>
      <c r="H86" s="54">
        <f>+ROUND(F86*G86,2)</f>
        <v>0</v>
      </c>
    </row>
    <row r="87" spans="2:8" x14ac:dyDescent="0.2">
      <c r="B87" s="259"/>
      <c r="C87" s="260"/>
      <c r="D87" s="62"/>
      <c r="E87" s="62"/>
      <c r="F87" s="63"/>
      <c r="G87" s="64"/>
      <c r="H87" s="54">
        <f>+ROUND(F87*G87,2)</f>
        <v>0</v>
      </c>
    </row>
    <row r="88" spans="2:8" x14ac:dyDescent="0.2">
      <c r="B88" s="289" t="s">
        <v>103</v>
      </c>
      <c r="C88" s="290"/>
      <c r="D88" s="62" t="s">
        <v>103</v>
      </c>
      <c r="E88" s="62"/>
      <c r="F88" s="63" t="s">
        <v>103</v>
      </c>
      <c r="G88" s="65"/>
      <c r="H88" s="54"/>
    </row>
    <row r="89" spans="2:8" ht="13.8" thickBot="1" x14ac:dyDescent="0.3">
      <c r="B89" s="287" t="s">
        <v>104</v>
      </c>
      <c r="C89" s="288"/>
      <c r="D89" s="288"/>
      <c r="E89" s="288"/>
      <c r="F89" s="288"/>
      <c r="G89" s="288"/>
      <c r="H89" s="72">
        <f>ROUND(SUM(H86:H88),2)</f>
        <v>0</v>
      </c>
    </row>
    <row r="90" spans="2:8" ht="13.8" thickBot="1" x14ac:dyDescent="0.3">
      <c r="B90" s="292" t="s">
        <v>105</v>
      </c>
      <c r="C90" s="293"/>
      <c r="D90" s="293"/>
      <c r="E90" s="293"/>
      <c r="F90" s="293"/>
      <c r="G90" s="293"/>
      <c r="H90" s="294"/>
    </row>
    <row r="91" spans="2:8" x14ac:dyDescent="0.2">
      <c r="B91" s="299" t="s">
        <v>101</v>
      </c>
      <c r="C91" s="300"/>
      <c r="D91" s="68" t="s">
        <v>68</v>
      </c>
      <c r="E91" s="68" t="s">
        <v>3</v>
      </c>
      <c r="F91" s="68" t="s">
        <v>122</v>
      </c>
      <c r="G91" s="68" t="s">
        <v>116</v>
      </c>
      <c r="H91" s="73" t="s">
        <v>102</v>
      </c>
    </row>
    <row r="92" spans="2:8" x14ac:dyDescent="0.2">
      <c r="B92" s="259"/>
      <c r="C92" s="260"/>
      <c r="D92" s="62"/>
      <c r="E92" s="65"/>
      <c r="F92" s="65"/>
      <c r="G92" s="63"/>
      <c r="H92" s="54">
        <f>+ROUND(E92*F92*G92,2)</f>
        <v>0</v>
      </c>
    </row>
    <row r="93" spans="2:8" x14ac:dyDescent="0.2">
      <c r="B93" s="259"/>
      <c r="C93" s="260"/>
      <c r="D93" s="62"/>
      <c r="E93" s="65"/>
      <c r="F93" s="65"/>
      <c r="G93" s="63"/>
      <c r="H93" s="54"/>
    </row>
    <row r="94" spans="2:8" x14ac:dyDescent="0.2">
      <c r="B94" s="289"/>
      <c r="C94" s="290"/>
      <c r="D94" s="62"/>
      <c r="E94" s="62"/>
      <c r="F94" s="65"/>
      <c r="G94" s="63"/>
      <c r="H94" s="54"/>
    </row>
    <row r="95" spans="2:8" ht="13.8" thickBot="1" x14ac:dyDescent="0.3">
      <c r="B95" s="287" t="s">
        <v>104</v>
      </c>
      <c r="C95" s="288"/>
      <c r="D95" s="288"/>
      <c r="E95" s="288"/>
      <c r="F95" s="288"/>
      <c r="G95" s="288"/>
      <c r="H95" s="72">
        <f>ROUND(SUM(H92:H94),2)</f>
        <v>0</v>
      </c>
    </row>
    <row r="96" spans="2:8" ht="13.8" thickBot="1" x14ac:dyDescent="0.3">
      <c r="B96" s="292" t="s">
        <v>106</v>
      </c>
      <c r="C96" s="293"/>
      <c r="D96" s="293"/>
      <c r="E96" s="293"/>
      <c r="F96" s="293"/>
      <c r="G96" s="293"/>
      <c r="H96" s="294"/>
    </row>
    <row r="97" spans="2:8" x14ac:dyDescent="0.2">
      <c r="B97" s="299" t="s">
        <v>101</v>
      </c>
      <c r="C97" s="300"/>
      <c r="D97" s="68" t="s">
        <v>68</v>
      </c>
      <c r="E97" s="68" t="s">
        <v>3</v>
      </c>
      <c r="F97" s="68" t="s">
        <v>122</v>
      </c>
      <c r="G97" s="68" t="s">
        <v>116</v>
      </c>
      <c r="H97" s="73" t="s">
        <v>102</v>
      </c>
    </row>
    <row r="98" spans="2:8" x14ac:dyDescent="0.2">
      <c r="B98" s="259" t="s">
        <v>120</v>
      </c>
      <c r="C98" s="260"/>
      <c r="D98" s="62" t="s">
        <v>121</v>
      </c>
      <c r="E98" s="62">
        <v>0.04</v>
      </c>
      <c r="F98" s="63">
        <v>0</v>
      </c>
      <c r="G98" s="64">
        <v>90000</v>
      </c>
      <c r="H98" s="54">
        <f>E98*G98</f>
        <v>3600</v>
      </c>
    </row>
    <row r="99" spans="2:8" x14ac:dyDescent="0.2">
      <c r="B99" s="297"/>
      <c r="C99" s="298"/>
      <c r="D99" s="62"/>
      <c r="E99" s="62"/>
      <c r="F99" s="63"/>
      <c r="G99" s="64"/>
      <c r="H99" s="54"/>
    </row>
    <row r="100" spans="2:8" x14ac:dyDescent="0.2">
      <c r="B100" s="289"/>
      <c r="C100" s="290"/>
      <c r="D100" s="62"/>
      <c r="E100" s="62"/>
      <c r="F100" s="63"/>
      <c r="G100" s="64"/>
      <c r="H100" s="54"/>
    </row>
    <row r="101" spans="2:8" ht="13.8" thickBot="1" x14ac:dyDescent="0.3">
      <c r="B101" s="287" t="s">
        <v>104</v>
      </c>
      <c r="C101" s="288"/>
      <c r="D101" s="288"/>
      <c r="E101" s="288"/>
      <c r="F101" s="288"/>
      <c r="G101" s="288"/>
      <c r="H101" s="72">
        <f>H98+H99+H100</f>
        <v>3600</v>
      </c>
    </row>
    <row r="102" spans="2:8" ht="13.8" thickBot="1" x14ac:dyDescent="0.3">
      <c r="B102" s="292" t="s">
        <v>108</v>
      </c>
      <c r="C102" s="293"/>
      <c r="D102" s="293"/>
      <c r="E102" s="293"/>
      <c r="F102" s="293"/>
      <c r="G102" s="293"/>
      <c r="H102" s="294"/>
    </row>
    <row r="103" spans="2:8" x14ac:dyDescent="0.2">
      <c r="B103" s="295" t="s">
        <v>101</v>
      </c>
      <c r="C103" s="296"/>
      <c r="D103" s="68" t="s">
        <v>68</v>
      </c>
      <c r="E103" s="68" t="s">
        <v>3</v>
      </c>
      <c r="F103" s="68" t="s">
        <v>122</v>
      </c>
      <c r="G103" s="68" t="s">
        <v>116</v>
      </c>
      <c r="H103" s="78" t="s">
        <v>117</v>
      </c>
    </row>
    <row r="104" spans="2:8" x14ac:dyDescent="0.2">
      <c r="B104" s="259" t="s">
        <v>118</v>
      </c>
      <c r="C104" s="260"/>
      <c r="D104" s="62" t="s">
        <v>119</v>
      </c>
      <c r="E104" s="77">
        <v>0.6</v>
      </c>
      <c r="F104" s="63">
        <v>0</v>
      </c>
      <c r="G104" s="64">
        <v>35291.5</v>
      </c>
      <c r="H104" s="54">
        <f>G104*E104</f>
        <v>21174.899999999998</v>
      </c>
    </row>
    <row r="105" spans="2:8" x14ac:dyDescent="0.2">
      <c r="B105" s="289"/>
      <c r="C105" s="290"/>
      <c r="D105" s="62"/>
      <c r="E105" s="62"/>
      <c r="F105" s="63"/>
      <c r="G105" s="64"/>
      <c r="H105" s="54">
        <f>+ROUND(E105*F105*G105,2)</f>
        <v>0</v>
      </c>
    </row>
    <row r="106" spans="2:8" x14ac:dyDescent="0.25">
      <c r="B106" s="285" t="s">
        <v>104</v>
      </c>
      <c r="C106" s="286"/>
      <c r="D106" s="286"/>
      <c r="E106" s="286"/>
      <c r="F106" s="286"/>
      <c r="G106" s="286"/>
      <c r="H106" s="74">
        <f>H104+H105</f>
        <v>21174.899999999998</v>
      </c>
    </row>
    <row r="107" spans="2:8" ht="13.8" thickBot="1" x14ac:dyDescent="0.25">
      <c r="B107" s="277"/>
      <c r="C107" s="278"/>
      <c r="D107" s="278"/>
      <c r="E107" s="283"/>
      <c r="F107" s="283"/>
      <c r="G107" s="283"/>
      <c r="H107" s="284"/>
    </row>
    <row r="108" spans="2:8" ht="13.8" thickBot="1" x14ac:dyDescent="0.3">
      <c r="B108" s="277"/>
      <c r="C108" s="278"/>
      <c r="D108" s="278"/>
      <c r="E108" s="60"/>
      <c r="F108" s="60"/>
      <c r="G108" s="67" t="s">
        <v>23</v>
      </c>
      <c r="H108" s="66">
        <f>H101+H106+H95+H89</f>
        <v>24774.899999999998</v>
      </c>
    </row>
    <row r="109" spans="2:8" x14ac:dyDescent="0.25">
      <c r="B109" s="277"/>
      <c r="C109" s="278"/>
      <c r="D109" s="278"/>
      <c r="E109" s="60"/>
      <c r="F109" s="60"/>
      <c r="G109" s="60"/>
      <c r="H109" s="56"/>
    </row>
    <row r="110" spans="2:8" ht="14.4" x14ac:dyDescent="0.3">
      <c r="B110" s="279" t="s">
        <v>109</v>
      </c>
      <c r="C110" s="280"/>
      <c r="D110" s="280"/>
      <c r="E110" s="61"/>
      <c r="F110" s="61"/>
      <c r="G110" s="61"/>
      <c r="H110" s="57"/>
    </row>
    <row r="111" spans="2:8" ht="14.4" x14ac:dyDescent="0.3">
      <c r="B111" s="55" t="s">
        <v>110</v>
      </c>
      <c r="C111" s="61"/>
      <c r="D111" s="61"/>
      <c r="E111" s="61"/>
      <c r="F111" s="61"/>
      <c r="G111" s="61"/>
      <c r="H111" s="57"/>
    </row>
    <row r="112" spans="2:8" ht="14.4" x14ac:dyDescent="0.3">
      <c r="B112" s="55" t="s">
        <v>111</v>
      </c>
      <c r="C112" s="61"/>
      <c r="D112" s="61"/>
      <c r="E112" s="61"/>
      <c r="F112" s="61"/>
      <c r="G112" s="61"/>
      <c r="H112" s="57"/>
    </row>
    <row r="113" spans="2:8" ht="15" thickBot="1" x14ac:dyDescent="0.35">
      <c r="B113" s="281" t="s">
        <v>112</v>
      </c>
      <c r="C113" s="282"/>
      <c r="D113" s="282"/>
      <c r="E113" s="58"/>
      <c r="F113" s="58"/>
      <c r="G113" s="58"/>
      <c r="H113" s="59"/>
    </row>
    <row r="115" spans="2:8" ht="13.8" thickBot="1" x14ac:dyDescent="0.3"/>
    <row r="116" spans="2:8" ht="13.8" thickBot="1" x14ac:dyDescent="0.3">
      <c r="B116" s="261" t="s">
        <v>94</v>
      </c>
      <c r="C116" s="262"/>
      <c r="D116" s="262"/>
      <c r="E116" s="262"/>
      <c r="F116" s="262"/>
      <c r="G116" s="262"/>
      <c r="H116" s="263"/>
    </row>
    <row r="117" spans="2:8" ht="25.5" customHeight="1" x14ac:dyDescent="0.25">
      <c r="B117" s="271" t="s">
        <v>115</v>
      </c>
      <c r="C117" s="272"/>
      <c r="D117" s="264" t="s">
        <v>366</v>
      </c>
      <c r="E117" s="264"/>
      <c r="F117" s="264"/>
      <c r="G117" s="264"/>
      <c r="H117" s="265"/>
    </row>
    <row r="118" spans="2:8" x14ac:dyDescent="0.2">
      <c r="B118" s="273" t="s">
        <v>54</v>
      </c>
      <c r="C118" s="274"/>
      <c r="D118" s="266" t="s">
        <v>95</v>
      </c>
      <c r="E118" s="266"/>
      <c r="F118" s="266" t="s">
        <v>113</v>
      </c>
      <c r="G118" s="266"/>
      <c r="H118" s="270"/>
    </row>
    <row r="119" spans="2:8" x14ac:dyDescent="0.2">
      <c r="B119" s="275"/>
      <c r="C119" s="276"/>
      <c r="D119" s="266" t="s">
        <v>96</v>
      </c>
      <c r="E119" s="266"/>
      <c r="F119" s="75" t="s">
        <v>114</v>
      </c>
      <c r="G119" s="75" t="s">
        <v>97</v>
      </c>
      <c r="H119" s="76">
        <v>2024</v>
      </c>
    </row>
    <row r="120" spans="2:8" x14ac:dyDescent="0.25">
      <c r="B120" s="301" t="s">
        <v>74</v>
      </c>
      <c r="C120" s="302"/>
      <c r="D120" s="302"/>
      <c r="E120" s="302"/>
      <c r="F120" s="302"/>
      <c r="G120" s="302"/>
      <c r="H120" s="303"/>
    </row>
    <row r="121" spans="2:8" x14ac:dyDescent="0.25">
      <c r="B121" s="304"/>
      <c r="C121" s="305"/>
      <c r="D121" s="305"/>
      <c r="E121" s="305"/>
      <c r="F121" s="305"/>
      <c r="G121" s="305"/>
      <c r="H121" s="306"/>
    </row>
    <row r="122" spans="2:8" ht="13.8" thickBot="1" x14ac:dyDescent="0.25">
      <c r="B122" s="70" t="s">
        <v>98</v>
      </c>
      <c r="C122" s="291" t="s">
        <v>26</v>
      </c>
      <c r="D122" s="291"/>
      <c r="E122" s="291"/>
      <c r="F122" s="291"/>
      <c r="G122" s="69" t="s">
        <v>99</v>
      </c>
      <c r="H122" s="71" t="s">
        <v>126</v>
      </c>
    </row>
    <row r="123" spans="2:8" ht="13.8" thickBot="1" x14ac:dyDescent="0.3">
      <c r="B123" s="292" t="s">
        <v>100</v>
      </c>
      <c r="C123" s="293"/>
      <c r="D123" s="293"/>
      <c r="E123" s="293"/>
      <c r="F123" s="293"/>
      <c r="G123" s="293"/>
      <c r="H123" s="294"/>
    </row>
    <row r="124" spans="2:8" x14ac:dyDescent="0.2">
      <c r="B124" s="299" t="s">
        <v>101</v>
      </c>
      <c r="C124" s="300"/>
      <c r="D124" s="68" t="s">
        <v>68</v>
      </c>
      <c r="E124" s="68" t="s">
        <v>3</v>
      </c>
      <c r="F124" s="68" t="s">
        <v>122</v>
      </c>
      <c r="G124" s="68" t="s">
        <v>116</v>
      </c>
      <c r="H124" s="73" t="s">
        <v>102</v>
      </c>
    </row>
    <row r="125" spans="2:8" x14ac:dyDescent="0.2">
      <c r="B125" s="259"/>
      <c r="C125" s="260"/>
      <c r="D125" s="62"/>
      <c r="E125" s="62"/>
      <c r="F125" s="63"/>
      <c r="G125" s="64"/>
      <c r="H125" s="54">
        <f>+ROUND(F125*G125,2)</f>
        <v>0</v>
      </c>
    </row>
    <row r="126" spans="2:8" x14ac:dyDescent="0.2">
      <c r="B126" s="259"/>
      <c r="C126" s="260"/>
      <c r="D126" s="62"/>
      <c r="E126" s="62"/>
      <c r="F126" s="63"/>
      <c r="G126" s="64"/>
      <c r="H126" s="54">
        <f>+ROUND(F126*G126,2)</f>
        <v>0</v>
      </c>
    </row>
    <row r="127" spans="2:8" x14ac:dyDescent="0.2">
      <c r="B127" s="289" t="s">
        <v>103</v>
      </c>
      <c r="C127" s="290"/>
      <c r="D127" s="62" t="s">
        <v>103</v>
      </c>
      <c r="E127" s="62"/>
      <c r="F127" s="63" t="s">
        <v>103</v>
      </c>
      <c r="G127" s="65"/>
      <c r="H127" s="54"/>
    </row>
    <row r="128" spans="2:8" ht="13.8" thickBot="1" x14ac:dyDescent="0.3">
      <c r="B128" s="287" t="s">
        <v>104</v>
      </c>
      <c r="C128" s="288"/>
      <c r="D128" s="288"/>
      <c r="E128" s="288"/>
      <c r="F128" s="288"/>
      <c r="G128" s="288"/>
      <c r="H128" s="72">
        <f>ROUND(SUM(H125:H127),2)</f>
        <v>0</v>
      </c>
    </row>
    <row r="129" spans="2:8" ht="13.8" thickBot="1" x14ac:dyDescent="0.3">
      <c r="B129" s="292" t="s">
        <v>105</v>
      </c>
      <c r="C129" s="293"/>
      <c r="D129" s="293"/>
      <c r="E129" s="293"/>
      <c r="F129" s="293"/>
      <c r="G129" s="293"/>
      <c r="H129" s="294"/>
    </row>
    <row r="130" spans="2:8" x14ac:dyDescent="0.2">
      <c r="B130" s="299" t="s">
        <v>101</v>
      </c>
      <c r="C130" s="300"/>
      <c r="D130" s="68" t="s">
        <v>68</v>
      </c>
      <c r="E130" s="68" t="s">
        <v>3</v>
      </c>
      <c r="F130" s="68" t="s">
        <v>122</v>
      </c>
      <c r="G130" s="68" t="s">
        <v>116</v>
      </c>
      <c r="H130" s="73" t="s">
        <v>102</v>
      </c>
    </row>
    <row r="131" spans="2:8" x14ac:dyDescent="0.2">
      <c r="B131" s="259"/>
      <c r="C131" s="260"/>
      <c r="D131" s="62"/>
      <c r="E131" s="65"/>
      <c r="F131" s="65"/>
      <c r="G131" s="63"/>
      <c r="H131" s="54">
        <f>+ROUND(E131*F131*G131,2)</f>
        <v>0</v>
      </c>
    </row>
    <row r="132" spans="2:8" x14ac:dyDescent="0.2">
      <c r="B132" s="259"/>
      <c r="C132" s="260"/>
      <c r="D132" s="62"/>
      <c r="E132" s="65"/>
      <c r="F132" s="65"/>
      <c r="G132" s="63"/>
      <c r="H132" s="54"/>
    </row>
    <row r="133" spans="2:8" x14ac:dyDescent="0.2">
      <c r="B133" s="289"/>
      <c r="C133" s="290"/>
      <c r="D133" s="62"/>
      <c r="E133" s="62"/>
      <c r="F133" s="65"/>
      <c r="G133" s="63"/>
      <c r="H133" s="54"/>
    </row>
    <row r="134" spans="2:8" ht="13.8" thickBot="1" x14ac:dyDescent="0.3">
      <c r="B134" s="287" t="s">
        <v>104</v>
      </c>
      <c r="C134" s="288"/>
      <c r="D134" s="288"/>
      <c r="E134" s="288"/>
      <c r="F134" s="288"/>
      <c r="G134" s="288"/>
      <c r="H134" s="72">
        <f>ROUND(SUM(H131:H133),2)</f>
        <v>0</v>
      </c>
    </row>
    <row r="135" spans="2:8" ht="13.8" thickBot="1" x14ac:dyDescent="0.3">
      <c r="B135" s="292" t="s">
        <v>106</v>
      </c>
      <c r="C135" s="293"/>
      <c r="D135" s="293"/>
      <c r="E135" s="293"/>
      <c r="F135" s="293"/>
      <c r="G135" s="293"/>
      <c r="H135" s="294"/>
    </row>
    <row r="136" spans="2:8" x14ac:dyDescent="0.2">
      <c r="B136" s="299" t="s">
        <v>101</v>
      </c>
      <c r="C136" s="300"/>
      <c r="D136" s="68" t="s">
        <v>68</v>
      </c>
      <c r="E136" s="68" t="s">
        <v>3</v>
      </c>
      <c r="F136" s="68" t="s">
        <v>122</v>
      </c>
      <c r="G136" s="68" t="s">
        <v>116</v>
      </c>
      <c r="H136" s="73" t="s">
        <v>102</v>
      </c>
    </row>
    <row r="137" spans="2:8" x14ac:dyDescent="0.2">
      <c r="B137" s="259" t="s">
        <v>120</v>
      </c>
      <c r="C137" s="260"/>
      <c r="D137" s="62" t="s">
        <v>121</v>
      </c>
      <c r="E137" s="62">
        <v>1.4999999999999999E-2</v>
      </c>
      <c r="F137" s="63">
        <v>0</v>
      </c>
      <c r="G137" s="64">
        <v>90000</v>
      </c>
      <c r="H137" s="54">
        <f>E137*G137</f>
        <v>1350</v>
      </c>
    </row>
    <row r="138" spans="2:8" x14ac:dyDescent="0.2">
      <c r="B138" s="297"/>
      <c r="C138" s="298"/>
      <c r="D138" s="62"/>
      <c r="E138" s="62"/>
      <c r="F138" s="63"/>
      <c r="G138" s="64"/>
      <c r="H138" s="54"/>
    </row>
    <row r="139" spans="2:8" x14ac:dyDescent="0.2">
      <c r="B139" s="289"/>
      <c r="C139" s="290"/>
      <c r="D139" s="62"/>
      <c r="E139" s="62"/>
      <c r="F139" s="63"/>
      <c r="G139" s="64"/>
      <c r="H139" s="54"/>
    </row>
    <row r="140" spans="2:8" ht="13.8" thickBot="1" x14ac:dyDescent="0.3">
      <c r="B140" s="287" t="s">
        <v>104</v>
      </c>
      <c r="C140" s="288"/>
      <c r="D140" s="288"/>
      <c r="E140" s="288"/>
      <c r="F140" s="288"/>
      <c r="G140" s="288"/>
      <c r="H140" s="72">
        <f>H137+H138+H139</f>
        <v>1350</v>
      </c>
    </row>
    <row r="141" spans="2:8" ht="13.8" thickBot="1" x14ac:dyDescent="0.3">
      <c r="B141" s="292" t="s">
        <v>108</v>
      </c>
      <c r="C141" s="293"/>
      <c r="D141" s="293"/>
      <c r="E141" s="293"/>
      <c r="F141" s="293"/>
      <c r="G141" s="293"/>
      <c r="H141" s="294"/>
    </row>
    <row r="142" spans="2:8" x14ac:dyDescent="0.2">
      <c r="B142" s="295" t="s">
        <v>101</v>
      </c>
      <c r="C142" s="296"/>
      <c r="D142" s="68" t="s">
        <v>68</v>
      </c>
      <c r="E142" s="68" t="s">
        <v>3</v>
      </c>
      <c r="F142" s="68" t="s">
        <v>122</v>
      </c>
      <c r="G142" s="68" t="s">
        <v>116</v>
      </c>
      <c r="H142" s="78" t="s">
        <v>117</v>
      </c>
    </row>
    <row r="143" spans="2:8" x14ac:dyDescent="0.2">
      <c r="B143" s="259" t="s">
        <v>118</v>
      </c>
      <c r="C143" s="260"/>
      <c r="D143" s="62" t="s">
        <v>119</v>
      </c>
      <c r="E143" s="77">
        <v>0.14499999999999999</v>
      </c>
      <c r="F143" s="63">
        <v>0</v>
      </c>
      <c r="G143" s="64">
        <v>35291.5</v>
      </c>
      <c r="H143" s="54">
        <f>G143*E143</f>
        <v>5117.2674999999999</v>
      </c>
    </row>
    <row r="144" spans="2:8" x14ac:dyDescent="0.2">
      <c r="B144" s="289"/>
      <c r="C144" s="290"/>
      <c r="D144" s="62"/>
      <c r="E144" s="62"/>
      <c r="F144" s="63"/>
      <c r="G144" s="64"/>
      <c r="H144" s="54">
        <f>+ROUND(E144*F144*G144,2)</f>
        <v>0</v>
      </c>
    </row>
    <row r="145" spans="2:8" x14ac:dyDescent="0.25">
      <c r="B145" s="285" t="s">
        <v>104</v>
      </c>
      <c r="C145" s="286"/>
      <c r="D145" s="286"/>
      <c r="E145" s="286"/>
      <c r="F145" s="286"/>
      <c r="G145" s="286"/>
      <c r="H145" s="74">
        <f>H143+H144</f>
        <v>5117.2674999999999</v>
      </c>
    </row>
    <row r="146" spans="2:8" ht="13.8" thickBot="1" x14ac:dyDescent="0.25">
      <c r="B146" s="277"/>
      <c r="C146" s="278"/>
      <c r="D146" s="278"/>
      <c r="E146" s="283"/>
      <c r="F146" s="283"/>
      <c r="G146" s="283"/>
      <c r="H146" s="284"/>
    </row>
    <row r="147" spans="2:8" ht="13.8" thickBot="1" x14ac:dyDescent="0.3">
      <c r="B147" s="277"/>
      <c r="C147" s="278"/>
      <c r="D147" s="278"/>
      <c r="E147" s="60"/>
      <c r="F147" s="60"/>
      <c r="G147" s="67" t="s">
        <v>23</v>
      </c>
      <c r="H147" s="66">
        <f>H140+H145+H134+H128</f>
        <v>6467.2674999999999</v>
      </c>
    </row>
    <row r="148" spans="2:8" x14ac:dyDescent="0.25">
      <c r="B148" s="277"/>
      <c r="C148" s="278"/>
      <c r="D148" s="278"/>
      <c r="E148" s="60"/>
      <c r="F148" s="60"/>
      <c r="G148" s="60"/>
      <c r="H148" s="56"/>
    </row>
    <row r="149" spans="2:8" ht="14.4" x14ac:dyDescent="0.3">
      <c r="B149" s="279" t="s">
        <v>109</v>
      </c>
      <c r="C149" s="280"/>
      <c r="D149" s="280"/>
      <c r="E149" s="61"/>
      <c r="F149" s="61"/>
      <c r="G149" s="61"/>
      <c r="H149" s="57"/>
    </row>
    <row r="150" spans="2:8" ht="14.4" x14ac:dyDescent="0.3">
      <c r="B150" s="55" t="s">
        <v>110</v>
      </c>
      <c r="C150" s="61"/>
      <c r="D150" s="61"/>
      <c r="E150" s="61"/>
      <c r="F150" s="61"/>
      <c r="G150" s="61"/>
      <c r="H150" s="57"/>
    </row>
    <row r="151" spans="2:8" ht="14.4" x14ac:dyDescent="0.3">
      <c r="B151" s="55" t="s">
        <v>111</v>
      </c>
      <c r="C151" s="61"/>
      <c r="D151" s="61"/>
      <c r="E151" s="61"/>
      <c r="F151" s="61"/>
      <c r="G151" s="61"/>
      <c r="H151" s="57"/>
    </row>
    <row r="152" spans="2:8" ht="15" thickBot="1" x14ac:dyDescent="0.35">
      <c r="B152" s="281" t="s">
        <v>112</v>
      </c>
      <c r="C152" s="282"/>
      <c r="D152" s="282"/>
      <c r="E152" s="58"/>
      <c r="F152" s="58"/>
      <c r="G152" s="58"/>
      <c r="H152" s="59"/>
    </row>
    <row r="154" spans="2:8" ht="13.8" thickBot="1" x14ac:dyDescent="0.3"/>
    <row r="155" spans="2:8" ht="13.8" thickBot="1" x14ac:dyDescent="0.3">
      <c r="B155" s="261" t="s">
        <v>94</v>
      </c>
      <c r="C155" s="262"/>
      <c r="D155" s="262"/>
      <c r="E155" s="262"/>
      <c r="F155" s="262"/>
      <c r="G155" s="262"/>
      <c r="H155" s="263"/>
    </row>
    <row r="156" spans="2:8" ht="27" customHeight="1" x14ac:dyDescent="0.25">
      <c r="B156" s="271" t="s">
        <v>115</v>
      </c>
      <c r="C156" s="272"/>
      <c r="D156" s="264" t="s">
        <v>366</v>
      </c>
      <c r="E156" s="264"/>
      <c r="F156" s="264"/>
      <c r="G156" s="264"/>
      <c r="H156" s="265"/>
    </row>
    <row r="157" spans="2:8" x14ac:dyDescent="0.2">
      <c r="B157" s="273" t="s">
        <v>54</v>
      </c>
      <c r="C157" s="274"/>
      <c r="D157" s="266" t="s">
        <v>95</v>
      </c>
      <c r="E157" s="266"/>
      <c r="F157" s="266" t="s">
        <v>113</v>
      </c>
      <c r="G157" s="266"/>
      <c r="H157" s="270"/>
    </row>
    <row r="158" spans="2:8" x14ac:dyDescent="0.2">
      <c r="B158" s="275"/>
      <c r="C158" s="276"/>
      <c r="D158" s="266" t="s">
        <v>96</v>
      </c>
      <c r="E158" s="266"/>
      <c r="F158" s="75" t="s">
        <v>114</v>
      </c>
      <c r="G158" s="75" t="s">
        <v>97</v>
      </c>
      <c r="H158" s="76">
        <v>2024</v>
      </c>
    </row>
    <row r="159" spans="2:8" x14ac:dyDescent="0.25">
      <c r="B159" s="301" t="s">
        <v>66</v>
      </c>
      <c r="C159" s="302"/>
      <c r="D159" s="302"/>
      <c r="E159" s="302"/>
      <c r="F159" s="302"/>
      <c r="G159" s="302"/>
      <c r="H159" s="303"/>
    </row>
    <row r="160" spans="2:8" x14ac:dyDescent="0.25">
      <c r="B160" s="304"/>
      <c r="C160" s="305"/>
      <c r="D160" s="305"/>
      <c r="E160" s="305"/>
      <c r="F160" s="305"/>
      <c r="G160" s="305"/>
      <c r="H160" s="306"/>
    </row>
    <row r="161" spans="2:8" ht="13.8" thickBot="1" x14ac:dyDescent="0.25">
      <c r="B161" s="70" t="s">
        <v>98</v>
      </c>
      <c r="C161" s="291" t="s">
        <v>34</v>
      </c>
      <c r="D161" s="291"/>
      <c r="E161" s="291"/>
      <c r="F161" s="291"/>
      <c r="G161" s="69" t="s">
        <v>99</v>
      </c>
      <c r="H161" s="71" t="s">
        <v>298</v>
      </c>
    </row>
    <row r="162" spans="2:8" ht="13.8" thickBot="1" x14ac:dyDescent="0.3">
      <c r="B162" s="292" t="s">
        <v>100</v>
      </c>
      <c r="C162" s="293"/>
      <c r="D162" s="293"/>
      <c r="E162" s="293"/>
      <c r="F162" s="293"/>
      <c r="G162" s="293"/>
      <c r="H162" s="294"/>
    </row>
    <row r="163" spans="2:8" x14ac:dyDescent="0.2">
      <c r="B163" s="299" t="s">
        <v>101</v>
      </c>
      <c r="C163" s="300"/>
      <c r="D163" s="68" t="s">
        <v>68</v>
      </c>
      <c r="E163" s="68" t="s">
        <v>3</v>
      </c>
      <c r="F163" s="68" t="s">
        <v>122</v>
      </c>
      <c r="G163" s="68" t="s">
        <v>116</v>
      </c>
      <c r="H163" s="73" t="s">
        <v>102</v>
      </c>
    </row>
    <row r="164" spans="2:8" x14ac:dyDescent="0.2">
      <c r="B164" s="259"/>
      <c r="C164" s="260"/>
      <c r="D164" s="62"/>
      <c r="E164" s="62"/>
      <c r="F164" s="63"/>
      <c r="G164" s="64"/>
      <c r="H164" s="54">
        <f>+ROUND(F164*G164,2)</f>
        <v>0</v>
      </c>
    </row>
    <row r="165" spans="2:8" x14ac:dyDescent="0.2">
      <c r="B165" s="259"/>
      <c r="C165" s="260"/>
      <c r="D165" s="62"/>
      <c r="E165" s="62"/>
      <c r="F165" s="63"/>
      <c r="G165" s="64"/>
      <c r="H165" s="54">
        <f>+ROUND(F165*G165,2)</f>
        <v>0</v>
      </c>
    </row>
    <row r="166" spans="2:8" x14ac:dyDescent="0.2">
      <c r="B166" s="289" t="s">
        <v>103</v>
      </c>
      <c r="C166" s="290"/>
      <c r="D166" s="62" t="s">
        <v>103</v>
      </c>
      <c r="E166" s="62"/>
      <c r="F166" s="63" t="s">
        <v>103</v>
      </c>
      <c r="G166" s="65"/>
      <c r="H166" s="54"/>
    </row>
    <row r="167" spans="2:8" ht="13.8" thickBot="1" x14ac:dyDescent="0.3">
      <c r="B167" s="287" t="s">
        <v>104</v>
      </c>
      <c r="C167" s="288"/>
      <c r="D167" s="288"/>
      <c r="E167" s="288"/>
      <c r="F167" s="288"/>
      <c r="G167" s="288"/>
      <c r="H167" s="72">
        <f>ROUND(SUM(H164:H166),2)</f>
        <v>0</v>
      </c>
    </row>
    <row r="168" spans="2:8" ht="13.8" thickBot="1" x14ac:dyDescent="0.3">
      <c r="B168" s="292" t="s">
        <v>105</v>
      </c>
      <c r="C168" s="293"/>
      <c r="D168" s="293"/>
      <c r="E168" s="293"/>
      <c r="F168" s="293"/>
      <c r="G168" s="293"/>
      <c r="H168" s="294"/>
    </row>
    <row r="169" spans="2:8" x14ac:dyDescent="0.2">
      <c r="B169" s="299" t="s">
        <v>101</v>
      </c>
      <c r="C169" s="300"/>
      <c r="D169" s="68" t="s">
        <v>68</v>
      </c>
      <c r="E169" s="68" t="s">
        <v>3</v>
      </c>
      <c r="F169" s="68" t="s">
        <v>122</v>
      </c>
      <c r="G169" s="68" t="s">
        <v>116</v>
      </c>
      <c r="H169" s="73" t="s">
        <v>102</v>
      </c>
    </row>
    <row r="170" spans="2:8" x14ac:dyDescent="0.2">
      <c r="B170" s="259"/>
      <c r="C170" s="260"/>
      <c r="D170" s="62"/>
      <c r="E170" s="65"/>
      <c r="F170" s="65"/>
      <c r="G170" s="63"/>
      <c r="H170" s="54">
        <f>+ROUND(E170*F170*G170,2)</f>
        <v>0</v>
      </c>
    </row>
    <row r="171" spans="2:8" x14ac:dyDescent="0.2">
      <c r="B171" s="259"/>
      <c r="C171" s="260"/>
      <c r="D171" s="62"/>
      <c r="E171" s="65"/>
      <c r="F171" s="65"/>
      <c r="G171" s="63"/>
      <c r="H171" s="54"/>
    </row>
    <row r="172" spans="2:8" x14ac:dyDescent="0.2">
      <c r="B172" s="289"/>
      <c r="C172" s="290"/>
      <c r="D172" s="62"/>
      <c r="E172" s="62"/>
      <c r="F172" s="65"/>
      <c r="G172" s="63"/>
      <c r="H172" s="54"/>
    </row>
    <row r="173" spans="2:8" ht="13.8" thickBot="1" x14ac:dyDescent="0.3">
      <c r="B173" s="287" t="s">
        <v>104</v>
      </c>
      <c r="C173" s="288"/>
      <c r="D173" s="288"/>
      <c r="E173" s="288"/>
      <c r="F173" s="288"/>
      <c r="G173" s="288"/>
      <c r="H173" s="72">
        <f>ROUND(SUM(H170:H172),2)</f>
        <v>0</v>
      </c>
    </row>
    <row r="174" spans="2:8" ht="13.8" thickBot="1" x14ac:dyDescent="0.3">
      <c r="B174" s="292" t="s">
        <v>106</v>
      </c>
      <c r="C174" s="293"/>
      <c r="D174" s="293"/>
      <c r="E174" s="293"/>
      <c r="F174" s="293"/>
      <c r="G174" s="293"/>
      <c r="H174" s="294"/>
    </row>
    <row r="175" spans="2:8" x14ac:dyDescent="0.2">
      <c r="B175" s="299" t="s">
        <v>101</v>
      </c>
      <c r="C175" s="300"/>
      <c r="D175" s="68" t="s">
        <v>68</v>
      </c>
      <c r="E175" s="68" t="s">
        <v>3</v>
      </c>
      <c r="F175" s="68" t="s">
        <v>122</v>
      </c>
      <c r="G175" s="68" t="s">
        <v>116</v>
      </c>
      <c r="H175" s="73" t="s">
        <v>102</v>
      </c>
    </row>
    <row r="176" spans="2:8" x14ac:dyDescent="0.2">
      <c r="B176" s="259" t="s">
        <v>120</v>
      </c>
      <c r="C176" s="260"/>
      <c r="D176" s="62" t="s">
        <v>121</v>
      </c>
      <c r="E176" s="62">
        <v>1.7500000000000002E-2</v>
      </c>
      <c r="F176" s="63">
        <v>0</v>
      </c>
      <c r="G176" s="64">
        <v>90000</v>
      </c>
      <c r="H176" s="54">
        <f>E176*G176</f>
        <v>1575.0000000000002</v>
      </c>
    </row>
    <row r="177" spans="2:8" x14ac:dyDescent="0.2">
      <c r="B177" s="297"/>
      <c r="C177" s="298"/>
      <c r="D177" s="62"/>
      <c r="E177" s="62"/>
      <c r="F177" s="63"/>
      <c r="G177" s="64"/>
      <c r="H177" s="54"/>
    </row>
    <row r="178" spans="2:8" x14ac:dyDescent="0.2">
      <c r="B178" s="289"/>
      <c r="C178" s="290"/>
      <c r="D178" s="62"/>
      <c r="E178" s="62"/>
      <c r="F178" s="63"/>
      <c r="G178" s="64"/>
      <c r="H178" s="54"/>
    </row>
    <row r="179" spans="2:8" ht="13.8" thickBot="1" x14ac:dyDescent="0.3">
      <c r="B179" s="287" t="s">
        <v>104</v>
      </c>
      <c r="C179" s="288"/>
      <c r="D179" s="288"/>
      <c r="E179" s="288"/>
      <c r="F179" s="288"/>
      <c r="G179" s="288"/>
      <c r="H179" s="72">
        <f>H176+H177+H178</f>
        <v>1575.0000000000002</v>
      </c>
    </row>
    <row r="180" spans="2:8" ht="13.8" thickBot="1" x14ac:dyDescent="0.3">
      <c r="B180" s="292" t="s">
        <v>108</v>
      </c>
      <c r="C180" s="293"/>
      <c r="D180" s="293"/>
      <c r="E180" s="293"/>
      <c r="F180" s="293"/>
      <c r="G180" s="293"/>
      <c r="H180" s="294"/>
    </row>
    <row r="181" spans="2:8" x14ac:dyDescent="0.2">
      <c r="B181" s="295" t="s">
        <v>101</v>
      </c>
      <c r="C181" s="296"/>
      <c r="D181" s="68" t="s">
        <v>68</v>
      </c>
      <c r="E181" s="68" t="s">
        <v>3</v>
      </c>
      <c r="F181" s="68" t="s">
        <v>122</v>
      </c>
      <c r="G181" s="68" t="s">
        <v>116</v>
      </c>
      <c r="H181" s="78" t="s">
        <v>117</v>
      </c>
    </row>
    <row r="182" spans="2:8" x14ac:dyDescent="0.2">
      <c r="B182" s="259" t="s">
        <v>118</v>
      </c>
      <c r="C182" s="260"/>
      <c r="D182" s="62" t="s">
        <v>119</v>
      </c>
      <c r="E182" s="77">
        <v>1</v>
      </c>
      <c r="F182" s="63">
        <v>0</v>
      </c>
      <c r="G182" s="64">
        <v>35291.5</v>
      </c>
      <c r="H182" s="54">
        <f>G182*E182</f>
        <v>35291.5</v>
      </c>
    </row>
    <row r="183" spans="2:8" x14ac:dyDescent="0.2">
      <c r="B183" s="289"/>
      <c r="C183" s="290"/>
      <c r="D183" s="62"/>
      <c r="E183" s="62"/>
      <c r="F183" s="63"/>
      <c r="G183" s="64"/>
      <c r="H183" s="54">
        <f>+ROUND(E183*F183*G183,2)</f>
        <v>0</v>
      </c>
    </row>
    <row r="184" spans="2:8" x14ac:dyDescent="0.25">
      <c r="B184" s="285" t="s">
        <v>104</v>
      </c>
      <c r="C184" s="286"/>
      <c r="D184" s="286"/>
      <c r="E184" s="286"/>
      <c r="F184" s="286"/>
      <c r="G184" s="286"/>
      <c r="H184" s="74">
        <f>H182+H183</f>
        <v>35291.5</v>
      </c>
    </row>
    <row r="185" spans="2:8" ht="13.8" thickBot="1" x14ac:dyDescent="0.25">
      <c r="B185" s="277"/>
      <c r="C185" s="278"/>
      <c r="D185" s="278"/>
      <c r="E185" s="283"/>
      <c r="F185" s="283"/>
      <c r="G185" s="283"/>
      <c r="H185" s="284"/>
    </row>
    <row r="186" spans="2:8" ht="13.8" thickBot="1" x14ac:dyDescent="0.3">
      <c r="B186" s="277"/>
      <c r="C186" s="278"/>
      <c r="D186" s="278"/>
      <c r="E186" s="60"/>
      <c r="F186" s="60"/>
      <c r="G186" s="67" t="s">
        <v>23</v>
      </c>
      <c r="H186" s="66">
        <f>H179+H184+H173+H167</f>
        <v>36866.5</v>
      </c>
    </row>
    <row r="187" spans="2:8" x14ac:dyDescent="0.25">
      <c r="B187" s="277"/>
      <c r="C187" s="278"/>
      <c r="D187" s="278"/>
      <c r="E187" s="60"/>
      <c r="F187" s="60"/>
      <c r="G187" s="60"/>
      <c r="H187" s="56"/>
    </row>
    <row r="188" spans="2:8" ht="14.4" x14ac:dyDescent="0.3">
      <c r="B188" s="279" t="s">
        <v>109</v>
      </c>
      <c r="C188" s="280"/>
      <c r="D188" s="280"/>
      <c r="E188" s="61"/>
      <c r="F188" s="61"/>
      <c r="G188" s="61"/>
      <c r="H188" s="57"/>
    </row>
    <row r="189" spans="2:8" ht="14.4" x14ac:dyDescent="0.3">
      <c r="B189" s="55" t="s">
        <v>110</v>
      </c>
      <c r="C189" s="61"/>
      <c r="D189" s="61"/>
      <c r="E189" s="61"/>
      <c r="F189" s="61"/>
      <c r="G189" s="61"/>
      <c r="H189" s="57"/>
    </row>
    <row r="190" spans="2:8" ht="14.4" x14ac:dyDescent="0.3">
      <c r="B190" s="55" t="s">
        <v>111</v>
      </c>
      <c r="C190" s="61"/>
      <c r="D190" s="61"/>
      <c r="E190" s="61"/>
      <c r="F190" s="61"/>
      <c r="G190" s="61"/>
      <c r="H190" s="57"/>
    </row>
    <row r="191" spans="2:8" ht="15" thickBot="1" x14ac:dyDescent="0.35">
      <c r="B191" s="281" t="s">
        <v>112</v>
      </c>
      <c r="C191" s="282"/>
      <c r="D191" s="282"/>
      <c r="E191" s="58"/>
      <c r="F191" s="58"/>
      <c r="G191" s="58"/>
      <c r="H191" s="59"/>
    </row>
    <row r="193" spans="2:8" ht="13.8" thickBot="1" x14ac:dyDescent="0.3"/>
    <row r="194" spans="2:8" ht="13.8" thickBot="1" x14ac:dyDescent="0.3">
      <c r="B194" s="261" t="s">
        <v>94</v>
      </c>
      <c r="C194" s="262"/>
      <c r="D194" s="262"/>
      <c r="E194" s="262"/>
      <c r="F194" s="262"/>
      <c r="G194" s="262"/>
      <c r="H194" s="263"/>
    </row>
    <row r="195" spans="2:8" ht="25.5" customHeight="1" x14ac:dyDescent="0.25">
      <c r="B195" s="271" t="s">
        <v>115</v>
      </c>
      <c r="C195" s="272"/>
      <c r="D195" s="264" t="s">
        <v>366</v>
      </c>
      <c r="E195" s="264"/>
      <c r="F195" s="264"/>
      <c r="G195" s="264"/>
      <c r="H195" s="265"/>
    </row>
    <row r="196" spans="2:8" x14ac:dyDescent="0.2">
      <c r="B196" s="273" t="s">
        <v>54</v>
      </c>
      <c r="C196" s="274"/>
      <c r="D196" s="266" t="s">
        <v>95</v>
      </c>
      <c r="E196" s="266"/>
      <c r="F196" s="266" t="s">
        <v>113</v>
      </c>
      <c r="G196" s="266"/>
      <c r="H196" s="270"/>
    </row>
    <row r="197" spans="2:8" x14ac:dyDescent="0.2">
      <c r="B197" s="275"/>
      <c r="C197" s="276"/>
      <c r="D197" s="266" t="s">
        <v>96</v>
      </c>
      <c r="E197" s="266"/>
      <c r="F197" s="75" t="s">
        <v>114</v>
      </c>
      <c r="G197" s="75" t="s">
        <v>97</v>
      </c>
      <c r="H197" s="76">
        <v>2024</v>
      </c>
    </row>
    <row r="198" spans="2:8" x14ac:dyDescent="0.25">
      <c r="B198" s="301" t="s">
        <v>39</v>
      </c>
      <c r="C198" s="302"/>
      <c r="D198" s="302"/>
      <c r="E198" s="302"/>
      <c r="F198" s="302"/>
      <c r="G198" s="302"/>
      <c r="H198" s="303"/>
    </row>
    <row r="199" spans="2:8" x14ac:dyDescent="0.25">
      <c r="B199" s="304"/>
      <c r="C199" s="305"/>
      <c r="D199" s="305"/>
      <c r="E199" s="305"/>
      <c r="F199" s="305"/>
      <c r="G199" s="305"/>
      <c r="H199" s="306"/>
    </row>
    <row r="200" spans="2:8" ht="13.8" thickBot="1" x14ac:dyDescent="0.25">
      <c r="B200" s="70" t="s">
        <v>98</v>
      </c>
      <c r="C200" s="291" t="s">
        <v>67</v>
      </c>
      <c r="D200" s="291"/>
      <c r="E200" s="291"/>
      <c r="F200" s="291"/>
      <c r="G200" s="69" t="s">
        <v>99</v>
      </c>
      <c r="H200" s="71" t="s">
        <v>299</v>
      </c>
    </row>
    <row r="201" spans="2:8" ht="13.8" thickBot="1" x14ac:dyDescent="0.3">
      <c r="B201" s="292" t="s">
        <v>100</v>
      </c>
      <c r="C201" s="293"/>
      <c r="D201" s="293"/>
      <c r="E201" s="293"/>
      <c r="F201" s="293"/>
      <c r="G201" s="293"/>
      <c r="H201" s="294"/>
    </row>
    <row r="202" spans="2:8" x14ac:dyDescent="0.2">
      <c r="B202" s="299" t="s">
        <v>101</v>
      </c>
      <c r="C202" s="300"/>
      <c r="D202" s="68" t="s">
        <v>68</v>
      </c>
      <c r="E202" s="68" t="s">
        <v>3</v>
      </c>
      <c r="F202" s="68" t="s">
        <v>122</v>
      </c>
      <c r="G202" s="68" t="s">
        <v>116</v>
      </c>
      <c r="H202" s="73" t="s">
        <v>102</v>
      </c>
    </row>
    <row r="203" spans="2:8" x14ac:dyDescent="0.2">
      <c r="B203" s="307" t="s">
        <v>129</v>
      </c>
      <c r="C203" s="308"/>
      <c r="D203" s="62" t="s">
        <v>130</v>
      </c>
      <c r="E203" s="62">
        <v>0.15</v>
      </c>
      <c r="F203" s="63">
        <v>0.1</v>
      </c>
      <c r="G203" s="64">
        <f>G221*10/100</f>
        <v>3882.0650000000001</v>
      </c>
      <c r="H203" s="54">
        <f>H223*10/100</f>
        <v>232.9239</v>
      </c>
    </row>
    <row r="204" spans="2:8" x14ac:dyDescent="0.2">
      <c r="B204" s="259"/>
      <c r="C204" s="260"/>
      <c r="D204" s="62"/>
      <c r="E204" s="62"/>
      <c r="F204" s="63"/>
      <c r="G204" s="64"/>
      <c r="H204" s="54">
        <f>+ROUND(F204*G204,2)</f>
        <v>0</v>
      </c>
    </row>
    <row r="205" spans="2:8" x14ac:dyDescent="0.2">
      <c r="B205" s="289" t="s">
        <v>103</v>
      </c>
      <c r="C205" s="290"/>
      <c r="D205" s="62" t="s">
        <v>103</v>
      </c>
      <c r="E205" s="62"/>
      <c r="F205" s="63" t="s">
        <v>103</v>
      </c>
      <c r="G205" s="65"/>
      <c r="H205" s="54"/>
    </row>
    <row r="206" spans="2:8" ht="13.8" thickBot="1" x14ac:dyDescent="0.3">
      <c r="B206" s="287" t="s">
        <v>104</v>
      </c>
      <c r="C206" s="288"/>
      <c r="D206" s="288"/>
      <c r="E206" s="288"/>
      <c r="F206" s="288"/>
      <c r="G206" s="288"/>
      <c r="H206" s="72">
        <f>ROUND(SUM(H203:H205),2)</f>
        <v>232.92</v>
      </c>
    </row>
    <row r="207" spans="2:8" ht="13.8" thickBot="1" x14ac:dyDescent="0.3">
      <c r="B207" s="292" t="s">
        <v>105</v>
      </c>
      <c r="C207" s="293"/>
      <c r="D207" s="293"/>
      <c r="E207" s="293"/>
      <c r="F207" s="293"/>
      <c r="G207" s="293"/>
      <c r="H207" s="294"/>
    </row>
    <row r="208" spans="2:8" x14ac:dyDescent="0.2">
      <c r="B208" s="299" t="s">
        <v>101</v>
      </c>
      <c r="C208" s="300"/>
      <c r="D208" s="68" t="s">
        <v>68</v>
      </c>
      <c r="E208" s="68" t="s">
        <v>3</v>
      </c>
      <c r="F208" s="68" t="s">
        <v>122</v>
      </c>
      <c r="G208" s="68" t="s">
        <v>116</v>
      </c>
      <c r="H208" s="73" t="s">
        <v>102</v>
      </c>
    </row>
    <row r="209" spans="2:8" x14ac:dyDescent="0.2">
      <c r="B209" s="259"/>
      <c r="C209" s="260"/>
      <c r="D209" s="62"/>
      <c r="E209" s="65"/>
      <c r="F209" s="65"/>
      <c r="G209" s="63"/>
      <c r="H209" s="54">
        <f>+ROUND(E209*F209*G209,2)</f>
        <v>0</v>
      </c>
    </row>
    <row r="210" spans="2:8" x14ac:dyDescent="0.2">
      <c r="B210" s="259"/>
      <c r="C210" s="260"/>
      <c r="D210" s="62"/>
      <c r="E210" s="65"/>
      <c r="F210" s="65"/>
      <c r="G210" s="63"/>
      <c r="H210" s="54"/>
    </row>
    <row r="211" spans="2:8" x14ac:dyDescent="0.2">
      <c r="B211" s="289"/>
      <c r="C211" s="290"/>
      <c r="D211" s="62"/>
      <c r="E211" s="62"/>
      <c r="F211" s="65"/>
      <c r="G211" s="63"/>
      <c r="H211" s="54"/>
    </row>
    <row r="212" spans="2:8" ht="13.8" thickBot="1" x14ac:dyDescent="0.3">
      <c r="B212" s="287" t="s">
        <v>104</v>
      </c>
      <c r="C212" s="288"/>
      <c r="D212" s="288"/>
      <c r="E212" s="288"/>
      <c r="F212" s="288"/>
      <c r="G212" s="288"/>
      <c r="H212" s="72">
        <f>ROUND(SUM(H209:H211),2)</f>
        <v>0</v>
      </c>
    </row>
    <row r="213" spans="2:8" ht="13.8" thickBot="1" x14ac:dyDescent="0.3">
      <c r="B213" s="292" t="s">
        <v>106</v>
      </c>
      <c r="C213" s="293"/>
      <c r="D213" s="293"/>
      <c r="E213" s="293"/>
      <c r="F213" s="293"/>
      <c r="G213" s="293"/>
      <c r="H213" s="294"/>
    </row>
    <row r="214" spans="2:8" x14ac:dyDescent="0.2">
      <c r="B214" s="299" t="s">
        <v>101</v>
      </c>
      <c r="C214" s="300"/>
      <c r="D214" s="68" t="s">
        <v>68</v>
      </c>
      <c r="E214" s="68" t="s">
        <v>3</v>
      </c>
      <c r="F214" s="68" t="s">
        <v>122</v>
      </c>
      <c r="G214" s="68" t="s">
        <v>116</v>
      </c>
      <c r="H214" s="73" t="s">
        <v>102</v>
      </c>
    </row>
    <row r="215" spans="2:8" x14ac:dyDescent="0.2">
      <c r="B215" s="259" t="s">
        <v>120</v>
      </c>
      <c r="C215" s="260"/>
      <c r="D215" s="62" t="s">
        <v>121</v>
      </c>
      <c r="E215" s="62">
        <v>0</v>
      </c>
      <c r="F215" s="63">
        <v>0</v>
      </c>
      <c r="G215" s="64">
        <v>90000</v>
      </c>
      <c r="H215" s="54">
        <f>E215*G215</f>
        <v>0</v>
      </c>
    </row>
    <row r="216" spans="2:8" x14ac:dyDescent="0.2">
      <c r="B216" s="297"/>
      <c r="C216" s="298"/>
      <c r="D216" s="62"/>
      <c r="E216" s="62"/>
      <c r="F216" s="63"/>
      <c r="G216" s="64"/>
      <c r="H216" s="54"/>
    </row>
    <row r="217" spans="2:8" x14ac:dyDescent="0.2">
      <c r="B217" s="289"/>
      <c r="C217" s="290"/>
      <c r="D217" s="62"/>
      <c r="E217" s="62"/>
      <c r="F217" s="63"/>
      <c r="G217" s="64"/>
      <c r="H217" s="54"/>
    </row>
    <row r="218" spans="2:8" ht="13.8" thickBot="1" x14ac:dyDescent="0.3">
      <c r="B218" s="287" t="s">
        <v>104</v>
      </c>
      <c r="C218" s="288"/>
      <c r="D218" s="288"/>
      <c r="E218" s="288"/>
      <c r="F218" s="288"/>
      <c r="G218" s="288"/>
      <c r="H218" s="72">
        <f>H215+H216+H217</f>
        <v>0</v>
      </c>
    </row>
    <row r="219" spans="2:8" ht="13.8" thickBot="1" x14ac:dyDescent="0.3">
      <c r="B219" s="292" t="s">
        <v>108</v>
      </c>
      <c r="C219" s="293"/>
      <c r="D219" s="293"/>
      <c r="E219" s="293"/>
      <c r="F219" s="293"/>
      <c r="G219" s="293"/>
      <c r="H219" s="294"/>
    </row>
    <row r="220" spans="2:8" x14ac:dyDescent="0.2">
      <c r="B220" s="295" t="s">
        <v>101</v>
      </c>
      <c r="C220" s="296"/>
      <c r="D220" s="68" t="s">
        <v>68</v>
      </c>
      <c r="E220" s="68" t="s">
        <v>3</v>
      </c>
      <c r="F220" s="68" t="s">
        <v>122</v>
      </c>
      <c r="G220" s="68" t="s">
        <v>116</v>
      </c>
      <c r="H220" s="78" t="s">
        <v>117</v>
      </c>
    </row>
    <row r="221" spans="2:8" x14ac:dyDescent="0.2">
      <c r="B221" s="307" t="s">
        <v>128</v>
      </c>
      <c r="C221" s="308"/>
      <c r="D221" s="62" t="s">
        <v>119</v>
      </c>
      <c r="E221" s="77">
        <v>0.06</v>
      </c>
      <c r="F221" s="63">
        <v>0</v>
      </c>
      <c r="G221" s="64">
        <v>38820.65</v>
      </c>
      <c r="H221" s="54">
        <f>G221*E221</f>
        <v>2329.239</v>
      </c>
    </row>
    <row r="222" spans="2:8" x14ac:dyDescent="0.2">
      <c r="B222" s="289"/>
      <c r="C222" s="290"/>
      <c r="D222" s="62"/>
      <c r="E222" s="62"/>
      <c r="F222" s="63"/>
      <c r="G222" s="64"/>
      <c r="H222" s="54">
        <f>+ROUND(E222*F222*G222,2)</f>
        <v>0</v>
      </c>
    </row>
    <row r="223" spans="2:8" x14ac:dyDescent="0.25">
      <c r="B223" s="285" t="s">
        <v>104</v>
      </c>
      <c r="C223" s="286"/>
      <c r="D223" s="286"/>
      <c r="E223" s="286"/>
      <c r="F223" s="286"/>
      <c r="G223" s="286"/>
      <c r="H223" s="74">
        <f>H221+H222</f>
        <v>2329.239</v>
      </c>
    </row>
    <row r="224" spans="2:8" ht="13.8" thickBot="1" x14ac:dyDescent="0.25">
      <c r="B224" s="277"/>
      <c r="C224" s="278"/>
      <c r="D224" s="278"/>
      <c r="E224" s="283"/>
      <c r="F224" s="283"/>
      <c r="G224" s="283"/>
      <c r="H224" s="284"/>
    </row>
    <row r="225" spans="2:8" ht="13.8" thickBot="1" x14ac:dyDescent="0.3">
      <c r="B225" s="277"/>
      <c r="C225" s="278"/>
      <c r="D225" s="278"/>
      <c r="E225" s="60"/>
      <c r="F225" s="60"/>
      <c r="G225" s="67" t="s">
        <v>23</v>
      </c>
      <c r="H225" s="66">
        <f>H218+H223+H212+H206</f>
        <v>2562.1590000000001</v>
      </c>
    </row>
    <row r="226" spans="2:8" x14ac:dyDescent="0.25">
      <c r="B226" s="277"/>
      <c r="C226" s="278"/>
      <c r="D226" s="278"/>
      <c r="E226" s="60"/>
      <c r="F226" s="60"/>
      <c r="G226" s="60"/>
      <c r="H226" s="56"/>
    </row>
    <row r="227" spans="2:8" ht="14.4" x14ac:dyDescent="0.3">
      <c r="B227" s="279" t="s">
        <v>109</v>
      </c>
      <c r="C227" s="280"/>
      <c r="D227" s="280"/>
      <c r="E227" s="61"/>
      <c r="F227" s="61"/>
      <c r="G227" s="61"/>
      <c r="H227" s="57"/>
    </row>
    <row r="228" spans="2:8" ht="14.4" x14ac:dyDescent="0.3">
      <c r="B228" s="55" t="s">
        <v>110</v>
      </c>
      <c r="C228" s="61"/>
      <c r="D228" s="61"/>
      <c r="E228" s="61"/>
      <c r="F228" s="61"/>
      <c r="G228" s="61"/>
      <c r="H228" s="57"/>
    </row>
    <row r="229" spans="2:8" ht="14.4" x14ac:dyDescent="0.3">
      <c r="B229" s="55" t="s">
        <v>111</v>
      </c>
      <c r="C229" s="61"/>
      <c r="D229" s="61"/>
      <c r="E229" s="61"/>
      <c r="F229" s="61"/>
      <c r="G229" s="61"/>
      <c r="H229" s="57"/>
    </row>
    <row r="230" spans="2:8" ht="15" thickBot="1" x14ac:dyDescent="0.35">
      <c r="B230" s="281" t="s">
        <v>112</v>
      </c>
      <c r="C230" s="282"/>
      <c r="D230" s="282"/>
      <c r="E230" s="58"/>
      <c r="F230" s="58"/>
      <c r="G230" s="58"/>
      <c r="H230" s="59"/>
    </row>
    <row r="232" spans="2:8" ht="13.8" thickBot="1" x14ac:dyDescent="0.3"/>
    <row r="233" spans="2:8" ht="13.8" thickBot="1" x14ac:dyDescent="0.3">
      <c r="B233" s="261" t="s">
        <v>94</v>
      </c>
      <c r="C233" s="262"/>
      <c r="D233" s="262"/>
      <c r="E233" s="262"/>
      <c r="F233" s="262"/>
      <c r="G233" s="262"/>
      <c r="H233" s="263"/>
    </row>
    <row r="234" spans="2:8" ht="24.75" customHeight="1" x14ac:dyDescent="0.25">
      <c r="B234" s="271" t="s">
        <v>115</v>
      </c>
      <c r="C234" s="272"/>
      <c r="D234" s="264" t="s">
        <v>366</v>
      </c>
      <c r="E234" s="264"/>
      <c r="F234" s="264"/>
      <c r="G234" s="264"/>
      <c r="H234" s="265"/>
    </row>
    <row r="235" spans="2:8" x14ac:dyDescent="0.2">
      <c r="B235" s="273" t="s">
        <v>54</v>
      </c>
      <c r="C235" s="274"/>
      <c r="D235" s="266" t="s">
        <v>95</v>
      </c>
      <c r="E235" s="266"/>
      <c r="F235" s="266" t="s">
        <v>113</v>
      </c>
      <c r="G235" s="266"/>
      <c r="H235" s="270"/>
    </row>
    <row r="236" spans="2:8" x14ac:dyDescent="0.2">
      <c r="B236" s="275"/>
      <c r="C236" s="276"/>
      <c r="D236" s="266" t="s">
        <v>96</v>
      </c>
      <c r="E236" s="266"/>
      <c r="F236" s="75" t="s">
        <v>114</v>
      </c>
      <c r="G236" s="75" t="s">
        <v>97</v>
      </c>
      <c r="H236" s="76">
        <v>2024</v>
      </c>
    </row>
    <row r="237" spans="2:8" x14ac:dyDescent="0.25">
      <c r="B237" s="301" t="s">
        <v>38</v>
      </c>
      <c r="C237" s="302"/>
      <c r="D237" s="302"/>
      <c r="E237" s="302"/>
      <c r="F237" s="302"/>
      <c r="G237" s="302"/>
      <c r="H237" s="303"/>
    </row>
    <row r="238" spans="2:8" x14ac:dyDescent="0.25">
      <c r="B238" s="304"/>
      <c r="C238" s="305"/>
      <c r="D238" s="305"/>
      <c r="E238" s="305"/>
      <c r="F238" s="305"/>
      <c r="G238" s="305"/>
      <c r="H238" s="306"/>
    </row>
    <row r="239" spans="2:8" ht="13.8" thickBot="1" x14ac:dyDescent="0.25">
      <c r="B239" s="70" t="s">
        <v>98</v>
      </c>
      <c r="C239" s="291" t="s">
        <v>67</v>
      </c>
      <c r="D239" s="291"/>
      <c r="E239" s="291"/>
      <c r="F239" s="291"/>
      <c r="G239" s="69" t="s">
        <v>99</v>
      </c>
      <c r="H239" s="71" t="s">
        <v>300</v>
      </c>
    </row>
    <row r="240" spans="2:8" ht="13.8" thickBot="1" x14ac:dyDescent="0.3">
      <c r="B240" s="292" t="s">
        <v>100</v>
      </c>
      <c r="C240" s="293"/>
      <c r="D240" s="293"/>
      <c r="E240" s="293"/>
      <c r="F240" s="293"/>
      <c r="G240" s="293"/>
      <c r="H240" s="294"/>
    </row>
    <row r="241" spans="2:8" x14ac:dyDescent="0.2">
      <c r="B241" s="299" t="s">
        <v>101</v>
      </c>
      <c r="C241" s="300"/>
      <c r="D241" s="68" t="s">
        <v>68</v>
      </c>
      <c r="E241" s="68" t="s">
        <v>3</v>
      </c>
      <c r="F241" s="68" t="s">
        <v>122</v>
      </c>
      <c r="G241" s="68" t="s">
        <v>116</v>
      </c>
      <c r="H241" s="73" t="s">
        <v>102</v>
      </c>
    </row>
    <row r="242" spans="2:8" x14ac:dyDescent="0.2">
      <c r="B242" s="307" t="s">
        <v>129</v>
      </c>
      <c r="C242" s="308"/>
      <c r="D242" s="62" t="s">
        <v>130</v>
      </c>
      <c r="E242" s="62">
        <v>0.15</v>
      </c>
      <c r="F242" s="63">
        <v>0.1</v>
      </c>
      <c r="G242" s="64">
        <f>G260*10/100</f>
        <v>3882.0650000000001</v>
      </c>
      <c r="H242" s="54">
        <f>H262*10/100</f>
        <v>698.77170000000001</v>
      </c>
    </row>
    <row r="243" spans="2:8" x14ac:dyDescent="0.2">
      <c r="B243" s="259"/>
      <c r="C243" s="260"/>
      <c r="D243" s="62"/>
      <c r="E243" s="62"/>
      <c r="F243" s="63"/>
      <c r="G243" s="64"/>
      <c r="H243" s="54">
        <f>+ROUND(F243*G243,2)</f>
        <v>0</v>
      </c>
    </row>
    <row r="244" spans="2:8" x14ac:dyDescent="0.2">
      <c r="B244" s="289" t="s">
        <v>103</v>
      </c>
      <c r="C244" s="290"/>
      <c r="D244" s="62" t="s">
        <v>103</v>
      </c>
      <c r="E244" s="62"/>
      <c r="F244" s="63" t="s">
        <v>103</v>
      </c>
      <c r="G244" s="65"/>
      <c r="H244" s="54"/>
    </row>
    <row r="245" spans="2:8" ht="13.8" thickBot="1" x14ac:dyDescent="0.3">
      <c r="B245" s="287" t="s">
        <v>104</v>
      </c>
      <c r="C245" s="288"/>
      <c r="D245" s="288"/>
      <c r="E245" s="288"/>
      <c r="F245" s="288"/>
      <c r="G245" s="288"/>
      <c r="H245" s="72">
        <f>ROUND(SUM(H242:H244),2)</f>
        <v>698.77</v>
      </c>
    </row>
    <row r="246" spans="2:8" ht="13.8" thickBot="1" x14ac:dyDescent="0.3">
      <c r="B246" s="292" t="s">
        <v>105</v>
      </c>
      <c r="C246" s="293"/>
      <c r="D246" s="293"/>
      <c r="E246" s="293"/>
      <c r="F246" s="293"/>
      <c r="G246" s="293"/>
      <c r="H246" s="294"/>
    </row>
    <row r="247" spans="2:8" x14ac:dyDescent="0.2">
      <c r="B247" s="299" t="s">
        <v>101</v>
      </c>
      <c r="C247" s="300"/>
      <c r="D247" s="68" t="s">
        <v>68</v>
      </c>
      <c r="E247" s="68" t="s">
        <v>3</v>
      </c>
      <c r="F247" s="68" t="s">
        <v>122</v>
      </c>
      <c r="G247" s="68" t="s">
        <v>116</v>
      </c>
      <c r="H247" s="73" t="s">
        <v>102</v>
      </c>
    </row>
    <row r="248" spans="2:8" x14ac:dyDescent="0.2">
      <c r="B248" s="259"/>
      <c r="C248" s="260"/>
      <c r="D248" s="62"/>
      <c r="E248" s="65"/>
      <c r="F248" s="65"/>
      <c r="G248" s="63"/>
      <c r="H248" s="54">
        <f>+ROUND(E248*F248*G248,2)</f>
        <v>0</v>
      </c>
    </row>
    <row r="249" spans="2:8" x14ac:dyDescent="0.2">
      <c r="B249" s="259"/>
      <c r="C249" s="260"/>
      <c r="D249" s="62"/>
      <c r="E249" s="65"/>
      <c r="F249" s="65"/>
      <c r="G249" s="63"/>
      <c r="H249" s="54"/>
    </row>
    <row r="250" spans="2:8" x14ac:dyDescent="0.2">
      <c r="B250" s="289"/>
      <c r="C250" s="290"/>
      <c r="D250" s="62"/>
      <c r="E250" s="62"/>
      <c r="F250" s="65"/>
      <c r="G250" s="63"/>
      <c r="H250" s="54"/>
    </row>
    <row r="251" spans="2:8" ht="13.8" thickBot="1" x14ac:dyDescent="0.3">
      <c r="B251" s="287" t="s">
        <v>104</v>
      </c>
      <c r="C251" s="288"/>
      <c r="D251" s="288"/>
      <c r="E251" s="288"/>
      <c r="F251" s="288"/>
      <c r="G251" s="288"/>
      <c r="H251" s="72">
        <f>ROUND(SUM(H248:H250),2)</f>
        <v>0</v>
      </c>
    </row>
    <row r="252" spans="2:8" ht="13.8" thickBot="1" x14ac:dyDescent="0.3">
      <c r="B252" s="292" t="s">
        <v>106</v>
      </c>
      <c r="C252" s="293"/>
      <c r="D252" s="293"/>
      <c r="E252" s="293"/>
      <c r="F252" s="293"/>
      <c r="G252" s="293"/>
      <c r="H252" s="294"/>
    </row>
    <row r="253" spans="2:8" x14ac:dyDescent="0.2">
      <c r="B253" s="299" t="s">
        <v>101</v>
      </c>
      <c r="C253" s="300"/>
      <c r="D253" s="68" t="s">
        <v>68</v>
      </c>
      <c r="E253" s="68" t="s">
        <v>3</v>
      </c>
      <c r="F253" s="68" t="s">
        <v>122</v>
      </c>
      <c r="G253" s="68" t="s">
        <v>116</v>
      </c>
      <c r="H253" s="73" t="s">
        <v>102</v>
      </c>
    </row>
    <row r="254" spans="2:8" x14ac:dyDescent="0.2">
      <c r="B254" s="259" t="s">
        <v>120</v>
      </c>
      <c r="C254" s="260"/>
      <c r="D254" s="62" t="s">
        <v>121</v>
      </c>
      <c r="E254" s="62">
        <v>0</v>
      </c>
      <c r="F254" s="63">
        <v>0</v>
      </c>
      <c r="G254" s="64">
        <v>90000</v>
      </c>
      <c r="H254" s="54">
        <f>E254*G254</f>
        <v>0</v>
      </c>
    </row>
    <row r="255" spans="2:8" x14ac:dyDescent="0.2">
      <c r="B255" s="297"/>
      <c r="C255" s="298"/>
      <c r="D255" s="62"/>
      <c r="E255" s="62"/>
      <c r="F255" s="63"/>
      <c r="G255" s="64"/>
      <c r="H255" s="54"/>
    </row>
    <row r="256" spans="2:8" x14ac:dyDescent="0.2">
      <c r="B256" s="289"/>
      <c r="C256" s="290"/>
      <c r="D256" s="62"/>
      <c r="E256" s="62"/>
      <c r="F256" s="63"/>
      <c r="G256" s="64"/>
      <c r="H256" s="54"/>
    </row>
    <row r="257" spans="2:8" ht="13.8" thickBot="1" x14ac:dyDescent="0.3">
      <c r="B257" s="287" t="s">
        <v>104</v>
      </c>
      <c r="C257" s="288"/>
      <c r="D257" s="288"/>
      <c r="E257" s="288"/>
      <c r="F257" s="288"/>
      <c r="G257" s="288"/>
      <c r="H257" s="72">
        <f>H254+H255+H256</f>
        <v>0</v>
      </c>
    </row>
    <row r="258" spans="2:8" ht="13.8" thickBot="1" x14ac:dyDescent="0.3">
      <c r="B258" s="292" t="s">
        <v>108</v>
      </c>
      <c r="C258" s="293"/>
      <c r="D258" s="293"/>
      <c r="E258" s="293"/>
      <c r="F258" s="293"/>
      <c r="G258" s="293"/>
      <c r="H258" s="294"/>
    </row>
    <row r="259" spans="2:8" x14ac:dyDescent="0.2">
      <c r="B259" s="295" t="s">
        <v>101</v>
      </c>
      <c r="C259" s="296"/>
      <c r="D259" s="68" t="s">
        <v>68</v>
      </c>
      <c r="E259" s="68" t="s">
        <v>3</v>
      </c>
      <c r="F259" s="68" t="s">
        <v>122</v>
      </c>
      <c r="G259" s="68" t="s">
        <v>116</v>
      </c>
      <c r="H259" s="78" t="s">
        <v>117</v>
      </c>
    </row>
    <row r="260" spans="2:8" x14ac:dyDescent="0.2">
      <c r="B260" s="307" t="s">
        <v>128</v>
      </c>
      <c r="C260" s="308"/>
      <c r="D260" s="62" t="s">
        <v>119</v>
      </c>
      <c r="E260" s="77">
        <v>0.18</v>
      </c>
      <c r="F260" s="63">
        <v>0</v>
      </c>
      <c r="G260" s="64">
        <v>38820.65</v>
      </c>
      <c r="H260" s="54">
        <f>G260*E260</f>
        <v>6987.7169999999996</v>
      </c>
    </row>
    <row r="261" spans="2:8" x14ac:dyDescent="0.2">
      <c r="B261" s="289"/>
      <c r="C261" s="290"/>
      <c r="D261" s="62"/>
      <c r="E261" s="62"/>
      <c r="F261" s="63"/>
      <c r="G261" s="64"/>
      <c r="H261" s="54">
        <f>+ROUND(E261*F261*G261,2)</f>
        <v>0</v>
      </c>
    </row>
    <row r="262" spans="2:8" x14ac:dyDescent="0.25">
      <c r="B262" s="285" t="s">
        <v>104</v>
      </c>
      <c r="C262" s="286"/>
      <c r="D262" s="286"/>
      <c r="E262" s="286"/>
      <c r="F262" s="286"/>
      <c r="G262" s="286"/>
      <c r="H262" s="74">
        <f>H260+H261</f>
        <v>6987.7169999999996</v>
      </c>
    </row>
    <row r="263" spans="2:8" ht="13.8" thickBot="1" x14ac:dyDescent="0.25">
      <c r="B263" s="277"/>
      <c r="C263" s="278"/>
      <c r="D263" s="278"/>
      <c r="E263" s="283"/>
      <c r="F263" s="283"/>
      <c r="G263" s="283"/>
      <c r="H263" s="284"/>
    </row>
    <row r="264" spans="2:8" ht="13.8" thickBot="1" x14ac:dyDescent="0.3">
      <c r="B264" s="277"/>
      <c r="C264" s="278"/>
      <c r="D264" s="278"/>
      <c r="E264" s="60"/>
      <c r="F264" s="60"/>
      <c r="G264" s="67" t="s">
        <v>23</v>
      </c>
      <c r="H264" s="66">
        <f>H257+H262+H251+H245</f>
        <v>7686.4869999999992</v>
      </c>
    </row>
    <row r="265" spans="2:8" x14ac:dyDescent="0.25">
      <c r="B265" s="277"/>
      <c r="C265" s="278"/>
      <c r="D265" s="278"/>
      <c r="E265" s="60"/>
      <c r="F265" s="60"/>
      <c r="G265" s="60"/>
      <c r="H265" s="56"/>
    </row>
    <row r="266" spans="2:8" ht="14.4" x14ac:dyDescent="0.3">
      <c r="B266" s="279" t="s">
        <v>109</v>
      </c>
      <c r="C266" s="280"/>
      <c r="D266" s="280"/>
      <c r="E266" s="61"/>
      <c r="F266" s="61"/>
      <c r="G266" s="61"/>
      <c r="H266" s="57"/>
    </row>
    <row r="267" spans="2:8" ht="14.4" x14ac:dyDescent="0.3">
      <c r="B267" s="55" t="s">
        <v>110</v>
      </c>
      <c r="C267" s="61"/>
      <c r="D267" s="61"/>
      <c r="E267" s="61"/>
      <c r="F267" s="61"/>
      <c r="G267" s="61"/>
      <c r="H267" s="57"/>
    </row>
    <row r="268" spans="2:8" ht="14.4" x14ac:dyDescent="0.3">
      <c r="B268" s="55" t="s">
        <v>111</v>
      </c>
      <c r="C268" s="61"/>
      <c r="D268" s="61"/>
      <c r="E268" s="61"/>
      <c r="F268" s="61"/>
      <c r="G268" s="61"/>
      <c r="H268" s="57"/>
    </row>
    <row r="269" spans="2:8" ht="15" thickBot="1" x14ac:dyDescent="0.35">
      <c r="B269" s="281" t="s">
        <v>112</v>
      </c>
      <c r="C269" s="282"/>
      <c r="D269" s="282"/>
      <c r="E269" s="58"/>
      <c r="F269" s="58"/>
      <c r="G269" s="58"/>
      <c r="H269" s="59"/>
    </row>
    <row r="271" spans="2:8" ht="13.8" thickBot="1" x14ac:dyDescent="0.3"/>
    <row r="272" spans="2:8" ht="13.8" thickBot="1" x14ac:dyDescent="0.3">
      <c r="B272" s="261" t="s">
        <v>94</v>
      </c>
      <c r="C272" s="262"/>
      <c r="D272" s="262"/>
      <c r="E272" s="262"/>
      <c r="F272" s="262"/>
      <c r="G272" s="262"/>
      <c r="H272" s="263"/>
    </row>
    <row r="273" spans="2:8" ht="26.25" customHeight="1" x14ac:dyDescent="0.25">
      <c r="B273" s="271" t="s">
        <v>115</v>
      </c>
      <c r="C273" s="272"/>
      <c r="D273" s="264" t="s">
        <v>366</v>
      </c>
      <c r="E273" s="264"/>
      <c r="F273" s="264"/>
      <c r="G273" s="264"/>
      <c r="H273" s="265"/>
    </row>
    <row r="274" spans="2:8" x14ac:dyDescent="0.2">
      <c r="B274" s="273" t="s">
        <v>54</v>
      </c>
      <c r="C274" s="274"/>
      <c r="D274" s="266" t="s">
        <v>95</v>
      </c>
      <c r="E274" s="266"/>
      <c r="F274" s="266" t="s">
        <v>113</v>
      </c>
      <c r="G274" s="266"/>
      <c r="H274" s="270"/>
    </row>
    <row r="275" spans="2:8" x14ac:dyDescent="0.2">
      <c r="B275" s="275"/>
      <c r="C275" s="276"/>
      <c r="D275" s="266" t="s">
        <v>96</v>
      </c>
      <c r="E275" s="266"/>
      <c r="F275" s="75" t="s">
        <v>114</v>
      </c>
      <c r="G275" s="75" t="s">
        <v>97</v>
      </c>
      <c r="H275" s="76">
        <v>2024</v>
      </c>
    </row>
    <row r="276" spans="2:8" x14ac:dyDescent="0.25">
      <c r="B276" s="267" t="s">
        <v>37</v>
      </c>
      <c r="C276" s="268"/>
      <c r="D276" s="268"/>
      <c r="E276" s="268"/>
      <c r="F276" s="268"/>
      <c r="G276" s="268"/>
      <c r="H276" s="269"/>
    </row>
    <row r="277" spans="2:8" x14ac:dyDescent="0.25">
      <c r="B277" s="267"/>
      <c r="C277" s="268"/>
      <c r="D277" s="268"/>
      <c r="E277" s="268"/>
      <c r="F277" s="268"/>
      <c r="G277" s="268"/>
      <c r="H277" s="269"/>
    </row>
    <row r="278" spans="2:8" ht="13.8" thickBot="1" x14ac:dyDescent="0.25">
      <c r="B278" s="70" t="s">
        <v>98</v>
      </c>
      <c r="C278" s="291" t="s">
        <v>34</v>
      </c>
      <c r="D278" s="291"/>
      <c r="E278" s="291"/>
      <c r="F278" s="291"/>
      <c r="G278" s="69" t="s">
        <v>99</v>
      </c>
      <c r="H278" s="71" t="s">
        <v>301</v>
      </c>
    </row>
    <row r="279" spans="2:8" ht="13.8" thickBot="1" x14ac:dyDescent="0.3">
      <c r="B279" s="292" t="s">
        <v>100</v>
      </c>
      <c r="C279" s="293"/>
      <c r="D279" s="293"/>
      <c r="E279" s="293"/>
      <c r="F279" s="293"/>
      <c r="G279" s="293"/>
      <c r="H279" s="294"/>
    </row>
    <row r="280" spans="2:8" x14ac:dyDescent="0.2">
      <c r="B280" s="299" t="s">
        <v>101</v>
      </c>
      <c r="C280" s="300"/>
      <c r="D280" s="68" t="s">
        <v>68</v>
      </c>
      <c r="E280" s="68" t="s">
        <v>3</v>
      </c>
      <c r="F280" s="68" t="s">
        <v>122</v>
      </c>
      <c r="G280" s="68" t="s">
        <v>116</v>
      </c>
      <c r="H280" s="73" t="s">
        <v>102</v>
      </c>
    </row>
    <row r="281" spans="2:8" x14ac:dyDescent="0.2">
      <c r="B281" s="259"/>
      <c r="C281" s="260"/>
      <c r="D281" s="62"/>
      <c r="E281" s="62"/>
      <c r="F281" s="63"/>
      <c r="G281" s="64"/>
      <c r="H281" s="54">
        <f>+ROUND(F281*G281,2)</f>
        <v>0</v>
      </c>
    </row>
    <row r="282" spans="2:8" x14ac:dyDescent="0.2">
      <c r="B282" s="259"/>
      <c r="C282" s="260"/>
      <c r="D282" s="62"/>
      <c r="E282" s="62"/>
      <c r="F282" s="63"/>
      <c r="G282" s="64"/>
      <c r="H282" s="54">
        <f>+ROUND(F282*G282,2)</f>
        <v>0</v>
      </c>
    </row>
    <row r="283" spans="2:8" x14ac:dyDescent="0.2">
      <c r="B283" s="289" t="s">
        <v>103</v>
      </c>
      <c r="C283" s="290"/>
      <c r="D283" s="62" t="s">
        <v>103</v>
      </c>
      <c r="E283" s="62"/>
      <c r="F283" s="63" t="s">
        <v>103</v>
      </c>
      <c r="G283" s="65"/>
      <c r="H283" s="54"/>
    </row>
    <row r="284" spans="2:8" ht="13.8" thickBot="1" x14ac:dyDescent="0.3">
      <c r="B284" s="287" t="s">
        <v>104</v>
      </c>
      <c r="C284" s="288"/>
      <c r="D284" s="288"/>
      <c r="E284" s="288"/>
      <c r="F284" s="288"/>
      <c r="G284" s="288"/>
      <c r="H284" s="72">
        <f>ROUND(SUM(H281:H283),2)</f>
        <v>0</v>
      </c>
    </row>
    <row r="285" spans="2:8" ht="13.8" thickBot="1" x14ac:dyDescent="0.3">
      <c r="B285" s="292" t="s">
        <v>105</v>
      </c>
      <c r="C285" s="293"/>
      <c r="D285" s="293"/>
      <c r="E285" s="293"/>
      <c r="F285" s="293"/>
      <c r="G285" s="293"/>
      <c r="H285" s="294"/>
    </row>
    <row r="286" spans="2:8" x14ac:dyDescent="0.2">
      <c r="B286" s="299" t="s">
        <v>101</v>
      </c>
      <c r="C286" s="300"/>
      <c r="D286" s="68" t="s">
        <v>68</v>
      </c>
      <c r="E286" s="68" t="s">
        <v>3</v>
      </c>
      <c r="F286" s="68" t="s">
        <v>122</v>
      </c>
      <c r="G286" s="68" t="s">
        <v>116</v>
      </c>
      <c r="H286" s="73" t="s">
        <v>102</v>
      </c>
    </row>
    <row r="287" spans="2:8" x14ac:dyDescent="0.2">
      <c r="B287" s="259"/>
      <c r="C287" s="260"/>
      <c r="D287" s="62"/>
      <c r="E287" s="65"/>
      <c r="F287" s="65"/>
      <c r="G287" s="63"/>
      <c r="H287" s="54">
        <f>+ROUND(E287*F287*G287,2)</f>
        <v>0</v>
      </c>
    </row>
    <row r="288" spans="2:8" x14ac:dyDescent="0.2">
      <c r="B288" s="259"/>
      <c r="C288" s="260"/>
      <c r="D288" s="62"/>
      <c r="E288" s="65"/>
      <c r="F288" s="65"/>
      <c r="G288" s="63"/>
      <c r="H288" s="54"/>
    </row>
    <row r="289" spans="2:8" x14ac:dyDescent="0.2">
      <c r="B289" s="289"/>
      <c r="C289" s="290"/>
      <c r="D289" s="62"/>
      <c r="E289" s="62"/>
      <c r="F289" s="65"/>
      <c r="G289" s="63"/>
      <c r="H289" s="54"/>
    </row>
    <row r="290" spans="2:8" ht="13.8" thickBot="1" x14ac:dyDescent="0.3">
      <c r="B290" s="287" t="s">
        <v>104</v>
      </c>
      <c r="C290" s="288"/>
      <c r="D290" s="288"/>
      <c r="E290" s="288"/>
      <c r="F290" s="288"/>
      <c r="G290" s="288"/>
      <c r="H290" s="72">
        <f>ROUND(SUM(H287:H289),2)</f>
        <v>0</v>
      </c>
    </row>
    <row r="291" spans="2:8" ht="13.8" thickBot="1" x14ac:dyDescent="0.3">
      <c r="B291" s="292" t="s">
        <v>106</v>
      </c>
      <c r="C291" s="293"/>
      <c r="D291" s="293"/>
      <c r="E291" s="293"/>
      <c r="F291" s="293"/>
      <c r="G291" s="293"/>
      <c r="H291" s="294"/>
    </row>
    <row r="292" spans="2:8" x14ac:dyDescent="0.2">
      <c r="B292" s="299" t="s">
        <v>101</v>
      </c>
      <c r="C292" s="300"/>
      <c r="D292" s="68" t="s">
        <v>68</v>
      </c>
      <c r="E292" s="68" t="s">
        <v>3</v>
      </c>
      <c r="F292" s="68" t="s">
        <v>122</v>
      </c>
      <c r="G292" s="68" t="s">
        <v>116</v>
      </c>
      <c r="H292" s="73" t="s">
        <v>102</v>
      </c>
    </row>
    <row r="293" spans="2:8" x14ac:dyDescent="0.2">
      <c r="B293" s="259" t="s">
        <v>120</v>
      </c>
      <c r="C293" s="260"/>
      <c r="D293" s="62" t="s">
        <v>121</v>
      </c>
      <c r="E293" s="62">
        <v>0.1</v>
      </c>
      <c r="F293" s="63">
        <v>0</v>
      </c>
      <c r="G293" s="64">
        <v>90000</v>
      </c>
      <c r="H293" s="54">
        <f>E293*G293</f>
        <v>9000</v>
      </c>
    </row>
    <row r="294" spans="2:8" x14ac:dyDescent="0.2">
      <c r="B294" s="297"/>
      <c r="C294" s="298"/>
      <c r="D294" s="62"/>
      <c r="E294" s="62"/>
      <c r="F294" s="63"/>
      <c r="G294" s="64"/>
      <c r="H294" s="54"/>
    </row>
    <row r="295" spans="2:8" x14ac:dyDescent="0.2">
      <c r="B295" s="289"/>
      <c r="C295" s="290"/>
      <c r="D295" s="62"/>
      <c r="E295" s="62"/>
      <c r="F295" s="63"/>
      <c r="G295" s="64"/>
      <c r="H295" s="54"/>
    </row>
    <row r="296" spans="2:8" ht="13.8" thickBot="1" x14ac:dyDescent="0.3">
      <c r="B296" s="287" t="s">
        <v>104</v>
      </c>
      <c r="C296" s="288"/>
      <c r="D296" s="288"/>
      <c r="E296" s="288"/>
      <c r="F296" s="288"/>
      <c r="G296" s="288"/>
      <c r="H296" s="72">
        <f>H293+H294+H295</f>
        <v>9000</v>
      </c>
    </row>
    <row r="297" spans="2:8" ht="13.8" thickBot="1" x14ac:dyDescent="0.3">
      <c r="B297" s="292" t="s">
        <v>108</v>
      </c>
      <c r="C297" s="293"/>
      <c r="D297" s="293"/>
      <c r="E297" s="293"/>
      <c r="F297" s="293"/>
      <c r="G297" s="293"/>
      <c r="H297" s="294"/>
    </row>
    <row r="298" spans="2:8" x14ac:dyDescent="0.2">
      <c r="B298" s="295" t="s">
        <v>101</v>
      </c>
      <c r="C298" s="296"/>
      <c r="D298" s="68" t="s">
        <v>68</v>
      </c>
      <c r="E298" s="68" t="s">
        <v>3</v>
      </c>
      <c r="F298" s="68" t="s">
        <v>122</v>
      </c>
      <c r="G298" s="68" t="s">
        <v>116</v>
      </c>
      <c r="H298" s="78" t="s">
        <v>117</v>
      </c>
    </row>
    <row r="299" spans="2:8" ht="24.75" customHeight="1" x14ac:dyDescent="0.2">
      <c r="B299" s="307" t="s">
        <v>118</v>
      </c>
      <c r="C299" s="308"/>
      <c r="D299" s="62" t="s">
        <v>119</v>
      </c>
      <c r="E299" s="77">
        <v>0.4</v>
      </c>
      <c r="F299" s="63">
        <v>0</v>
      </c>
      <c r="G299" s="64">
        <v>35291.5</v>
      </c>
      <c r="H299" s="54">
        <f>G299*E299</f>
        <v>14116.6</v>
      </c>
    </row>
    <row r="300" spans="2:8" x14ac:dyDescent="0.2">
      <c r="B300" s="289"/>
      <c r="C300" s="290"/>
      <c r="D300" s="62"/>
      <c r="E300" s="62"/>
      <c r="F300" s="63"/>
      <c r="G300" s="64"/>
      <c r="H300" s="54">
        <f>+ROUND(E300*F300*G300,2)</f>
        <v>0</v>
      </c>
    </row>
    <row r="301" spans="2:8" x14ac:dyDescent="0.25">
      <c r="B301" s="285" t="s">
        <v>104</v>
      </c>
      <c r="C301" s="286"/>
      <c r="D301" s="286"/>
      <c r="E301" s="286"/>
      <c r="F301" s="286"/>
      <c r="G301" s="286"/>
      <c r="H301" s="74">
        <f>H299+H300</f>
        <v>14116.6</v>
      </c>
    </row>
    <row r="302" spans="2:8" ht="13.8" thickBot="1" x14ac:dyDescent="0.25">
      <c r="B302" s="277"/>
      <c r="C302" s="278"/>
      <c r="D302" s="278"/>
      <c r="E302" s="283"/>
      <c r="F302" s="283"/>
      <c r="G302" s="283"/>
      <c r="H302" s="284"/>
    </row>
    <row r="303" spans="2:8" ht="13.8" thickBot="1" x14ac:dyDescent="0.3">
      <c r="B303" s="277"/>
      <c r="C303" s="278"/>
      <c r="D303" s="278"/>
      <c r="E303" s="60"/>
      <c r="F303" s="60"/>
      <c r="G303" s="67" t="s">
        <v>23</v>
      </c>
      <c r="H303" s="66">
        <f>H296+H301+H290+H284</f>
        <v>23116.6</v>
      </c>
    </row>
    <row r="304" spans="2:8" x14ac:dyDescent="0.25">
      <c r="B304" s="277"/>
      <c r="C304" s="278"/>
      <c r="D304" s="278"/>
      <c r="E304" s="60"/>
      <c r="F304" s="60"/>
      <c r="G304" s="60"/>
      <c r="H304" s="56"/>
    </row>
    <row r="305" spans="2:8" ht="14.4" x14ac:dyDescent="0.3">
      <c r="B305" s="279" t="s">
        <v>109</v>
      </c>
      <c r="C305" s="280"/>
      <c r="D305" s="280"/>
      <c r="E305" s="61"/>
      <c r="F305" s="61"/>
      <c r="G305" s="61"/>
      <c r="H305" s="57"/>
    </row>
    <row r="306" spans="2:8" ht="14.4" x14ac:dyDescent="0.3">
      <c r="B306" s="55" t="s">
        <v>110</v>
      </c>
      <c r="C306" s="61"/>
      <c r="D306" s="61"/>
      <c r="E306" s="61"/>
      <c r="F306" s="61"/>
      <c r="G306" s="61"/>
      <c r="H306" s="57"/>
    </row>
    <row r="307" spans="2:8" ht="14.4" x14ac:dyDescent="0.3">
      <c r="B307" s="55" t="s">
        <v>111</v>
      </c>
      <c r="C307" s="61"/>
      <c r="D307" s="61"/>
      <c r="E307" s="61"/>
      <c r="F307" s="61"/>
      <c r="G307" s="61"/>
      <c r="H307" s="57"/>
    </row>
    <row r="308" spans="2:8" ht="15" thickBot="1" x14ac:dyDescent="0.35">
      <c r="B308" s="281" t="s">
        <v>112</v>
      </c>
      <c r="C308" s="282"/>
      <c r="D308" s="282"/>
      <c r="E308" s="58"/>
      <c r="F308" s="58"/>
      <c r="G308" s="58"/>
      <c r="H308" s="59"/>
    </row>
    <row r="309" spans="2:8" ht="13.8" x14ac:dyDescent="0.3">
      <c r="B309" s="61"/>
      <c r="C309" s="61"/>
      <c r="D309" s="61"/>
      <c r="E309" s="61"/>
      <c r="F309" s="61"/>
      <c r="G309" s="61"/>
      <c r="H309" s="61"/>
    </row>
  </sheetData>
  <mergeCells count="285">
    <mergeCell ref="B301:G301"/>
    <mergeCell ref="B302:D304"/>
    <mergeCell ref="E302:H302"/>
    <mergeCell ref="B305:D305"/>
    <mergeCell ref="B308:D308"/>
    <mergeCell ref="B272:H272"/>
    <mergeCell ref="B295:C295"/>
    <mergeCell ref="B296:G296"/>
    <mergeCell ref="B297:H297"/>
    <mergeCell ref="B298:C298"/>
    <mergeCell ref="B299:C299"/>
    <mergeCell ref="B300:C300"/>
    <mergeCell ref="B289:C289"/>
    <mergeCell ref="B290:G290"/>
    <mergeCell ref="B291:H291"/>
    <mergeCell ref="B292:C292"/>
    <mergeCell ref="B293:C293"/>
    <mergeCell ref="B294:C294"/>
    <mergeCell ref="B283:C283"/>
    <mergeCell ref="B284:G284"/>
    <mergeCell ref="B285:H285"/>
    <mergeCell ref="B286:C286"/>
    <mergeCell ref="B287:C287"/>
    <mergeCell ref="B288:C288"/>
    <mergeCell ref="B276:H277"/>
    <mergeCell ref="C278:F278"/>
    <mergeCell ref="B279:H279"/>
    <mergeCell ref="B280:C280"/>
    <mergeCell ref="B281:C281"/>
    <mergeCell ref="B282:C282"/>
    <mergeCell ref="B273:C273"/>
    <mergeCell ref="D273:H273"/>
    <mergeCell ref="B274:C275"/>
    <mergeCell ref="D274:E274"/>
    <mergeCell ref="F274:H274"/>
    <mergeCell ref="D275:E275"/>
    <mergeCell ref="B262:G262"/>
    <mergeCell ref="B263:D265"/>
    <mergeCell ref="E263:H263"/>
    <mergeCell ref="B266:D266"/>
    <mergeCell ref="B269:D269"/>
    <mergeCell ref="B256:C256"/>
    <mergeCell ref="B257:G257"/>
    <mergeCell ref="B258:H258"/>
    <mergeCell ref="B259:C259"/>
    <mergeCell ref="B260:C260"/>
    <mergeCell ref="B261:C261"/>
    <mergeCell ref="B250:C250"/>
    <mergeCell ref="B251:G251"/>
    <mergeCell ref="B252:H252"/>
    <mergeCell ref="B253:C253"/>
    <mergeCell ref="B254:C254"/>
    <mergeCell ref="B255:C255"/>
    <mergeCell ref="B244:C244"/>
    <mergeCell ref="B245:G245"/>
    <mergeCell ref="B246:H246"/>
    <mergeCell ref="B247:C247"/>
    <mergeCell ref="B248:C248"/>
    <mergeCell ref="B249:C249"/>
    <mergeCell ref="B237:H238"/>
    <mergeCell ref="C239:F239"/>
    <mergeCell ref="B240:H240"/>
    <mergeCell ref="B241:C241"/>
    <mergeCell ref="B242:C242"/>
    <mergeCell ref="B243:C243"/>
    <mergeCell ref="B234:C234"/>
    <mergeCell ref="D234:H234"/>
    <mergeCell ref="B235:C236"/>
    <mergeCell ref="D235:E235"/>
    <mergeCell ref="F235:H235"/>
    <mergeCell ref="D236:E236"/>
    <mergeCell ref="B223:G223"/>
    <mergeCell ref="B224:D226"/>
    <mergeCell ref="E224:H224"/>
    <mergeCell ref="B227:D227"/>
    <mergeCell ref="B230:D230"/>
    <mergeCell ref="B233:H233"/>
    <mergeCell ref="B217:C217"/>
    <mergeCell ref="B218:G218"/>
    <mergeCell ref="B219:H219"/>
    <mergeCell ref="B220:C220"/>
    <mergeCell ref="B221:C221"/>
    <mergeCell ref="B222:C222"/>
    <mergeCell ref="B211:C211"/>
    <mergeCell ref="B212:G212"/>
    <mergeCell ref="B213:H213"/>
    <mergeCell ref="B214:C214"/>
    <mergeCell ref="B215:C215"/>
    <mergeCell ref="B216:C216"/>
    <mergeCell ref="B205:C205"/>
    <mergeCell ref="B206:G206"/>
    <mergeCell ref="B207:H207"/>
    <mergeCell ref="B208:C208"/>
    <mergeCell ref="B209:C209"/>
    <mergeCell ref="B210:C210"/>
    <mergeCell ref="B198:H199"/>
    <mergeCell ref="C200:F200"/>
    <mergeCell ref="B201:H201"/>
    <mergeCell ref="B202:C202"/>
    <mergeCell ref="B203:C203"/>
    <mergeCell ref="B204:C204"/>
    <mergeCell ref="B195:C195"/>
    <mergeCell ref="D195:H195"/>
    <mergeCell ref="B196:C197"/>
    <mergeCell ref="D196:E196"/>
    <mergeCell ref="F196:H196"/>
    <mergeCell ref="D197:E197"/>
    <mergeCell ref="B194:H194"/>
    <mergeCell ref="B184:G184"/>
    <mergeCell ref="B185:D187"/>
    <mergeCell ref="E185:H185"/>
    <mergeCell ref="B188:D188"/>
    <mergeCell ref="B191:D191"/>
    <mergeCell ref="B178:C178"/>
    <mergeCell ref="B179:G179"/>
    <mergeCell ref="B180:H180"/>
    <mergeCell ref="B181:C181"/>
    <mergeCell ref="B182:C182"/>
    <mergeCell ref="B183:C183"/>
    <mergeCell ref="B172:C172"/>
    <mergeCell ref="B173:G173"/>
    <mergeCell ref="B174:H174"/>
    <mergeCell ref="B175:C175"/>
    <mergeCell ref="B176:C176"/>
    <mergeCell ref="B177:C177"/>
    <mergeCell ref="B166:C166"/>
    <mergeCell ref="B167:G167"/>
    <mergeCell ref="B168:H168"/>
    <mergeCell ref="B169:C169"/>
    <mergeCell ref="B170:C170"/>
    <mergeCell ref="B171:C171"/>
    <mergeCell ref="B159:H160"/>
    <mergeCell ref="C161:F161"/>
    <mergeCell ref="B162:H162"/>
    <mergeCell ref="B163:C163"/>
    <mergeCell ref="B164:C164"/>
    <mergeCell ref="B165:C165"/>
    <mergeCell ref="B156:C156"/>
    <mergeCell ref="D156:H156"/>
    <mergeCell ref="B157:C158"/>
    <mergeCell ref="D157:E157"/>
    <mergeCell ref="F157:H157"/>
    <mergeCell ref="D158:E158"/>
    <mergeCell ref="B145:G145"/>
    <mergeCell ref="B146:D148"/>
    <mergeCell ref="E146:H146"/>
    <mergeCell ref="B149:D149"/>
    <mergeCell ref="B152:D152"/>
    <mergeCell ref="B155:H155"/>
    <mergeCell ref="B139:C139"/>
    <mergeCell ref="B140:G140"/>
    <mergeCell ref="B141:H141"/>
    <mergeCell ref="B142:C142"/>
    <mergeCell ref="B143:C143"/>
    <mergeCell ref="B144:C144"/>
    <mergeCell ref="B133:C133"/>
    <mergeCell ref="B134:G134"/>
    <mergeCell ref="B135:H135"/>
    <mergeCell ref="B136:C136"/>
    <mergeCell ref="B137:C137"/>
    <mergeCell ref="B138:C138"/>
    <mergeCell ref="B127:C127"/>
    <mergeCell ref="B128:G128"/>
    <mergeCell ref="B129:H129"/>
    <mergeCell ref="B130:C130"/>
    <mergeCell ref="B131:C131"/>
    <mergeCell ref="B132:C132"/>
    <mergeCell ref="B120:H121"/>
    <mergeCell ref="C122:F122"/>
    <mergeCell ref="B123:H123"/>
    <mergeCell ref="B124:C124"/>
    <mergeCell ref="B125:C125"/>
    <mergeCell ref="B126:C126"/>
    <mergeCell ref="B117:C117"/>
    <mergeCell ref="D117:H117"/>
    <mergeCell ref="B118:C119"/>
    <mergeCell ref="D118:E118"/>
    <mergeCell ref="F118:H118"/>
    <mergeCell ref="D119:E119"/>
    <mergeCell ref="B116:H116"/>
    <mergeCell ref="B106:G106"/>
    <mergeCell ref="B107:D109"/>
    <mergeCell ref="E107:H107"/>
    <mergeCell ref="B110:D110"/>
    <mergeCell ref="B113:D113"/>
    <mergeCell ref="B100:C100"/>
    <mergeCell ref="B101:G101"/>
    <mergeCell ref="B102:H102"/>
    <mergeCell ref="B103:C103"/>
    <mergeCell ref="B104:C104"/>
    <mergeCell ref="B105:C105"/>
    <mergeCell ref="B94:C94"/>
    <mergeCell ref="B95:G95"/>
    <mergeCell ref="B96:H96"/>
    <mergeCell ref="B97:C97"/>
    <mergeCell ref="B98:C98"/>
    <mergeCell ref="B99:C99"/>
    <mergeCell ref="B88:C88"/>
    <mergeCell ref="B89:G89"/>
    <mergeCell ref="B90:H90"/>
    <mergeCell ref="B91:C91"/>
    <mergeCell ref="B92:C92"/>
    <mergeCell ref="B93:C93"/>
    <mergeCell ref="B81:H82"/>
    <mergeCell ref="C83:F83"/>
    <mergeCell ref="B84:H84"/>
    <mergeCell ref="B85:C85"/>
    <mergeCell ref="B86:C86"/>
    <mergeCell ref="B87:C87"/>
    <mergeCell ref="B78:C78"/>
    <mergeCell ref="D78:H78"/>
    <mergeCell ref="B79:C80"/>
    <mergeCell ref="D79:E79"/>
    <mergeCell ref="F79:H79"/>
    <mergeCell ref="D80:E80"/>
    <mergeCell ref="B77:H77"/>
    <mergeCell ref="B67:G67"/>
    <mergeCell ref="B68:D70"/>
    <mergeCell ref="E68:H68"/>
    <mergeCell ref="B71:D71"/>
    <mergeCell ref="B74:D74"/>
    <mergeCell ref="B61:C61"/>
    <mergeCell ref="B62:G62"/>
    <mergeCell ref="B63:H63"/>
    <mergeCell ref="B64:C64"/>
    <mergeCell ref="B65:C65"/>
    <mergeCell ref="B66:C66"/>
    <mergeCell ref="B55:C55"/>
    <mergeCell ref="B56:G56"/>
    <mergeCell ref="B57:H57"/>
    <mergeCell ref="B58:C58"/>
    <mergeCell ref="B59:C59"/>
    <mergeCell ref="B60:C60"/>
    <mergeCell ref="B49:C49"/>
    <mergeCell ref="B50:G50"/>
    <mergeCell ref="B51:H51"/>
    <mergeCell ref="B52:C52"/>
    <mergeCell ref="B53:C53"/>
    <mergeCell ref="B54:C54"/>
    <mergeCell ref="B42:H43"/>
    <mergeCell ref="C44:F44"/>
    <mergeCell ref="B45:H45"/>
    <mergeCell ref="B46:C46"/>
    <mergeCell ref="B47:C47"/>
    <mergeCell ref="B48:C48"/>
    <mergeCell ref="B38:H38"/>
    <mergeCell ref="B39:C39"/>
    <mergeCell ref="D39:H39"/>
    <mergeCell ref="B40:C41"/>
    <mergeCell ref="D40:E40"/>
    <mergeCell ref="F40:H40"/>
    <mergeCell ref="D41:E41"/>
    <mergeCell ref="B29:D31"/>
    <mergeCell ref="B32:D32"/>
    <mergeCell ref="B35:D35"/>
    <mergeCell ref="E29:H29"/>
    <mergeCell ref="B28:G28"/>
    <mergeCell ref="B18:G18"/>
    <mergeCell ref="B13:G13"/>
    <mergeCell ref="B12:C12"/>
    <mergeCell ref="C8:F8"/>
    <mergeCell ref="B17:C17"/>
    <mergeCell ref="B27:C27"/>
    <mergeCell ref="B9:H9"/>
    <mergeCell ref="B14:H14"/>
    <mergeCell ref="B19:H19"/>
    <mergeCell ref="B24:H24"/>
    <mergeCell ref="B23:G23"/>
    <mergeCell ref="B25:C25"/>
    <mergeCell ref="B22:C22"/>
    <mergeCell ref="B20:C20"/>
    <mergeCell ref="B21:C21"/>
    <mergeCell ref="B26:C26"/>
    <mergeCell ref="B10:C10"/>
    <mergeCell ref="B11:C11"/>
    <mergeCell ref="B15:C15"/>
    <mergeCell ref="B16:C16"/>
    <mergeCell ref="B2:H2"/>
    <mergeCell ref="D3:H3"/>
    <mergeCell ref="D4:E4"/>
    <mergeCell ref="D5:E5"/>
    <mergeCell ref="B6:H7"/>
    <mergeCell ref="F4:H4"/>
    <mergeCell ref="B3:C3"/>
    <mergeCell ref="B4:C5"/>
  </mergeCells>
  <pageMargins left="0.7" right="0.7" top="0.75" bottom="0.75" header="0.3" footer="0.3"/>
  <pageSetup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200"/>
  <sheetViews>
    <sheetView workbookViewId="0">
      <selection activeCell="D3" sqref="D3:H3"/>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5.5" customHeight="1" x14ac:dyDescent="0.25">
      <c r="B3" s="271" t="s">
        <v>115</v>
      </c>
      <c r="C3" s="272"/>
      <c r="D3" s="264" t="s">
        <v>366</v>
      </c>
      <c r="E3" s="264"/>
      <c r="F3" s="264"/>
      <c r="G3" s="264"/>
      <c r="H3" s="265"/>
    </row>
    <row r="4" spans="2:8" x14ac:dyDescent="0.2">
      <c r="B4" s="273" t="s">
        <v>133</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69</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79</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307" t="s">
        <v>131</v>
      </c>
      <c r="C11" s="308"/>
      <c r="D11" s="62" t="s">
        <v>132</v>
      </c>
      <c r="E11" s="62"/>
      <c r="F11" s="63"/>
      <c r="G11" s="64"/>
      <c r="H11" s="54">
        <f>E11*G11</f>
        <v>0</v>
      </c>
    </row>
    <row r="12" spans="2:8" x14ac:dyDescent="0.2">
      <c r="B12" s="259"/>
      <c r="C12" s="260"/>
      <c r="D12" s="62"/>
      <c r="E12" s="62"/>
      <c r="F12" s="63"/>
      <c r="G12" s="64"/>
      <c r="H12" s="54">
        <f>+ROUND(F12*G12,2)</f>
        <v>0</v>
      </c>
    </row>
    <row r="13" spans="2:8" x14ac:dyDescent="0.2">
      <c r="B13" s="289" t="s">
        <v>103</v>
      </c>
      <c r="C13" s="290"/>
      <c r="D13" s="62" t="s">
        <v>103</v>
      </c>
      <c r="E13" s="62"/>
      <c r="F13" s="63" t="s">
        <v>103</v>
      </c>
      <c r="G13" s="65"/>
      <c r="H13" s="54"/>
    </row>
    <row r="14" spans="2:8" ht="13.8" thickBot="1" x14ac:dyDescent="0.3">
      <c r="B14" s="287" t="s">
        <v>104</v>
      </c>
      <c r="C14" s="288"/>
      <c r="D14" s="288"/>
      <c r="E14" s="288"/>
      <c r="F14" s="288"/>
      <c r="G14" s="288"/>
      <c r="H14" s="72">
        <f>ROUND(SUM(H11:H13),2)</f>
        <v>0</v>
      </c>
    </row>
    <row r="15" spans="2:8" ht="13.8" thickBot="1" x14ac:dyDescent="0.3">
      <c r="B15" s="292" t="s">
        <v>105</v>
      </c>
      <c r="C15" s="293"/>
      <c r="D15" s="293"/>
      <c r="E15" s="293"/>
      <c r="F15" s="293"/>
      <c r="G15" s="293"/>
      <c r="H15" s="294"/>
    </row>
    <row r="16" spans="2:8" x14ac:dyDescent="0.2">
      <c r="B16" s="299" t="s">
        <v>101</v>
      </c>
      <c r="C16" s="300"/>
      <c r="D16" s="68" t="s">
        <v>68</v>
      </c>
      <c r="E16" s="68" t="s">
        <v>3</v>
      </c>
      <c r="F16" s="68" t="s">
        <v>122</v>
      </c>
      <c r="G16" s="68" t="s">
        <v>116</v>
      </c>
      <c r="H16" s="73" t="s">
        <v>102</v>
      </c>
    </row>
    <row r="17" spans="2:11" x14ac:dyDescent="0.2">
      <c r="B17" s="259" t="s">
        <v>134</v>
      </c>
      <c r="C17" s="260"/>
      <c r="D17" s="62" t="s">
        <v>135</v>
      </c>
      <c r="E17" s="65">
        <v>1000</v>
      </c>
      <c r="F17" s="65">
        <v>5</v>
      </c>
      <c r="G17" s="63">
        <v>68700</v>
      </c>
      <c r="H17" s="54">
        <v>72135</v>
      </c>
      <c r="K17" s="83"/>
    </row>
    <row r="18" spans="2:11" x14ac:dyDescent="0.2">
      <c r="B18" s="259" t="s">
        <v>136</v>
      </c>
      <c r="C18" s="260"/>
      <c r="D18" s="62" t="s">
        <v>107</v>
      </c>
      <c r="E18" s="65">
        <v>0.05</v>
      </c>
      <c r="F18" s="65">
        <v>5</v>
      </c>
      <c r="G18" s="63">
        <v>147560</v>
      </c>
      <c r="H18" s="54">
        <f>G18*E18</f>
        <v>7378</v>
      </c>
    </row>
    <row r="19" spans="2:11" x14ac:dyDescent="0.2">
      <c r="B19" s="309" t="s">
        <v>137</v>
      </c>
      <c r="C19" s="310"/>
      <c r="D19" s="62" t="s">
        <v>138</v>
      </c>
      <c r="E19" s="65">
        <v>3</v>
      </c>
      <c r="F19" s="65">
        <v>5</v>
      </c>
      <c r="G19" s="63">
        <v>1771.35</v>
      </c>
      <c r="H19" s="54">
        <f>G19*E19</f>
        <v>5314.0499999999993</v>
      </c>
    </row>
    <row r="20" spans="2:11" x14ac:dyDescent="0.2">
      <c r="B20" s="309" t="s">
        <v>139</v>
      </c>
      <c r="C20" s="310"/>
      <c r="D20" s="62" t="s">
        <v>107</v>
      </c>
      <c r="E20" s="65">
        <v>0.03</v>
      </c>
      <c r="F20" s="65">
        <v>5</v>
      </c>
      <c r="G20" s="63">
        <v>372177</v>
      </c>
      <c r="H20" s="54">
        <f>G20*E20</f>
        <v>11165.31</v>
      </c>
    </row>
    <row r="21" spans="2:11" x14ac:dyDescent="0.2">
      <c r="B21" s="289"/>
      <c r="C21" s="290"/>
      <c r="D21" s="62"/>
      <c r="E21" s="62"/>
      <c r="F21" s="65"/>
      <c r="G21" s="63"/>
      <c r="H21" s="54"/>
    </row>
    <row r="22" spans="2:11" ht="13.8" thickBot="1" x14ac:dyDescent="0.3">
      <c r="B22" s="287" t="s">
        <v>104</v>
      </c>
      <c r="C22" s="288"/>
      <c r="D22" s="288"/>
      <c r="E22" s="288"/>
      <c r="F22" s="288"/>
      <c r="G22" s="288"/>
      <c r="H22" s="72">
        <f>ROUND(SUM(H17:H21),2)</f>
        <v>95992.36</v>
      </c>
    </row>
    <row r="23" spans="2:11" ht="13.8" thickBot="1" x14ac:dyDescent="0.3">
      <c r="B23" s="292" t="s">
        <v>106</v>
      </c>
      <c r="C23" s="293"/>
      <c r="D23" s="293"/>
      <c r="E23" s="293"/>
      <c r="F23" s="293"/>
      <c r="G23" s="293"/>
      <c r="H23" s="294"/>
    </row>
    <row r="24" spans="2:11" x14ac:dyDescent="0.2">
      <c r="B24" s="299" t="s">
        <v>101</v>
      </c>
      <c r="C24" s="300"/>
      <c r="D24" s="68" t="s">
        <v>68</v>
      </c>
      <c r="E24" s="68" t="s">
        <v>3</v>
      </c>
      <c r="F24" s="68" t="s">
        <v>122</v>
      </c>
      <c r="G24" s="68" t="s">
        <v>116</v>
      </c>
      <c r="H24" s="73" t="s">
        <v>102</v>
      </c>
    </row>
    <row r="25" spans="2:11" x14ac:dyDescent="0.2">
      <c r="B25" s="259" t="s">
        <v>120</v>
      </c>
      <c r="C25" s="260"/>
      <c r="D25" s="62" t="s">
        <v>121</v>
      </c>
      <c r="E25" s="62"/>
      <c r="F25" s="63">
        <v>0</v>
      </c>
      <c r="G25" s="64"/>
      <c r="H25" s="54">
        <f>E25*G25</f>
        <v>0</v>
      </c>
    </row>
    <row r="26" spans="2:11" x14ac:dyDescent="0.2">
      <c r="B26" s="297"/>
      <c r="C26" s="298"/>
      <c r="D26" s="62"/>
      <c r="E26" s="62"/>
      <c r="F26" s="63"/>
      <c r="G26" s="64"/>
      <c r="H26" s="54"/>
    </row>
    <row r="27" spans="2:11" x14ac:dyDescent="0.2">
      <c r="B27" s="289"/>
      <c r="C27" s="290"/>
      <c r="D27" s="62"/>
      <c r="E27" s="62"/>
      <c r="F27" s="63"/>
      <c r="G27" s="64"/>
      <c r="H27" s="54"/>
    </row>
    <row r="28" spans="2:11" ht="13.8" thickBot="1" x14ac:dyDescent="0.3">
      <c r="B28" s="287" t="s">
        <v>104</v>
      </c>
      <c r="C28" s="288"/>
      <c r="D28" s="288"/>
      <c r="E28" s="288"/>
      <c r="F28" s="288"/>
      <c r="G28" s="288"/>
      <c r="H28" s="72">
        <f>H25+H26+H27</f>
        <v>0</v>
      </c>
    </row>
    <row r="29" spans="2:11" ht="13.8" thickBot="1" x14ac:dyDescent="0.3">
      <c r="B29" s="292" t="s">
        <v>108</v>
      </c>
      <c r="C29" s="293"/>
      <c r="D29" s="293"/>
      <c r="E29" s="293"/>
      <c r="F29" s="293"/>
      <c r="G29" s="293"/>
      <c r="H29" s="294"/>
    </row>
    <row r="30" spans="2:11" x14ac:dyDescent="0.2">
      <c r="B30" s="295" t="s">
        <v>101</v>
      </c>
      <c r="C30" s="296"/>
      <c r="D30" s="68" t="s">
        <v>68</v>
      </c>
      <c r="E30" s="68" t="s">
        <v>3</v>
      </c>
      <c r="F30" s="68" t="s">
        <v>122</v>
      </c>
      <c r="G30" s="68" t="s">
        <v>116</v>
      </c>
      <c r="H30" s="78" t="s">
        <v>117</v>
      </c>
    </row>
    <row r="31" spans="2:11" ht="24" customHeight="1" x14ac:dyDescent="0.2">
      <c r="B31" s="307" t="s">
        <v>118</v>
      </c>
      <c r="C31" s="308"/>
      <c r="D31" s="62" t="s">
        <v>119</v>
      </c>
      <c r="E31" s="77">
        <v>1.8</v>
      </c>
      <c r="F31" s="63">
        <v>0</v>
      </c>
      <c r="G31" s="64">
        <v>35291.5</v>
      </c>
      <c r="H31" s="54">
        <f>G31*E31</f>
        <v>63524.700000000004</v>
      </c>
    </row>
    <row r="32" spans="2:11" x14ac:dyDescent="0.2">
      <c r="B32" s="289"/>
      <c r="C32" s="290"/>
      <c r="D32" s="62"/>
      <c r="E32" s="62"/>
      <c r="F32" s="63"/>
      <c r="G32" s="64"/>
      <c r="H32" s="54">
        <f>+ROUND(E32*F32*G32,2)</f>
        <v>0</v>
      </c>
    </row>
    <row r="33" spans="2:8" x14ac:dyDescent="0.25">
      <c r="B33" s="285" t="s">
        <v>104</v>
      </c>
      <c r="C33" s="286"/>
      <c r="D33" s="286"/>
      <c r="E33" s="286"/>
      <c r="F33" s="286"/>
      <c r="G33" s="286"/>
      <c r="H33" s="74">
        <f>H31+H32</f>
        <v>63524.700000000004</v>
      </c>
    </row>
    <row r="34" spans="2:8" ht="13.8" thickBot="1" x14ac:dyDescent="0.25">
      <c r="B34" s="277"/>
      <c r="C34" s="278"/>
      <c r="D34" s="278"/>
      <c r="E34" s="283"/>
      <c r="F34" s="283"/>
      <c r="G34" s="283"/>
      <c r="H34" s="284"/>
    </row>
    <row r="35" spans="2:8" ht="13.8" thickBot="1" x14ac:dyDescent="0.3">
      <c r="B35" s="277"/>
      <c r="C35" s="278"/>
      <c r="D35" s="278"/>
      <c r="E35" s="60"/>
      <c r="F35" s="60"/>
      <c r="G35" s="67" t="s">
        <v>23</v>
      </c>
      <c r="H35" s="66">
        <f>H28+H33+H22+H14</f>
        <v>159517.06</v>
      </c>
    </row>
    <row r="36" spans="2:8" x14ac:dyDescent="0.25">
      <c r="B36" s="277"/>
      <c r="C36" s="278"/>
      <c r="D36" s="278"/>
      <c r="E36" s="60"/>
      <c r="F36" s="60"/>
      <c r="G36" s="60"/>
      <c r="H36" s="56"/>
    </row>
    <row r="37" spans="2:8" ht="14.4" x14ac:dyDescent="0.3">
      <c r="B37" s="279" t="s">
        <v>109</v>
      </c>
      <c r="C37" s="280"/>
      <c r="D37" s="280"/>
      <c r="E37" s="61"/>
      <c r="F37" s="61"/>
      <c r="G37" s="61"/>
      <c r="H37" s="57"/>
    </row>
    <row r="38" spans="2:8" ht="14.4" x14ac:dyDescent="0.3">
      <c r="B38" s="55" t="s">
        <v>110</v>
      </c>
      <c r="C38" s="61"/>
      <c r="D38" s="61"/>
      <c r="E38" s="61"/>
      <c r="F38" s="61"/>
      <c r="G38" s="61"/>
      <c r="H38" s="57"/>
    </row>
    <row r="39" spans="2:8" ht="14.4" x14ac:dyDescent="0.3">
      <c r="B39" s="55" t="s">
        <v>111</v>
      </c>
      <c r="C39" s="61"/>
      <c r="D39" s="61"/>
      <c r="E39" s="61"/>
      <c r="F39" s="61"/>
      <c r="G39" s="61"/>
      <c r="H39" s="57"/>
    </row>
    <row r="40" spans="2:8" ht="15" thickBot="1" x14ac:dyDescent="0.35">
      <c r="B40" s="281" t="s">
        <v>112</v>
      </c>
      <c r="C40" s="282"/>
      <c r="D40" s="282"/>
      <c r="E40" s="58"/>
      <c r="F40" s="58"/>
      <c r="G40" s="58"/>
      <c r="H40" s="59"/>
    </row>
    <row r="42" spans="2:8" ht="13.8" thickBot="1" x14ac:dyDescent="0.3"/>
    <row r="43" spans="2:8" ht="13.8" thickBot="1" x14ac:dyDescent="0.3">
      <c r="B43" s="261" t="s">
        <v>94</v>
      </c>
      <c r="C43" s="262"/>
      <c r="D43" s="262"/>
      <c r="E43" s="262"/>
      <c r="F43" s="262"/>
      <c r="G43" s="262"/>
      <c r="H43" s="263"/>
    </row>
    <row r="44" spans="2:8" ht="25.5" customHeight="1" x14ac:dyDescent="0.25">
      <c r="B44" s="271" t="s">
        <v>115</v>
      </c>
      <c r="C44" s="272"/>
      <c r="D44" s="264" t="s">
        <v>366</v>
      </c>
      <c r="E44" s="264"/>
      <c r="F44" s="264"/>
      <c r="G44" s="264"/>
      <c r="H44" s="265"/>
    </row>
    <row r="45" spans="2:8" x14ac:dyDescent="0.2">
      <c r="B45" s="273" t="s">
        <v>143</v>
      </c>
      <c r="C45" s="274"/>
      <c r="D45" s="266" t="s">
        <v>95</v>
      </c>
      <c r="E45" s="266"/>
      <c r="F45" s="266" t="s">
        <v>113</v>
      </c>
      <c r="G45" s="266"/>
      <c r="H45" s="270"/>
    </row>
    <row r="46" spans="2:8" x14ac:dyDescent="0.2">
      <c r="B46" s="275"/>
      <c r="C46" s="276"/>
      <c r="D46" s="266" t="s">
        <v>96</v>
      </c>
      <c r="E46" s="266"/>
      <c r="F46" s="75" t="s">
        <v>114</v>
      </c>
      <c r="G46" s="75" t="s">
        <v>97</v>
      </c>
      <c r="H46" s="76">
        <v>2024</v>
      </c>
    </row>
    <row r="47" spans="2:8" x14ac:dyDescent="0.25">
      <c r="B47" s="267" t="s">
        <v>92</v>
      </c>
      <c r="C47" s="268"/>
      <c r="D47" s="268"/>
      <c r="E47" s="268"/>
      <c r="F47" s="268"/>
      <c r="G47" s="268"/>
      <c r="H47" s="269"/>
    </row>
    <row r="48" spans="2:8" x14ac:dyDescent="0.25">
      <c r="B48" s="267"/>
      <c r="C48" s="268"/>
      <c r="D48" s="268"/>
      <c r="E48" s="268"/>
      <c r="F48" s="268"/>
      <c r="G48" s="268"/>
      <c r="H48" s="269"/>
    </row>
    <row r="49" spans="2:8" ht="13.8" thickBot="1" x14ac:dyDescent="0.25">
      <c r="B49" s="70" t="s">
        <v>98</v>
      </c>
      <c r="C49" s="291" t="s">
        <v>34</v>
      </c>
      <c r="D49" s="291"/>
      <c r="E49" s="291"/>
      <c r="F49" s="291"/>
      <c r="G49" s="69" t="s">
        <v>99</v>
      </c>
      <c r="H49" s="71" t="s">
        <v>52</v>
      </c>
    </row>
    <row r="50" spans="2:8" ht="13.8" thickBot="1" x14ac:dyDescent="0.3">
      <c r="B50" s="292" t="s">
        <v>100</v>
      </c>
      <c r="C50" s="293"/>
      <c r="D50" s="293"/>
      <c r="E50" s="293"/>
      <c r="F50" s="293"/>
      <c r="G50" s="293"/>
      <c r="H50" s="294"/>
    </row>
    <row r="51" spans="2:8" x14ac:dyDescent="0.2">
      <c r="B51" s="299" t="s">
        <v>101</v>
      </c>
      <c r="C51" s="300"/>
      <c r="D51" s="68" t="s">
        <v>68</v>
      </c>
      <c r="E51" s="68" t="s">
        <v>3</v>
      </c>
      <c r="F51" s="68" t="s">
        <v>122</v>
      </c>
      <c r="G51" s="68" t="s">
        <v>116</v>
      </c>
      <c r="H51" s="73" t="s">
        <v>102</v>
      </c>
    </row>
    <row r="52" spans="2:8" ht="12.75" customHeight="1" x14ac:dyDescent="0.2">
      <c r="B52" s="307" t="s">
        <v>131</v>
      </c>
      <c r="C52" s="308"/>
      <c r="D52" s="62" t="s">
        <v>132</v>
      </c>
      <c r="E52" s="62">
        <v>0.06</v>
      </c>
      <c r="F52" s="63">
        <v>5</v>
      </c>
      <c r="G52" s="64">
        <v>82600</v>
      </c>
      <c r="H52" s="54">
        <f>E52*G52</f>
        <v>4956</v>
      </c>
    </row>
    <row r="53" spans="2:8" x14ac:dyDescent="0.2">
      <c r="B53" s="259"/>
      <c r="C53" s="260"/>
      <c r="D53" s="62"/>
      <c r="E53" s="62"/>
      <c r="F53" s="63"/>
      <c r="G53" s="64"/>
      <c r="H53" s="54">
        <f>+ROUND(F53*G53,2)</f>
        <v>0</v>
      </c>
    </row>
    <row r="54" spans="2:8" x14ac:dyDescent="0.2">
      <c r="B54" s="289" t="s">
        <v>103</v>
      </c>
      <c r="C54" s="290"/>
      <c r="D54" s="62" t="s">
        <v>103</v>
      </c>
      <c r="E54" s="62"/>
      <c r="F54" s="63" t="s">
        <v>103</v>
      </c>
      <c r="G54" s="65"/>
      <c r="H54" s="54"/>
    </row>
    <row r="55" spans="2:8" ht="13.8" thickBot="1" x14ac:dyDescent="0.3">
      <c r="B55" s="287" t="s">
        <v>104</v>
      </c>
      <c r="C55" s="288"/>
      <c r="D55" s="288"/>
      <c r="E55" s="288"/>
      <c r="F55" s="288"/>
      <c r="G55" s="288"/>
      <c r="H55" s="72">
        <f>ROUND(SUM(H52:H54),2)</f>
        <v>4956</v>
      </c>
    </row>
    <row r="56" spans="2:8" ht="13.8" thickBot="1" x14ac:dyDescent="0.3">
      <c r="B56" s="292" t="s">
        <v>105</v>
      </c>
      <c r="C56" s="293"/>
      <c r="D56" s="293"/>
      <c r="E56" s="293"/>
      <c r="F56" s="293"/>
      <c r="G56" s="293"/>
      <c r="H56" s="294"/>
    </row>
    <row r="57" spans="2:8" x14ac:dyDescent="0.2">
      <c r="B57" s="299" t="s">
        <v>101</v>
      </c>
      <c r="C57" s="300"/>
      <c r="D57" s="68" t="s">
        <v>68</v>
      </c>
      <c r="E57" s="68" t="s">
        <v>3</v>
      </c>
      <c r="F57" s="68" t="s">
        <v>122</v>
      </c>
      <c r="G57" s="68" t="s">
        <v>116</v>
      </c>
      <c r="H57" s="73" t="s">
        <v>102</v>
      </c>
    </row>
    <row r="58" spans="2:8" x14ac:dyDescent="0.2">
      <c r="B58" s="259" t="s">
        <v>144</v>
      </c>
      <c r="C58" s="260"/>
      <c r="D58" s="62" t="s">
        <v>107</v>
      </c>
      <c r="E58" s="65">
        <v>0.1</v>
      </c>
      <c r="F58" s="65">
        <v>5</v>
      </c>
      <c r="G58" s="63">
        <v>401289.96</v>
      </c>
      <c r="H58" s="54">
        <f>G58*E58</f>
        <v>40128.996000000006</v>
      </c>
    </row>
    <row r="59" spans="2:8" x14ac:dyDescent="0.2">
      <c r="B59" s="259" t="s">
        <v>141</v>
      </c>
      <c r="C59" s="260"/>
      <c r="D59" s="62" t="s">
        <v>142</v>
      </c>
      <c r="E59" s="65">
        <v>5</v>
      </c>
      <c r="F59" s="65">
        <v>5</v>
      </c>
      <c r="G59" s="63">
        <v>6.67</v>
      </c>
      <c r="H59" s="54">
        <f>G59*E59</f>
        <v>33.35</v>
      </c>
    </row>
    <row r="60" spans="2:8" x14ac:dyDescent="0.2">
      <c r="B60" s="309" t="s">
        <v>140</v>
      </c>
      <c r="C60" s="310"/>
      <c r="D60" s="62" t="s">
        <v>138</v>
      </c>
      <c r="E60" s="65">
        <v>6</v>
      </c>
      <c r="F60" s="65">
        <v>5</v>
      </c>
      <c r="G60" s="63">
        <v>1916</v>
      </c>
      <c r="H60" s="54">
        <f>G60*E60</f>
        <v>11496</v>
      </c>
    </row>
    <row r="61" spans="2:8" x14ac:dyDescent="0.2">
      <c r="B61" s="309"/>
      <c r="C61" s="310"/>
      <c r="D61" s="62"/>
      <c r="E61" s="65"/>
      <c r="F61" s="65"/>
      <c r="G61" s="63"/>
      <c r="H61" s="54">
        <f>G61*E61</f>
        <v>0</v>
      </c>
    </row>
    <row r="62" spans="2:8" x14ac:dyDescent="0.2">
      <c r="B62" s="289"/>
      <c r="C62" s="290"/>
      <c r="D62" s="62"/>
      <c r="E62" s="62"/>
      <c r="F62" s="65"/>
      <c r="G62" s="63"/>
      <c r="H62" s="54"/>
    </row>
    <row r="63" spans="2:8" ht="13.8" thickBot="1" x14ac:dyDescent="0.3">
      <c r="B63" s="287" t="s">
        <v>104</v>
      </c>
      <c r="C63" s="288"/>
      <c r="D63" s="288"/>
      <c r="E63" s="288"/>
      <c r="F63" s="288"/>
      <c r="G63" s="288"/>
      <c r="H63" s="72">
        <f>ROUND(SUM(H58:H62),2)</f>
        <v>51658.35</v>
      </c>
    </row>
    <row r="64" spans="2:8" ht="13.8" thickBot="1" x14ac:dyDescent="0.3">
      <c r="B64" s="292" t="s">
        <v>106</v>
      </c>
      <c r="C64" s="293"/>
      <c r="D64" s="293"/>
      <c r="E64" s="293"/>
      <c r="F64" s="293"/>
      <c r="G64" s="293"/>
      <c r="H64" s="294"/>
    </row>
    <row r="65" spans="2:8" x14ac:dyDescent="0.2">
      <c r="B65" s="299" t="s">
        <v>101</v>
      </c>
      <c r="C65" s="300"/>
      <c r="D65" s="68" t="s">
        <v>68</v>
      </c>
      <c r="E65" s="68" t="s">
        <v>3</v>
      </c>
      <c r="F65" s="68" t="s">
        <v>122</v>
      </c>
      <c r="G65" s="68" t="s">
        <v>116</v>
      </c>
      <c r="H65" s="73" t="s">
        <v>102</v>
      </c>
    </row>
    <row r="66" spans="2:8" x14ac:dyDescent="0.2">
      <c r="B66" s="259" t="s">
        <v>120</v>
      </c>
      <c r="C66" s="260"/>
      <c r="D66" s="62" t="s">
        <v>121</v>
      </c>
      <c r="E66" s="62"/>
      <c r="F66" s="63">
        <v>0</v>
      </c>
      <c r="G66" s="64"/>
      <c r="H66" s="54">
        <f>E66*G66</f>
        <v>0</v>
      </c>
    </row>
    <row r="67" spans="2:8" x14ac:dyDescent="0.2">
      <c r="B67" s="297"/>
      <c r="C67" s="298"/>
      <c r="D67" s="62"/>
      <c r="E67" s="62"/>
      <c r="F67" s="63"/>
      <c r="G67" s="64"/>
      <c r="H67" s="54"/>
    </row>
    <row r="68" spans="2:8" x14ac:dyDescent="0.2">
      <c r="B68" s="289"/>
      <c r="C68" s="290"/>
      <c r="D68" s="62"/>
      <c r="E68" s="62"/>
      <c r="F68" s="63"/>
      <c r="G68" s="64"/>
      <c r="H68" s="54"/>
    </row>
    <row r="69" spans="2:8" ht="13.8" thickBot="1" x14ac:dyDescent="0.3">
      <c r="B69" s="287" t="s">
        <v>104</v>
      </c>
      <c r="C69" s="288"/>
      <c r="D69" s="288"/>
      <c r="E69" s="288"/>
      <c r="F69" s="288"/>
      <c r="G69" s="288"/>
      <c r="H69" s="72">
        <f>H66+H67+H68</f>
        <v>0</v>
      </c>
    </row>
    <row r="70" spans="2:8" ht="13.8" thickBot="1" x14ac:dyDescent="0.3">
      <c r="B70" s="292" t="s">
        <v>108</v>
      </c>
      <c r="C70" s="293"/>
      <c r="D70" s="293"/>
      <c r="E70" s="293"/>
      <c r="F70" s="293"/>
      <c r="G70" s="293"/>
      <c r="H70" s="294"/>
    </row>
    <row r="71" spans="2:8" x14ac:dyDescent="0.2">
      <c r="B71" s="295" t="s">
        <v>101</v>
      </c>
      <c r="C71" s="296"/>
      <c r="D71" s="68" t="s">
        <v>68</v>
      </c>
      <c r="E71" s="68" t="s">
        <v>3</v>
      </c>
      <c r="F71" s="68" t="s">
        <v>122</v>
      </c>
      <c r="G71" s="68" t="s">
        <v>116</v>
      </c>
      <c r="H71" s="78" t="s">
        <v>117</v>
      </c>
    </row>
    <row r="72" spans="2:8" x14ac:dyDescent="0.2">
      <c r="B72" s="307" t="s">
        <v>118</v>
      </c>
      <c r="C72" s="308"/>
      <c r="D72" s="62" t="s">
        <v>119</v>
      </c>
      <c r="E72" s="77">
        <v>0.3</v>
      </c>
      <c r="F72" s="63">
        <v>0</v>
      </c>
      <c r="G72" s="64">
        <v>35291.5</v>
      </c>
      <c r="H72" s="54">
        <f>G72*E72</f>
        <v>10587.449999999999</v>
      </c>
    </row>
    <row r="73" spans="2:8" x14ac:dyDescent="0.2">
      <c r="B73" s="289"/>
      <c r="C73" s="290"/>
      <c r="D73" s="62"/>
      <c r="E73" s="62"/>
      <c r="F73" s="63"/>
      <c r="G73" s="64"/>
      <c r="H73" s="54">
        <f>+ROUND(E73*F73*G73,2)</f>
        <v>0</v>
      </c>
    </row>
    <row r="74" spans="2:8" x14ac:dyDescent="0.25">
      <c r="B74" s="285" t="s">
        <v>104</v>
      </c>
      <c r="C74" s="286"/>
      <c r="D74" s="286"/>
      <c r="E74" s="286"/>
      <c r="F74" s="286"/>
      <c r="G74" s="286"/>
      <c r="H74" s="74">
        <f>H72+H73</f>
        <v>10587.449999999999</v>
      </c>
    </row>
    <row r="75" spans="2:8" ht="13.8" thickBot="1" x14ac:dyDescent="0.25">
      <c r="B75" s="277"/>
      <c r="C75" s="278"/>
      <c r="D75" s="278"/>
      <c r="E75" s="283"/>
      <c r="F75" s="283"/>
      <c r="G75" s="283"/>
      <c r="H75" s="284"/>
    </row>
    <row r="76" spans="2:8" ht="13.8" thickBot="1" x14ac:dyDescent="0.3">
      <c r="B76" s="277"/>
      <c r="C76" s="278"/>
      <c r="D76" s="278"/>
      <c r="E76" s="60"/>
      <c r="F76" s="60"/>
      <c r="G76" s="67" t="s">
        <v>23</v>
      </c>
      <c r="H76" s="66">
        <f>H69+H74+H63+H55</f>
        <v>67201.799999999988</v>
      </c>
    </row>
    <row r="77" spans="2:8" x14ac:dyDescent="0.25">
      <c r="B77" s="277"/>
      <c r="C77" s="278"/>
      <c r="D77" s="278"/>
      <c r="E77" s="60"/>
      <c r="F77" s="60"/>
      <c r="G77" s="60"/>
      <c r="H77" s="56"/>
    </row>
    <row r="78" spans="2:8" ht="14.4" x14ac:dyDescent="0.3">
      <c r="B78" s="279" t="s">
        <v>109</v>
      </c>
      <c r="C78" s="280"/>
      <c r="D78" s="280"/>
      <c r="E78" s="61"/>
      <c r="F78" s="61"/>
      <c r="G78" s="61"/>
      <c r="H78" s="57"/>
    </row>
    <row r="79" spans="2:8" ht="14.4" x14ac:dyDescent="0.3">
      <c r="B79" s="55" t="s">
        <v>110</v>
      </c>
      <c r="C79" s="61"/>
      <c r="D79" s="61"/>
      <c r="E79" s="61"/>
      <c r="F79" s="61"/>
      <c r="G79" s="61"/>
      <c r="H79" s="57"/>
    </row>
    <row r="80" spans="2:8" ht="14.4" x14ac:dyDescent="0.3">
      <c r="B80" s="55" t="s">
        <v>111</v>
      </c>
      <c r="C80" s="61"/>
      <c r="D80" s="61"/>
      <c r="E80" s="61"/>
      <c r="F80" s="61"/>
      <c r="G80" s="61"/>
      <c r="H80" s="57"/>
    </row>
    <row r="81" spans="2:8" ht="15" thickBot="1" x14ac:dyDescent="0.35">
      <c r="B81" s="281" t="s">
        <v>112</v>
      </c>
      <c r="C81" s="282"/>
      <c r="D81" s="282"/>
      <c r="E81" s="58"/>
      <c r="F81" s="58"/>
      <c r="G81" s="58"/>
      <c r="H81" s="59"/>
    </row>
    <row r="83" spans="2:8" ht="13.8" thickBot="1" x14ac:dyDescent="0.3"/>
    <row r="84" spans="2:8" ht="13.8" thickBot="1" x14ac:dyDescent="0.3">
      <c r="B84" s="261" t="s">
        <v>94</v>
      </c>
      <c r="C84" s="262"/>
      <c r="D84" s="262"/>
      <c r="E84" s="262"/>
      <c r="F84" s="262"/>
      <c r="G84" s="262"/>
      <c r="H84" s="263"/>
    </row>
    <row r="85" spans="2:8" ht="25.5" customHeight="1" x14ac:dyDescent="0.25">
      <c r="B85" s="271" t="s">
        <v>115</v>
      </c>
      <c r="C85" s="272"/>
      <c r="D85" s="264" t="s">
        <v>366</v>
      </c>
      <c r="E85" s="264"/>
      <c r="F85" s="264"/>
      <c r="G85" s="264"/>
      <c r="H85" s="265"/>
    </row>
    <row r="86" spans="2:8" x14ac:dyDescent="0.2">
      <c r="B86" s="273" t="s">
        <v>145</v>
      </c>
      <c r="C86" s="274"/>
      <c r="D86" s="266" t="s">
        <v>95</v>
      </c>
      <c r="E86" s="266"/>
      <c r="F86" s="266" t="s">
        <v>113</v>
      </c>
      <c r="G86" s="266"/>
      <c r="H86" s="270"/>
    </row>
    <row r="87" spans="2:8" x14ac:dyDescent="0.2">
      <c r="B87" s="275"/>
      <c r="C87" s="276"/>
      <c r="D87" s="266" t="s">
        <v>96</v>
      </c>
      <c r="E87" s="266"/>
      <c r="F87" s="75" t="s">
        <v>114</v>
      </c>
      <c r="G87" s="75" t="s">
        <v>97</v>
      </c>
      <c r="H87" s="76">
        <v>2024</v>
      </c>
    </row>
    <row r="88" spans="2:8" x14ac:dyDescent="0.25">
      <c r="B88" s="267" t="s">
        <v>93</v>
      </c>
      <c r="C88" s="268"/>
      <c r="D88" s="268"/>
      <c r="E88" s="268"/>
      <c r="F88" s="268"/>
      <c r="G88" s="268"/>
      <c r="H88" s="269"/>
    </row>
    <row r="89" spans="2:8" x14ac:dyDescent="0.25">
      <c r="B89" s="267"/>
      <c r="C89" s="268"/>
      <c r="D89" s="268"/>
      <c r="E89" s="268"/>
      <c r="F89" s="268"/>
      <c r="G89" s="268"/>
      <c r="H89" s="269"/>
    </row>
    <row r="90" spans="2:8" ht="13.8" thickBot="1" x14ac:dyDescent="0.25">
      <c r="B90" s="70" t="s">
        <v>98</v>
      </c>
      <c r="C90" s="291" t="s">
        <v>34</v>
      </c>
      <c r="D90" s="291"/>
      <c r="E90" s="291"/>
      <c r="F90" s="291"/>
      <c r="G90" s="69" t="s">
        <v>99</v>
      </c>
      <c r="H90" s="71" t="s">
        <v>53</v>
      </c>
    </row>
    <row r="91" spans="2:8" ht="13.8" thickBot="1" x14ac:dyDescent="0.3">
      <c r="B91" s="292" t="s">
        <v>100</v>
      </c>
      <c r="C91" s="293"/>
      <c r="D91" s="293"/>
      <c r="E91" s="293"/>
      <c r="F91" s="293"/>
      <c r="G91" s="293"/>
      <c r="H91" s="294"/>
    </row>
    <row r="92" spans="2:8" x14ac:dyDescent="0.2">
      <c r="B92" s="299" t="s">
        <v>101</v>
      </c>
      <c r="C92" s="300"/>
      <c r="D92" s="68" t="s">
        <v>68</v>
      </c>
      <c r="E92" s="68" t="s">
        <v>3</v>
      </c>
      <c r="F92" s="68" t="s">
        <v>122</v>
      </c>
      <c r="G92" s="68" t="s">
        <v>116</v>
      </c>
      <c r="H92" s="73" t="s">
        <v>102</v>
      </c>
    </row>
    <row r="93" spans="2:8" x14ac:dyDescent="0.2">
      <c r="B93" s="307" t="s">
        <v>131</v>
      </c>
      <c r="C93" s="308"/>
      <c r="D93" s="62" t="s">
        <v>132</v>
      </c>
      <c r="E93" s="62"/>
      <c r="F93" s="63"/>
      <c r="G93" s="64"/>
      <c r="H93" s="54">
        <f>E93*G93</f>
        <v>0</v>
      </c>
    </row>
    <row r="94" spans="2:8" x14ac:dyDescent="0.2">
      <c r="B94" s="259"/>
      <c r="C94" s="260"/>
      <c r="D94" s="62"/>
      <c r="E94" s="62"/>
      <c r="F94" s="63"/>
      <c r="G94" s="64"/>
      <c r="H94" s="54">
        <f>+ROUND(F94*G94,2)</f>
        <v>0</v>
      </c>
    </row>
    <row r="95" spans="2:8" x14ac:dyDescent="0.2">
      <c r="B95" s="289" t="s">
        <v>103</v>
      </c>
      <c r="C95" s="290"/>
      <c r="D95" s="62" t="s">
        <v>103</v>
      </c>
      <c r="E95" s="62"/>
      <c r="F95" s="63" t="s">
        <v>103</v>
      </c>
      <c r="G95" s="65"/>
      <c r="H95" s="54"/>
    </row>
    <row r="96" spans="2:8" ht="13.8" thickBot="1" x14ac:dyDescent="0.3">
      <c r="B96" s="287" t="s">
        <v>104</v>
      </c>
      <c r="C96" s="288"/>
      <c r="D96" s="288"/>
      <c r="E96" s="288"/>
      <c r="F96" s="288"/>
      <c r="G96" s="288"/>
      <c r="H96" s="72">
        <f>ROUND(SUM(H93:H95),2)</f>
        <v>0</v>
      </c>
    </row>
    <row r="97" spans="2:8" ht="13.8" thickBot="1" x14ac:dyDescent="0.3">
      <c r="B97" s="292" t="s">
        <v>105</v>
      </c>
      <c r="C97" s="293"/>
      <c r="D97" s="293"/>
      <c r="E97" s="293"/>
      <c r="F97" s="293"/>
      <c r="G97" s="293"/>
      <c r="H97" s="294"/>
    </row>
    <row r="98" spans="2:8" x14ac:dyDescent="0.2">
      <c r="B98" s="299" t="s">
        <v>101</v>
      </c>
      <c r="C98" s="300"/>
      <c r="D98" s="68" t="s">
        <v>68</v>
      </c>
      <c r="E98" s="68" t="s">
        <v>3</v>
      </c>
      <c r="F98" s="68" t="s">
        <v>122</v>
      </c>
      <c r="G98" s="68" t="s">
        <v>116</v>
      </c>
      <c r="H98" s="73" t="s">
        <v>102</v>
      </c>
    </row>
    <row r="99" spans="2:8" x14ac:dyDescent="0.2">
      <c r="B99" s="259" t="s">
        <v>146</v>
      </c>
      <c r="C99" s="260"/>
      <c r="D99" s="62" t="s">
        <v>135</v>
      </c>
      <c r="E99" s="65">
        <v>1</v>
      </c>
      <c r="F99" s="65">
        <v>5</v>
      </c>
      <c r="G99" s="63">
        <v>32000</v>
      </c>
      <c r="H99" s="54">
        <f>G99*E99</f>
        <v>32000</v>
      </c>
    </row>
    <row r="100" spans="2:8" x14ac:dyDescent="0.2">
      <c r="B100" s="259" t="s">
        <v>136</v>
      </c>
      <c r="C100" s="260"/>
      <c r="D100" s="62" t="s">
        <v>107</v>
      </c>
      <c r="E100" s="65">
        <v>0.05</v>
      </c>
      <c r="F100" s="65">
        <v>5</v>
      </c>
      <c r="G100" s="63">
        <v>147560</v>
      </c>
      <c r="H100" s="54">
        <f>G100*E100</f>
        <v>7378</v>
      </c>
    </row>
    <row r="101" spans="2:8" x14ac:dyDescent="0.2">
      <c r="B101" s="309" t="s">
        <v>147</v>
      </c>
      <c r="C101" s="310"/>
      <c r="D101" s="62" t="s">
        <v>138</v>
      </c>
      <c r="E101" s="65">
        <v>0.2</v>
      </c>
      <c r="F101" s="65">
        <v>5</v>
      </c>
      <c r="G101" s="63">
        <v>5869</v>
      </c>
      <c r="H101" s="54">
        <f>G101*E101</f>
        <v>1173.8</v>
      </c>
    </row>
    <row r="102" spans="2:8" x14ac:dyDescent="0.2">
      <c r="B102" s="309" t="s">
        <v>148</v>
      </c>
      <c r="C102" s="310"/>
      <c r="D102" s="62" t="s">
        <v>138</v>
      </c>
      <c r="E102" s="65">
        <v>4</v>
      </c>
      <c r="F102" s="65">
        <v>5</v>
      </c>
      <c r="G102" s="63">
        <v>669.72</v>
      </c>
      <c r="H102" s="54">
        <f>G102*E102</f>
        <v>2678.88</v>
      </c>
    </row>
    <row r="103" spans="2:8" x14ac:dyDescent="0.2">
      <c r="B103" s="259" t="s">
        <v>139</v>
      </c>
      <c r="C103" s="260"/>
      <c r="D103" s="62" t="s">
        <v>107</v>
      </c>
      <c r="E103" s="62">
        <v>0.03</v>
      </c>
      <c r="F103" s="65">
        <v>5</v>
      </c>
      <c r="G103" s="63">
        <v>372177</v>
      </c>
      <c r="H103" s="54">
        <f>G103*E103</f>
        <v>11165.31</v>
      </c>
    </row>
    <row r="104" spans="2:8" ht="13.8" thickBot="1" x14ac:dyDescent="0.3">
      <c r="B104" s="287" t="s">
        <v>104</v>
      </c>
      <c r="C104" s="288"/>
      <c r="D104" s="288"/>
      <c r="E104" s="288"/>
      <c r="F104" s="288"/>
      <c r="G104" s="288"/>
      <c r="H104" s="72">
        <f>ROUND(SUM(H99:H103),2)</f>
        <v>54395.99</v>
      </c>
    </row>
    <row r="105" spans="2:8" ht="13.8" thickBot="1" x14ac:dyDescent="0.3">
      <c r="B105" s="292" t="s">
        <v>106</v>
      </c>
      <c r="C105" s="293"/>
      <c r="D105" s="293"/>
      <c r="E105" s="293"/>
      <c r="F105" s="293"/>
      <c r="G105" s="293"/>
      <c r="H105" s="294"/>
    </row>
    <row r="106" spans="2:8" x14ac:dyDescent="0.2">
      <c r="B106" s="299" t="s">
        <v>101</v>
      </c>
      <c r="C106" s="300"/>
      <c r="D106" s="68" t="s">
        <v>68</v>
      </c>
      <c r="E106" s="68" t="s">
        <v>3</v>
      </c>
      <c r="F106" s="68" t="s">
        <v>122</v>
      </c>
      <c r="G106" s="68" t="s">
        <v>116</v>
      </c>
      <c r="H106" s="73" t="s">
        <v>102</v>
      </c>
    </row>
    <row r="107" spans="2:8" x14ac:dyDescent="0.2">
      <c r="B107" s="259" t="s">
        <v>120</v>
      </c>
      <c r="C107" s="260"/>
      <c r="D107" s="62" t="s">
        <v>121</v>
      </c>
      <c r="E107" s="62"/>
      <c r="F107" s="63">
        <v>0</v>
      </c>
      <c r="G107" s="64"/>
      <c r="H107" s="54">
        <f>E107*G107</f>
        <v>0</v>
      </c>
    </row>
    <row r="108" spans="2:8" x14ac:dyDescent="0.2">
      <c r="B108" s="297"/>
      <c r="C108" s="298"/>
      <c r="D108" s="62"/>
      <c r="E108" s="62"/>
      <c r="F108" s="63"/>
      <c r="G108" s="64"/>
      <c r="H108" s="54"/>
    </row>
    <row r="109" spans="2:8" x14ac:dyDescent="0.2">
      <c r="B109" s="289"/>
      <c r="C109" s="290"/>
      <c r="D109" s="62"/>
      <c r="E109" s="62"/>
      <c r="F109" s="63"/>
      <c r="G109" s="64"/>
      <c r="H109" s="54"/>
    </row>
    <row r="110" spans="2:8" ht="13.8" thickBot="1" x14ac:dyDescent="0.3">
      <c r="B110" s="287" t="s">
        <v>104</v>
      </c>
      <c r="C110" s="288"/>
      <c r="D110" s="288"/>
      <c r="E110" s="288"/>
      <c r="F110" s="288"/>
      <c r="G110" s="288"/>
      <c r="H110" s="72">
        <f>H107+H108+H109</f>
        <v>0</v>
      </c>
    </row>
    <row r="111" spans="2:8" ht="13.8" thickBot="1" x14ac:dyDescent="0.3">
      <c r="B111" s="292" t="s">
        <v>108</v>
      </c>
      <c r="C111" s="293"/>
      <c r="D111" s="293"/>
      <c r="E111" s="293"/>
      <c r="F111" s="293"/>
      <c r="G111" s="293"/>
      <c r="H111" s="294"/>
    </row>
    <row r="112" spans="2:8" x14ac:dyDescent="0.2">
      <c r="B112" s="295" t="s">
        <v>101</v>
      </c>
      <c r="C112" s="296"/>
      <c r="D112" s="68" t="s">
        <v>68</v>
      </c>
      <c r="E112" s="68" t="s">
        <v>3</v>
      </c>
      <c r="F112" s="68" t="s">
        <v>122</v>
      </c>
      <c r="G112" s="68" t="s">
        <v>116</v>
      </c>
      <c r="H112" s="78" t="s">
        <v>117</v>
      </c>
    </row>
    <row r="113" spans="2:8" ht="24" customHeight="1" x14ac:dyDescent="0.2">
      <c r="B113" s="307" t="s">
        <v>118</v>
      </c>
      <c r="C113" s="308"/>
      <c r="D113" s="62" t="s">
        <v>119</v>
      </c>
      <c r="E113" s="77">
        <v>0.5</v>
      </c>
      <c r="F113" s="63">
        <v>0</v>
      </c>
      <c r="G113" s="64">
        <v>35291.5</v>
      </c>
      <c r="H113" s="54">
        <f>G113*E113</f>
        <v>17645.75</v>
      </c>
    </row>
    <row r="114" spans="2:8" x14ac:dyDescent="0.2">
      <c r="B114" s="289"/>
      <c r="C114" s="290"/>
      <c r="D114" s="62"/>
      <c r="E114" s="62"/>
      <c r="F114" s="63"/>
      <c r="G114" s="64"/>
      <c r="H114" s="54">
        <f>+ROUND(E114*F114*G114,2)</f>
        <v>0</v>
      </c>
    </row>
    <row r="115" spans="2:8" x14ac:dyDescent="0.25">
      <c r="B115" s="285" t="s">
        <v>104</v>
      </c>
      <c r="C115" s="286"/>
      <c r="D115" s="286"/>
      <c r="E115" s="286"/>
      <c r="F115" s="286"/>
      <c r="G115" s="286"/>
      <c r="H115" s="74">
        <f>H113+H114</f>
        <v>17645.75</v>
      </c>
    </row>
    <row r="116" spans="2:8" ht="13.8" thickBot="1" x14ac:dyDescent="0.25">
      <c r="B116" s="277"/>
      <c r="C116" s="278"/>
      <c r="D116" s="278"/>
      <c r="E116" s="283"/>
      <c r="F116" s="283"/>
      <c r="G116" s="283"/>
      <c r="H116" s="284"/>
    </row>
    <row r="117" spans="2:8" ht="13.8" thickBot="1" x14ac:dyDescent="0.3">
      <c r="B117" s="277"/>
      <c r="C117" s="278"/>
      <c r="D117" s="278"/>
      <c r="E117" s="60"/>
      <c r="F117" s="60"/>
      <c r="G117" s="67" t="s">
        <v>23</v>
      </c>
      <c r="H117" s="66">
        <f>H110+H115+H104+H96</f>
        <v>72041.739999999991</v>
      </c>
    </row>
    <row r="118" spans="2:8" x14ac:dyDescent="0.25">
      <c r="B118" s="277"/>
      <c r="C118" s="278"/>
      <c r="D118" s="278"/>
      <c r="E118" s="60"/>
      <c r="F118" s="60"/>
      <c r="G118" s="60"/>
      <c r="H118" s="56"/>
    </row>
    <row r="119" spans="2:8" ht="14.4" x14ac:dyDescent="0.3">
      <c r="B119" s="279" t="s">
        <v>109</v>
      </c>
      <c r="C119" s="280"/>
      <c r="D119" s="280"/>
      <c r="E119" s="61"/>
      <c r="F119" s="61"/>
      <c r="G119" s="61"/>
      <c r="H119" s="57"/>
    </row>
    <row r="120" spans="2:8" ht="14.4" x14ac:dyDescent="0.3">
      <c r="B120" s="55" t="s">
        <v>110</v>
      </c>
      <c r="C120" s="61"/>
      <c r="D120" s="61"/>
      <c r="E120" s="61"/>
      <c r="F120" s="61"/>
      <c r="G120" s="61"/>
      <c r="H120" s="57"/>
    </row>
    <row r="121" spans="2:8" ht="14.4" x14ac:dyDescent="0.3">
      <c r="B121" s="55" t="s">
        <v>111</v>
      </c>
      <c r="C121" s="61"/>
      <c r="D121" s="61"/>
      <c r="E121" s="61"/>
      <c r="F121" s="61"/>
      <c r="G121" s="61"/>
      <c r="H121" s="57"/>
    </row>
    <row r="122" spans="2:8" ht="15" thickBot="1" x14ac:dyDescent="0.35">
      <c r="B122" s="281" t="s">
        <v>112</v>
      </c>
      <c r="C122" s="282"/>
      <c r="D122" s="282"/>
      <c r="E122" s="58"/>
      <c r="F122" s="58"/>
      <c r="G122" s="58"/>
      <c r="H122" s="59"/>
    </row>
    <row r="124" spans="2:8" ht="13.8" thickBot="1" x14ac:dyDescent="0.3"/>
    <row r="125" spans="2:8" ht="13.8" thickBot="1" x14ac:dyDescent="0.3">
      <c r="B125" s="261" t="s">
        <v>94</v>
      </c>
      <c r="C125" s="262"/>
      <c r="D125" s="262"/>
      <c r="E125" s="262"/>
      <c r="F125" s="262"/>
      <c r="G125" s="262"/>
      <c r="H125" s="263"/>
    </row>
    <row r="126" spans="2:8" ht="24" customHeight="1" x14ac:dyDescent="0.25">
      <c r="B126" s="271" t="s">
        <v>115</v>
      </c>
      <c r="C126" s="272"/>
      <c r="D126" s="264" t="s">
        <v>366</v>
      </c>
      <c r="E126" s="264"/>
      <c r="F126" s="264"/>
      <c r="G126" s="264"/>
      <c r="H126" s="265"/>
    </row>
    <row r="127" spans="2:8" x14ac:dyDescent="0.2">
      <c r="B127" s="273" t="s">
        <v>149</v>
      </c>
      <c r="C127" s="274"/>
      <c r="D127" s="266" t="s">
        <v>95</v>
      </c>
      <c r="E127" s="266"/>
      <c r="F127" s="266" t="s">
        <v>113</v>
      </c>
      <c r="G127" s="266"/>
      <c r="H127" s="270"/>
    </row>
    <row r="128" spans="2:8" x14ac:dyDescent="0.2">
      <c r="B128" s="275"/>
      <c r="C128" s="276"/>
      <c r="D128" s="266" t="s">
        <v>96</v>
      </c>
      <c r="E128" s="266"/>
      <c r="F128" s="75" t="s">
        <v>114</v>
      </c>
      <c r="G128" s="75" t="s">
        <v>97</v>
      </c>
      <c r="H128" s="76">
        <v>2024</v>
      </c>
    </row>
    <row r="129" spans="2:8" x14ac:dyDescent="0.25">
      <c r="B129" s="267" t="s">
        <v>89</v>
      </c>
      <c r="C129" s="268"/>
      <c r="D129" s="268"/>
      <c r="E129" s="268"/>
      <c r="F129" s="268"/>
      <c r="G129" s="268"/>
      <c r="H129" s="269"/>
    </row>
    <row r="130" spans="2:8" x14ac:dyDescent="0.25">
      <c r="B130" s="267"/>
      <c r="C130" s="268"/>
      <c r="D130" s="268"/>
      <c r="E130" s="268"/>
      <c r="F130" s="268"/>
      <c r="G130" s="268"/>
      <c r="H130" s="269"/>
    </row>
    <row r="131" spans="2:8" ht="13.8" thickBot="1" x14ac:dyDescent="0.25">
      <c r="B131" s="70" t="s">
        <v>98</v>
      </c>
      <c r="C131" s="291" t="s">
        <v>34</v>
      </c>
      <c r="D131" s="291"/>
      <c r="E131" s="291"/>
      <c r="F131" s="291"/>
      <c r="G131" s="69" t="s">
        <v>99</v>
      </c>
      <c r="H131" s="71" t="s">
        <v>80</v>
      </c>
    </row>
    <row r="132" spans="2:8" ht="13.8" thickBot="1" x14ac:dyDescent="0.3">
      <c r="B132" s="292" t="s">
        <v>100</v>
      </c>
      <c r="C132" s="293"/>
      <c r="D132" s="293"/>
      <c r="E132" s="293"/>
      <c r="F132" s="293"/>
      <c r="G132" s="293"/>
      <c r="H132" s="294"/>
    </row>
    <row r="133" spans="2:8" x14ac:dyDescent="0.2">
      <c r="B133" s="299" t="s">
        <v>101</v>
      </c>
      <c r="C133" s="300"/>
      <c r="D133" s="68" t="s">
        <v>68</v>
      </c>
      <c r="E133" s="68" t="s">
        <v>3</v>
      </c>
      <c r="F133" s="68" t="s">
        <v>122</v>
      </c>
      <c r="G133" s="68" t="s">
        <v>116</v>
      </c>
      <c r="H133" s="73" t="s">
        <v>102</v>
      </c>
    </row>
    <row r="134" spans="2:8" x14ac:dyDescent="0.2">
      <c r="B134" s="307" t="s">
        <v>131</v>
      </c>
      <c r="C134" s="308"/>
      <c r="D134" s="62" t="s">
        <v>132</v>
      </c>
      <c r="E134" s="62"/>
      <c r="F134" s="63"/>
      <c r="G134" s="64"/>
      <c r="H134" s="54">
        <f>E134*G134</f>
        <v>0</v>
      </c>
    </row>
    <row r="135" spans="2:8" x14ac:dyDescent="0.2">
      <c r="B135" s="259"/>
      <c r="C135" s="260"/>
      <c r="D135" s="62"/>
      <c r="E135" s="62"/>
      <c r="F135" s="63"/>
      <c r="G135" s="64"/>
      <c r="H135" s="54">
        <f>+ROUND(F135*G135,2)</f>
        <v>0</v>
      </c>
    </row>
    <row r="136" spans="2:8" x14ac:dyDescent="0.2">
      <c r="B136" s="289" t="s">
        <v>103</v>
      </c>
      <c r="C136" s="290"/>
      <c r="D136" s="62" t="s">
        <v>103</v>
      </c>
      <c r="E136" s="62"/>
      <c r="F136" s="63" t="s">
        <v>103</v>
      </c>
      <c r="G136" s="65"/>
      <c r="H136" s="54"/>
    </row>
    <row r="137" spans="2:8" ht="13.8" thickBot="1" x14ac:dyDescent="0.3">
      <c r="B137" s="287" t="s">
        <v>104</v>
      </c>
      <c r="C137" s="288"/>
      <c r="D137" s="288"/>
      <c r="E137" s="288"/>
      <c r="F137" s="288"/>
      <c r="G137" s="288"/>
      <c r="H137" s="72">
        <f>ROUND(SUM(H134:H136),2)</f>
        <v>0</v>
      </c>
    </row>
    <row r="138" spans="2:8" ht="13.8" thickBot="1" x14ac:dyDescent="0.3">
      <c r="B138" s="292" t="s">
        <v>105</v>
      </c>
      <c r="C138" s="293"/>
      <c r="D138" s="293"/>
      <c r="E138" s="293"/>
      <c r="F138" s="293"/>
      <c r="G138" s="293"/>
      <c r="H138" s="294"/>
    </row>
    <row r="139" spans="2:8" x14ac:dyDescent="0.2">
      <c r="B139" s="299" t="s">
        <v>101</v>
      </c>
      <c r="C139" s="300"/>
      <c r="D139" s="68" t="s">
        <v>68</v>
      </c>
      <c r="E139" s="68" t="s">
        <v>3</v>
      </c>
      <c r="F139" s="68" t="s">
        <v>122</v>
      </c>
      <c r="G139" s="68" t="s">
        <v>116</v>
      </c>
      <c r="H139" s="73" t="s">
        <v>102</v>
      </c>
    </row>
    <row r="140" spans="2:8" x14ac:dyDescent="0.2">
      <c r="B140" s="259" t="s">
        <v>150</v>
      </c>
      <c r="C140" s="260"/>
      <c r="D140" s="62" t="s">
        <v>152</v>
      </c>
      <c r="E140" s="65">
        <v>1</v>
      </c>
      <c r="F140" s="65">
        <v>5</v>
      </c>
      <c r="G140" s="63">
        <v>11000</v>
      </c>
      <c r="H140" s="54">
        <f>G140*E140</f>
        <v>11000</v>
      </c>
    </row>
    <row r="141" spans="2:8" x14ac:dyDescent="0.2">
      <c r="B141" s="309" t="s">
        <v>151</v>
      </c>
      <c r="C141" s="310"/>
      <c r="D141" s="62" t="s">
        <v>138</v>
      </c>
      <c r="E141" s="65">
        <v>1</v>
      </c>
      <c r="F141" s="65">
        <v>5</v>
      </c>
      <c r="G141" s="63">
        <v>1771.35</v>
      </c>
      <c r="H141" s="54">
        <f>G141*E141</f>
        <v>1771.35</v>
      </c>
    </row>
    <row r="142" spans="2:8" x14ac:dyDescent="0.2">
      <c r="B142" s="259" t="s">
        <v>139</v>
      </c>
      <c r="C142" s="260"/>
      <c r="D142" s="62" t="s">
        <v>107</v>
      </c>
      <c r="E142" s="62">
        <v>1E-3</v>
      </c>
      <c r="F142" s="65">
        <v>5</v>
      </c>
      <c r="G142" s="63">
        <v>372177</v>
      </c>
      <c r="H142" s="54">
        <f>G142*E142</f>
        <v>372.17700000000002</v>
      </c>
    </row>
    <row r="143" spans="2:8" ht="13.8" thickBot="1" x14ac:dyDescent="0.3">
      <c r="B143" s="287" t="s">
        <v>104</v>
      </c>
      <c r="C143" s="288"/>
      <c r="D143" s="288"/>
      <c r="E143" s="288"/>
      <c r="F143" s="288"/>
      <c r="G143" s="288"/>
      <c r="H143" s="72">
        <f>ROUND(SUM(H140:H142),2)</f>
        <v>13143.53</v>
      </c>
    </row>
    <row r="144" spans="2:8" ht="13.8" thickBot="1" x14ac:dyDescent="0.3">
      <c r="B144" s="292" t="s">
        <v>106</v>
      </c>
      <c r="C144" s="293"/>
      <c r="D144" s="293"/>
      <c r="E144" s="293"/>
      <c r="F144" s="293"/>
      <c r="G144" s="293"/>
      <c r="H144" s="294"/>
    </row>
    <row r="145" spans="2:8" x14ac:dyDescent="0.2">
      <c r="B145" s="299" t="s">
        <v>101</v>
      </c>
      <c r="C145" s="300"/>
      <c r="D145" s="68" t="s">
        <v>68</v>
      </c>
      <c r="E145" s="68" t="s">
        <v>3</v>
      </c>
      <c r="F145" s="68" t="s">
        <v>122</v>
      </c>
      <c r="G145" s="68" t="s">
        <v>116</v>
      </c>
      <c r="H145" s="73" t="s">
        <v>102</v>
      </c>
    </row>
    <row r="146" spans="2:8" x14ac:dyDescent="0.2">
      <c r="B146" s="259" t="s">
        <v>120</v>
      </c>
      <c r="C146" s="260"/>
      <c r="D146" s="62" t="s">
        <v>121</v>
      </c>
      <c r="E146" s="62"/>
      <c r="F146" s="63">
        <v>0</v>
      </c>
      <c r="G146" s="64"/>
      <c r="H146" s="54">
        <f>E146*G146</f>
        <v>0</v>
      </c>
    </row>
    <row r="147" spans="2:8" x14ac:dyDescent="0.2">
      <c r="B147" s="297"/>
      <c r="C147" s="298"/>
      <c r="D147" s="62"/>
      <c r="E147" s="62"/>
      <c r="F147" s="63"/>
      <c r="G147" s="64"/>
      <c r="H147" s="54"/>
    </row>
    <row r="148" spans="2:8" x14ac:dyDescent="0.2">
      <c r="B148" s="289"/>
      <c r="C148" s="290"/>
      <c r="D148" s="62"/>
      <c r="E148" s="62"/>
      <c r="F148" s="63"/>
      <c r="G148" s="64"/>
      <c r="H148" s="54"/>
    </row>
    <row r="149" spans="2:8" ht="13.8" thickBot="1" x14ac:dyDescent="0.3">
      <c r="B149" s="287" t="s">
        <v>104</v>
      </c>
      <c r="C149" s="288"/>
      <c r="D149" s="288"/>
      <c r="E149" s="288"/>
      <c r="F149" s="288"/>
      <c r="G149" s="288"/>
      <c r="H149" s="72">
        <f>H146+H147+H148</f>
        <v>0</v>
      </c>
    </row>
    <row r="150" spans="2:8" ht="13.8" thickBot="1" x14ac:dyDescent="0.3">
      <c r="B150" s="292" t="s">
        <v>108</v>
      </c>
      <c r="C150" s="293"/>
      <c r="D150" s="293"/>
      <c r="E150" s="293"/>
      <c r="F150" s="293"/>
      <c r="G150" s="293"/>
      <c r="H150" s="294"/>
    </row>
    <row r="151" spans="2:8" x14ac:dyDescent="0.2">
      <c r="B151" s="295" t="s">
        <v>101</v>
      </c>
      <c r="C151" s="296"/>
      <c r="D151" s="68" t="s">
        <v>68</v>
      </c>
      <c r="E151" s="68" t="s">
        <v>3</v>
      </c>
      <c r="F151" s="68" t="s">
        <v>122</v>
      </c>
      <c r="G151" s="68" t="s">
        <v>116</v>
      </c>
      <c r="H151" s="78" t="s">
        <v>117</v>
      </c>
    </row>
    <row r="152" spans="2:8" x14ac:dyDescent="0.2">
      <c r="B152" s="307" t="s">
        <v>118</v>
      </c>
      <c r="C152" s="308"/>
      <c r="D152" s="62" t="s">
        <v>119</v>
      </c>
      <c r="E152" s="77">
        <v>0.3</v>
      </c>
      <c r="F152" s="63">
        <v>0</v>
      </c>
      <c r="G152" s="64">
        <v>35291.5</v>
      </c>
      <c r="H152" s="54">
        <f>G152*E152</f>
        <v>10587.449999999999</v>
      </c>
    </row>
    <row r="153" spans="2:8" x14ac:dyDescent="0.2">
      <c r="B153" s="289"/>
      <c r="C153" s="290"/>
      <c r="D153" s="62"/>
      <c r="E153" s="62"/>
      <c r="F153" s="63"/>
      <c r="G153" s="64"/>
      <c r="H153" s="54">
        <f>+ROUND(E153*F153*G153,2)</f>
        <v>0</v>
      </c>
    </row>
    <row r="154" spans="2:8" x14ac:dyDescent="0.25">
      <c r="B154" s="285" t="s">
        <v>104</v>
      </c>
      <c r="C154" s="286"/>
      <c r="D154" s="286"/>
      <c r="E154" s="286"/>
      <c r="F154" s="286"/>
      <c r="G154" s="286"/>
      <c r="H154" s="74">
        <f>H152+H153</f>
        <v>10587.449999999999</v>
      </c>
    </row>
    <row r="155" spans="2:8" ht="13.8" thickBot="1" x14ac:dyDescent="0.25">
      <c r="B155" s="277"/>
      <c r="C155" s="278"/>
      <c r="D155" s="278"/>
      <c r="E155" s="283"/>
      <c r="F155" s="283"/>
      <c r="G155" s="283"/>
      <c r="H155" s="284"/>
    </row>
    <row r="156" spans="2:8" ht="13.8" thickBot="1" x14ac:dyDescent="0.3">
      <c r="B156" s="277"/>
      <c r="C156" s="278"/>
      <c r="D156" s="278"/>
      <c r="E156" s="60"/>
      <c r="F156" s="60"/>
      <c r="G156" s="67" t="s">
        <v>23</v>
      </c>
      <c r="H156" s="66">
        <f>H149+H154+H143+H137</f>
        <v>23730.98</v>
      </c>
    </row>
    <row r="157" spans="2:8" x14ac:dyDescent="0.25">
      <c r="B157" s="277"/>
      <c r="C157" s="278"/>
      <c r="D157" s="278"/>
      <c r="E157" s="60"/>
      <c r="F157" s="60"/>
      <c r="G157" s="60"/>
      <c r="H157" s="56"/>
    </row>
    <row r="158" spans="2:8" ht="14.4" x14ac:dyDescent="0.3">
      <c r="B158" s="279" t="s">
        <v>109</v>
      </c>
      <c r="C158" s="280"/>
      <c r="D158" s="280"/>
      <c r="E158" s="61"/>
      <c r="F158" s="61"/>
      <c r="G158" s="61"/>
      <c r="H158" s="57"/>
    </row>
    <row r="159" spans="2:8" ht="14.4" x14ac:dyDescent="0.3">
      <c r="B159" s="55" t="s">
        <v>110</v>
      </c>
      <c r="C159" s="61"/>
      <c r="D159" s="61"/>
      <c r="E159" s="61"/>
      <c r="F159" s="61"/>
      <c r="G159" s="61"/>
      <c r="H159" s="57"/>
    </row>
    <row r="160" spans="2:8" ht="14.4" x14ac:dyDescent="0.3">
      <c r="B160" s="55" t="s">
        <v>111</v>
      </c>
      <c r="C160" s="61"/>
      <c r="D160" s="61"/>
      <c r="E160" s="61"/>
      <c r="F160" s="61"/>
      <c r="G160" s="61"/>
      <c r="H160" s="57"/>
    </row>
    <row r="161" spans="2:8" ht="15" thickBot="1" x14ac:dyDescent="0.35">
      <c r="B161" s="281" t="s">
        <v>112</v>
      </c>
      <c r="C161" s="282"/>
      <c r="D161" s="282"/>
      <c r="E161" s="58"/>
      <c r="F161" s="58"/>
      <c r="G161" s="58"/>
      <c r="H161" s="59"/>
    </row>
    <row r="163" spans="2:8" ht="13.8" thickBot="1" x14ac:dyDescent="0.3"/>
    <row r="164" spans="2:8" ht="13.8" thickBot="1" x14ac:dyDescent="0.3">
      <c r="B164" s="261" t="s">
        <v>94</v>
      </c>
      <c r="C164" s="262"/>
      <c r="D164" s="262"/>
      <c r="E164" s="262"/>
      <c r="F164" s="262"/>
      <c r="G164" s="262"/>
      <c r="H164" s="263"/>
    </row>
    <row r="165" spans="2:8" ht="29.25" customHeight="1" x14ac:dyDescent="0.25">
      <c r="B165" s="271" t="s">
        <v>115</v>
      </c>
      <c r="C165" s="272"/>
      <c r="D165" s="264" t="s">
        <v>366</v>
      </c>
      <c r="E165" s="264"/>
      <c r="F165" s="264"/>
      <c r="G165" s="264"/>
      <c r="H165" s="265"/>
    </row>
    <row r="166" spans="2:8" x14ac:dyDescent="0.2">
      <c r="B166" s="273" t="s">
        <v>360</v>
      </c>
      <c r="C166" s="274"/>
      <c r="D166" s="266" t="s">
        <v>95</v>
      </c>
      <c r="E166" s="266"/>
      <c r="F166" s="266" t="s">
        <v>113</v>
      </c>
      <c r="G166" s="266"/>
      <c r="H166" s="270"/>
    </row>
    <row r="167" spans="2:8" x14ac:dyDescent="0.2">
      <c r="B167" s="275"/>
      <c r="C167" s="276"/>
      <c r="D167" s="266" t="s">
        <v>96</v>
      </c>
      <c r="E167" s="266"/>
      <c r="F167" s="75" t="s">
        <v>114</v>
      </c>
      <c r="G167" s="75" t="s">
        <v>97</v>
      </c>
      <c r="H167" s="76">
        <v>2024</v>
      </c>
    </row>
    <row r="168" spans="2:8" x14ac:dyDescent="0.25">
      <c r="B168" s="267" t="s">
        <v>361</v>
      </c>
      <c r="C168" s="268"/>
      <c r="D168" s="268"/>
      <c r="E168" s="268"/>
      <c r="F168" s="268"/>
      <c r="G168" s="268"/>
      <c r="H168" s="269"/>
    </row>
    <row r="169" spans="2:8" x14ac:dyDescent="0.25">
      <c r="B169" s="267"/>
      <c r="C169" s="268"/>
      <c r="D169" s="268"/>
      <c r="E169" s="268"/>
      <c r="F169" s="268"/>
      <c r="G169" s="268"/>
      <c r="H169" s="269"/>
    </row>
    <row r="170" spans="2:8" ht="13.8" thickBot="1" x14ac:dyDescent="0.25">
      <c r="B170" s="70" t="s">
        <v>98</v>
      </c>
      <c r="C170" s="291" t="s">
        <v>34</v>
      </c>
      <c r="D170" s="291"/>
      <c r="E170" s="291"/>
      <c r="F170" s="291"/>
      <c r="G170" s="69" t="s">
        <v>99</v>
      </c>
      <c r="H170" s="71" t="s">
        <v>357</v>
      </c>
    </row>
    <row r="171" spans="2:8" ht="13.8" thickBot="1" x14ac:dyDescent="0.3">
      <c r="B171" s="292" t="s">
        <v>100</v>
      </c>
      <c r="C171" s="293"/>
      <c r="D171" s="293"/>
      <c r="E171" s="293"/>
      <c r="F171" s="293"/>
      <c r="G171" s="293"/>
      <c r="H171" s="294"/>
    </row>
    <row r="172" spans="2:8" x14ac:dyDescent="0.2">
      <c r="B172" s="299" t="s">
        <v>101</v>
      </c>
      <c r="C172" s="300"/>
      <c r="D172" s="68" t="s">
        <v>68</v>
      </c>
      <c r="E172" s="68" t="s">
        <v>3</v>
      </c>
      <c r="F172" s="68" t="s">
        <v>122</v>
      </c>
      <c r="G172" s="68" t="s">
        <v>116</v>
      </c>
      <c r="H172" s="73" t="s">
        <v>102</v>
      </c>
    </row>
    <row r="173" spans="2:8" x14ac:dyDescent="0.2">
      <c r="B173" s="307" t="s">
        <v>131</v>
      </c>
      <c r="C173" s="308"/>
      <c r="D173" s="62" t="s">
        <v>132</v>
      </c>
      <c r="E173" s="62">
        <v>0.06</v>
      </c>
      <c r="F173" s="63">
        <v>5</v>
      </c>
      <c r="G173" s="64">
        <v>82600</v>
      </c>
      <c r="H173" s="54">
        <f>E173*G173</f>
        <v>4956</v>
      </c>
    </row>
    <row r="174" spans="2:8" x14ac:dyDescent="0.2">
      <c r="B174" s="259"/>
      <c r="C174" s="260"/>
      <c r="D174" s="62"/>
      <c r="E174" s="62"/>
      <c r="F174" s="63"/>
      <c r="G174" s="64"/>
      <c r="H174" s="54">
        <f>+ROUND(F174*G174,2)</f>
        <v>0</v>
      </c>
    </row>
    <row r="175" spans="2:8" x14ac:dyDescent="0.2">
      <c r="B175" s="289" t="s">
        <v>103</v>
      </c>
      <c r="C175" s="290"/>
      <c r="D175" s="62" t="s">
        <v>103</v>
      </c>
      <c r="E175" s="62"/>
      <c r="F175" s="63" t="s">
        <v>103</v>
      </c>
      <c r="G175" s="65"/>
      <c r="H175" s="54"/>
    </row>
    <row r="176" spans="2:8" ht="13.8" thickBot="1" x14ac:dyDescent="0.3">
      <c r="B176" s="287" t="s">
        <v>104</v>
      </c>
      <c r="C176" s="288"/>
      <c r="D176" s="288"/>
      <c r="E176" s="288"/>
      <c r="F176" s="288"/>
      <c r="G176" s="288"/>
      <c r="H176" s="72">
        <f>ROUND(SUM(H173:H175),2)</f>
        <v>4956</v>
      </c>
    </row>
    <row r="177" spans="2:8" ht="13.8" thickBot="1" x14ac:dyDescent="0.3">
      <c r="B177" s="292" t="s">
        <v>105</v>
      </c>
      <c r="C177" s="293"/>
      <c r="D177" s="293"/>
      <c r="E177" s="293"/>
      <c r="F177" s="293"/>
      <c r="G177" s="293"/>
      <c r="H177" s="294"/>
    </row>
    <row r="178" spans="2:8" x14ac:dyDescent="0.2">
      <c r="B178" s="299" t="s">
        <v>101</v>
      </c>
      <c r="C178" s="300"/>
      <c r="D178" s="68" t="s">
        <v>68</v>
      </c>
      <c r="E178" s="68" t="s">
        <v>3</v>
      </c>
      <c r="F178" s="68" t="s">
        <v>122</v>
      </c>
      <c r="G178" s="68" t="s">
        <v>116</v>
      </c>
      <c r="H178" s="73" t="s">
        <v>102</v>
      </c>
    </row>
    <row r="179" spans="2:8" x14ac:dyDescent="0.2">
      <c r="B179" s="259" t="s">
        <v>362</v>
      </c>
      <c r="C179" s="260"/>
      <c r="D179" s="62" t="s">
        <v>107</v>
      </c>
      <c r="E179" s="65">
        <v>0.05</v>
      </c>
      <c r="F179" s="65">
        <v>5</v>
      </c>
      <c r="G179" s="63">
        <v>329205.90000000002</v>
      </c>
      <c r="H179" s="54">
        <f>E179*G179</f>
        <v>16460.295000000002</v>
      </c>
    </row>
    <row r="180" spans="2:8" x14ac:dyDescent="0.2">
      <c r="B180" s="259"/>
      <c r="C180" s="260"/>
      <c r="D180" s="62"/>
      <c r="E180" s="65"/>
      <c r="F180" s="65"/>
      <c r="G180" s="63"/>
      <c r="H180" s="54"/>
    </row>
    <row r="181" spans="2:8" x14ac:dyDescent="0.2">
      <c r="B181" s="289"/>
      <c r="C181" s="290"/>
      <c r="D181" s="62"/>
      <c r="E181" s="62"/>
      <c r="F181" s="65"/>
      <c r="G181" s="63"/>
      <c r="H181" s="54"/>
    </row>
    <row r="182" spans="2:8" ht="13.8" thickBot="1" x14ac:dyDescent="0.3">
      <c r="B182" s="287" t="s">
        <v>104</v>
      </c>
      <c r="C182" s="288"/>
      <c r="D182" s="288"/>
      <c r="E182" s="288"/>
      <c r="F182" s="288"/>
      <c r="G182" s="288"/>
      <c r="H182" s="72">
        <f>ROUND(SUM(H179:H181),2)</f>
        <v>16460.3</v>
      </c>
    </row>
    <row r="183" spans="2:8" ht="13.8" thickBot="1" x14ac:dyDescent="0.3">
      <c r="B183" s="292" t="s">
        <v>106</v>
      </c>
      <c r="C183" s="293"/>
      <c r="D183" s="293"/>
      <c r="E183" s="293"/>
      <c r="F183" s="293"/>
      <c r="G183" s="293"/>
      <c r="H183" s="294"/>
    </row>
    <row r="184" spans="2:8" x14ac:dyDescent="0.2">
      <c r="B184" s="299" t="s">
        <v>101</v>
      </c>
      <c r="C184" s="300"/>
      <c r="D184" s="68" t="s">
        <v>68</v>
      </c>
      <c r="E184" s="68" t="s">
        <v>3</v>
      </c>
      <c r="F184" s="68" t="s">
        <v>122</v>
      </c>
      <c r="G184" s="68" t="s">
        <v>116</v>
      </c>
      <c r="H184" s="73" t="s">
        <v>102</v>
      </c>
    </row>
    <row r="185" spans="2:8" x14ac:dyDescent="0.2">
      <c r="B185" s="259" t="s">
        <v>120</v>
      </c>
      <c r="C185" s="260"/>
      <c r="D185" s="62" t="s">
        <v>121</v>
      </c>
      <c r="E185" s="62"/>
      <c r="F185" s="63">
        <v>0</v>
      </c>
      <c r="G185" s="64"/>
      <c r="H185" s="54">
        <f>E185*G185</f>
        <v>0</v>
      </c>
    </row>
    <row r="186" spans="2:8" x14ac:dyDescent="0.2">
      <c r="B186" s="297"/>
      <c r="C186" s="298"/>
      <c r="D186" s="62"/>
      <c r="E186" s="62"/>
      <c r="F186" s="63"/>
      <c r="G186" s="64"/>
      <c r="H186" s="54"/>
    </row>
    <row r="187" spans="2:8" x14ac:dyDescent="0.2">
      <c r="B187" s="289"/>
      <c r="C187" s="290"/>
      <c r="D187" s="62"/>
      <c r="E187" s="62"/>
      <c r="F187" s="63"/>
      <c r="G187" s="64"/>
      <c r="H187" s="54"/>
    </row>
    <row r="188" spans="2:8" ht="13.8" thickBot="1" x14ac:dyDescent="0.3">
      <c r="B188" s="287" t="s">
        <v>104</v>
      </c>
      <c r="C188" s="288"/>
      <c r="D188" s="288"/>
      <c r="E188" s="288"/>
      <c r="F188" s="288"/>
      <c r="G188" s="288"/>
      <c r="H188" s="72">
        <f>H185+H186+H187</f>
        <v>0</v>
      </c>
    </row>
    <row r="189" spans="2:8" ht="13.8" thickBot="1" x14ac:dyDescent="0.3">
      <c r="B189" s="292" t="s">
        <v>108</v>
      </c>
      <c r="C189" s="293"/>
      <c r="D189" s="293"/>
      <c r="E189" s="293"/>
      <c r="F189" s="293"/>
      <c r="G189" s="293"/>
      <c r="H189" s="294"/>
    </row>
    <row r="190" spans="2:8" x14ac:dyDescent="0.2">
      <c r="B190" s="295" t="s">
        <v>101</v>
      </c>
      <c r="C190" s="296"/>
      <c r="D190" s="68" t="s">
        <v>68</v>
      </c>
      <c r="E190" s="68" t="s">
        <v>3</v>
      </c>
      <c r="F190" s="68" t="s">
        <v>122</v>
      </c>
      <c r="G190" s="68" t="s">
        <v>116</v>
      </c>
      <c r="H190" s="78" t="s">
        <v>117</v>
      </c>
    </row>
    <row r="191" spans="2:8" x14ac:dyDescent="0.2">
      <c r="B191" s="259" t="s">
        <v>118</v>
      </c>
      <c r="C191" s="260"/>
      <c r="D191" s="62" t="s">
        <v>119</v>
      </c>
      <c r="E191" s="77">
        <v>0.3</v>
      </c>
      <c r="F191" s="63">
        <v>0</v>
      </c>
      <c r="G191" s="64">
        <v>35291.5</v>
      </c>
      <c r="H191" s="54">
        <f>G191*E191</f>
        <v>10587.449999999999</v>
      </c>
    </row>
    <row r="192" spans="2:8" x14ac:dyDescent="0.2">
      <c r="B192" s="289"/>
      <c r="C192" s="290"/>
      <c r="D192" s="62"/>
      <c r="E192" s="62"/>
      <c r="F192" s="63"/>
      <c r="G192" s="64"/>
      <c r="H192" s="54">
        <f>+ROUND(E192*F192*G192,2)</f>
        <v>0</v>
      </c>
    </row>
    <row r="193" spans="2:8" x14ac:dyDescent="0.25">
      <c r="B193" s="285" t="s">
        <v>104</v>
      </c>
      <c r="C193" s="286"/>
      <c r="D193" s="286"/>
      <c r="E193" s="286"/>
      <c r="F193" s="286"/>
      <c r="G193" s="286"/>
      <c r="H193" s="74">
        <f>H191+H192</f>
        <v>10587.449999999999</v>
      </c>
    </row>
    <row r="194" spans="2:8" ht="13.8" thickBot="1" x14ac:dyDescent="0.25">
      <c r="B194" s="277"/>
      <c r="C194" s="278"/>
      <c r="D194" s="278"/>
      <c r="E194" s="283"/>
      <c r="F194" s="283"/>
      <c r="G194" s="283"/>
      <c r="H194" s="284"/>
    </row>
    <row r="195" spans="2:8" ht="13.8" thickBot="1" x14ac:dyDescent="0.3">
      <c r="B195" s="277"/>
      <c r="C195" s="278"/>
      <c r="D195" s="278"/>
      <c r="E195" s="60"/>
      <c r="F195" s="60"/>
      <c r="G195" s="67" t="s">
        <v>23</v>
      </c>
      <c r="H195" s="66">
        <f>H188+H193+H182+H176</f>
        <v>32003.75</v>
      </c>
    </row>
    <row r="196" spans="2:8" x14ac:dyDescent="0.25">
      <c r="B196" s="277"/>
      <c r="C196" s="278"/>
      <c r="D196" s="278"/>
      <c r="E196" s="60"/>
      <c r="F196" s="60"/>
      <c r="G196" s="60"/>
      <c r="H196" s="56"/>
    </row>
    <row r="197" spans="2:8" ht="14.4" x14ac:dyDescent="0.3">
      <c r="B197" s="279" t="s">
        <v>109</v>
      </c>
      <c r="C197" s="280"/>
      <c r="D197" s="280"/>
      <c r="E197" s="61"/>
      <c r="F197" s="61"/>
      <c r="G197" s="61"/>
      <c r="H197" s="57"/>
    </row>
    <row r="198" spans="2:8" ht="14.4" x14ac:dyDescent="0.3">
      <c r="B198" s="55" t="s">
        <v>110</v>
      </c>
      <c r="C198" s="61"/>
      <c r="D198" s="61"/>
      <c r="E198" s="61"/>
      <c r="F198" s="61"/>
      <c r="G198" s="61"/>
      <c r="H198" s="57"/>
    </row>
    <row r="199" spans="2:8" ht="14.4" x14ac:dyDescent="0.3">
      <c r="B199" s="55" t="s">
        <v>111</v>
      </c>
      <c r="C199" s="61"/>
      <c r="D199" s="61"/>
      <c r="E199" s="61"/>
      <c r="F199" s="61"/>
      <c r="G199" s="61"/>
      <c r="H199" s="57"/>
    </row>
    <row r="200" spans="2:8" ht="15" thickBot="1" x14ac:dyDescent="0.35">
      <c r="B200" s="281" t="s">
        <v>112</v>
      </c>
      <c r="C200" s="282"/>
      <c r="D200" s="282"/>
      <c r="E200" s="58"/>
      <c r="F200" s="58"/>
      <c r="G200" s="58"/>
      <c r="H200" s="59"/>
    </row>
  </sheetData>
  <mergeCells count="186">
    <mergeCell ref="B189:H189"/>
    <mergeCell ref="B190:C190"/>
    <mergeCell ref="B191:C191"/>
    <mergeCell ref="B192:C192"/>
    <mergeCell ref="B193:G193"/>
    <mergeCell ref="B194:D196"/>
    <mergeCell ref="E194:H194"/>
    <mergeCell ref="B197:D197"/>
    <mergeCell ref="B200:D200"/>
    <mergeCell ref="B180:C180"/>
    <mergeCell ref="B181:C181"/>
    <mergeCell ref="B182:G182"/>
    <mergeCell ref="B183:H183"/>
    <mergeCell ref="B184:C184"/>
    <mergeCell ref="B185:C185"/>
    <mergeCell ref="B186:C186"/>
    <mergeCell ref="B187:C187"/>
    <mergeCell ref="B188:G188"/>
    <mergeCell ref="B171:H171"/>
    <mergeCell ref="B172:C172"/>
    <mergeCell ref="B173:C173"/>
    <mergeCell ref="B174:C174"/>
    <mergeCell ref="B175:C175"/>
    <mergeCell ref="B176:G176"/>
    <mergeCell ref="B177:H177"/>
    <mergeCell ref="B178:C178"/>
    <mergeCell ref="B179:C179"/>
    <mergeCell ref="B164:H164"/>
    <mergeCell ref="B165:C165"/>
    <mergeCell ref="D165:H165"/>
    <mergeCell ref="B166:C167"/>
    <mergeCell ref="D166:E166"/>
    <mergeCell ref="F166:H166"/>
    <mergeCell ref="D167:E167"/>
    <mergeCell ref="B168:H169"/>
    <mergeCell ref="C170:F170"/>
    <mergeCell ref="B161:D161"/>
    <mergeCell ref="B152:C152"/>
    <mergeCell ref="B153:C153"/>
    <mergeCell ref="B154:G154"/>
    <mergeCell ref="B155:D157"/>
    <mergeCell ref="E155:H155"/>
    <mergeCell ref="B158:D158"/>
    <mergeCell ref="B146:C146"/>
    <mergeCell ref="B147:C147"/>
    <mergeCell ref="B148:C148"/>
    <mergeCell ref="B149:G149"/>
    <mergeCell ref="B150:H150"/>
    <mergeCell ref="B151:C151"/>
    <mergeCell ref="B141:C141"/>
    <mergeCell ref="B142:C142"/>
    <mergeCell ref="B143:G143"/>
    <mergeCell ref="B144:H144"/>
    <mergeCell ref="B145:C145"/>
    <mergeCell ref="B136:C136"/>
    <mergeCell ref="B137:G137"/>
    <mergeCell ref="B138:H138"/>
    <mergeCell ref="B139:C139"/>
    <mergeCell ref="B140:C140"/>
    <mergeCell ref="B129:H130"/>
    <mergeCell ref="C131:F131"/>
    <mergeCell ref="B132:H132"/>
    <mergeCell ref="B133:C133"/>
    <mergeCell ref="B134:C134"/>
    <mergeCell ref="B135:C135"/>
    <mergeCell ref="B122:D122"/>
    <mergeCell ref="B125:H125"/>
    <mergeCell ref="B126:C126"/>
    <mergeCell ref="D126:H126"/>
    <mergeCell ref="B127:C128"/>
    <mergeCell ref="D127:E127"/>
    <mergeCell ref="F127:H127"/>
    <mergeCell ref="D128:E128"/>
    <mergeCell ref="B113:C113"/>
    <mergeCell ref="B114:C114"/>
    <mergeCell ref="B115:G115"/>
    <mergeCell ref="B116:D118"/>
    <mergeCell ref="E116:H116"/>
    <mergeCell ref="B119:D119"/>
    <mergeCell ref="B107:C107"/>
    <mergeCell ref="B108:C108"/>
    <mergeCell ref="B109:C109"/>
    <mergeCell ref="B110:G110"/>
    <mergeCell ref="B111:H111"/>
    <mergeCell ref="B112:C112"/>
    <mergeCell ref="B101:C101"/>
    <mergeCell ref="B102:C102"/>
    <mergeCell ref="B103:C103"/>
    <mergeCell ref="B104:G104"/>
    <mergeCell ref="B105:H105"/>
    <mergeCell ref="B106:C106"/>
    <mergeCell ref="B95:C95"/>
    <mergeCell ref="B96:G96"/>
    <mergeCell ref="B97:H97"/>
    <mergeCell ref="B98:C98"/>
    <mergeCell ref="B99:C99"/>
    <mergeCell ref="B100:C100"/>
    <mergeCell ref="B88:H89"/>
    <mergeCell ref="C90:F90"/>
    <mergeCell ref="B91:H91"/>
    <mergeCell ref="B92:C92"/>
    <mergeCell ref="B93:C93"/>
    <mergeCell ref="B94:C94"/>
    <mergeCell ref="B81:D81"/>
    <mergeCell ref="B84:H84"/>
    <mergeCell ref="B85:C85"/>
    <mergeCell ref="D85:H85"/>
    <mergeCell ref="B86:C87"/>
    <mergeCell ref="D86:E86"/>
    <mergeCell ref="F86:H86"/>
    <mergeCell ref="D87:E87"/>
    <mergeCell ref="B72:C72"/>
    <mergeCell ref="B73:C73"/>
    <mergeCell ref="B74:G74"/>
    <mergeCell ref="B75:D77"/>
    <mergeCell ref="E75:H75"/>
    <mergeCell ref="B78:D78"/>
    <mergeCell ref="B66:C66"/>
    <mergeCell ref="B67:C67"/>
    <mergeCell ref="B68:C68"/>
    <mergeCell ref="B69:G69"/>
    <mergeCell ref="B70:H70"/>
    <mergeCell ref="B71:C71"/>
    <mergeCell ref="B60:C60"/>
    <mergeCell ref="B61:C61"/>
    <mergeCell ref="B62:C62"/>
    <mergeCell ref="B63:G63"/>
    <mergeCell ref="B64:H64"/>
    <mergeCell ref="B65:C65"/>
    <mergeCell ref="B54:C54"/>
    <mergeCell ref="B55:G55"/>
    <mergeCell ref="B56:H56"/>
    <mergeCell ref="B57:C57"/>
    <mergeCell ref="B58:C58"/>
    <mergeCell ref="B59:C59"/>
    <mergeCell ref="B47:H48"/>
    <mergeCell ref="C49:F49"/>
    <mergeCell ref="B50:H50"/>
    <mergeCell ref="B51:C51"/>
    <mergeCell ref="B52:C52"/>
    <mergeCell ref="B53:C53"/>
    <mergeCell ref="B43:H43"/>
    <mergeCell ref="B44:C44"/>
    <mergeCell ref="D44:H44"/>
    <mergeCell ref="B45:C46"/>
    <mergeCell ref="D45:E45"/>
    <mergeCell ref="F45:H45"/>
    <mergeCell ref="D46:E46"/>
    <mergeCell ref="B33:G33"/>
    <mergeCell ref="B34:D36"/>
    <mergeCell ref="E34:H34"/>
    <mergeCell ref="B37:D37"/>
    <mergeCell ref="B40:D40"/>
    <mergeCell ref="B19:C19"/>
    <mergeCell ref="B20:C20"/>
    <mergeCell ref="B27:C27"/>
    <mergeCell ref="B28:G28"/>
    <mergeCell ref="B29:H29"/>
    <mergeCell ref="B30:C30"/>
    <mergeCell ref="B31:C31"/>
    <mergeCell ref="B32:C32"/>
    <mergeCell ref="B21:C21"/>
    <mergeCell ref="B22:G22"/>
    <mergeCell ref="B23:H23"/>
    <mergeCell ref="B24:C24"/>
    <mergeCell ref="B25:C25"/>
    <mergeCell ref="B26:C26"/>
    <mergeCell ref="B15:H15"/>
    <mergeCell ref="B16:C16"/>
    <mergeCell ref="B17:C17"/>
    <mergeCell ref="B18:C18"/>
    <mergeCell ref="B6:H7"/>
    <mergeCell ref="C8:F8"/>
    <mergeCell ref="B9:H9"/>
    <mergeCell ref="B10:C10"/>
    <mergeCell ref="B11:C11"/>
    <mergeCell ref="B12:C12"/>
    <mergeCell ref="B3:C3"/>
    <mergeCell ref="D3:H3"/>
    <mergeCell ref="B4:C5"/>
    <mergeCell ref="D4:E4"/>
    <mergeCell ref="F4:H4"/>
    <mergeCell ref="D5:E5"/>
    <mergeCell ref="B2:H2"/>
    <mergeCell ref="B13:C13"/>
    <mergeCell ref="B14:G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81"/>
  <sheetViews>
    <sheetView workbookViewId="0">
      <selection activeCell="D44" sqref="D44:H44"/>
    </sheetView>
  </sheetViews>
  <sheetFormatPr baseColWidth="10" defaultRowHeight="13.2" x14ac:dyDescent="0.25"/>
  <cols>
    <col min="2" max="2" width="14.77734375" customWidth="1"/>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6.25" customHeight="1" x14ac:dyDescent="0.25">
      <c r="B3" s="271" t="s">
        <v>115</v>
      </c>
      <c r="C3" s="272"/>
      <c r="D3" s="264" t="s">
        <v>366</v>
      </c>
      <c r="E3" s="264"/>
      <c r="F3" s="264"/>
      <c r="G3" s="264"/>
      <c r="H3" s="265"/>
    </row>
    <row r="4" spans="2:8" x14ac:dyDescent="0.2">
      <c r="B4" s="273" t="s">
        <v>54</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90</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156</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307" t="s">
        <v>161</v>
      </c>
      <c r="C11" s="308"/>
      <c r="D11" s="62" t="s">
        <v>132</v>
      </c>
      <c r="E11" s="62">
        <v>1</v>
      </c>
      <c r="F11" s="63">
        <v>10</v>
      </c>
      <c r="G11" s="64">
        <v>42986</v>
      </c>
      <c r="H11" s="54">
        <f>H31*10/100</f>
        <v>4298.579999999999</v>
      </c>
    </row>
    <row r="12" spans="2:8" x14ac:dyDescent="0.2">
      <c r="B12" s="259"/>
      <c r="C12" s="260"/>
      <c r="D12" s="62"/>
      <c r="E12" s="62"/>
      <c r="F12" s="63"/>
      <c r="G12" s="64"/>
      <c r="H12" s="54">
        <f>+ROUND(F12*G12,2)</f>
        <v>0</v>
      </c>
    </row>
    <row r="13" spans="2:8" x14ac:dyDescent="0.2">
      <c r="B13" s="289" t="s">
        <v>103</v>
      </c>
      <c r="C13" s="290"/>
      <c r="D13" s="62" t="s">
        <v>103</v>
      </c>
      <c r="E13" s="62"/>
      <c r="F13" s="63" t="s">
        <v>103</v>
      </c>
      <c r="G13" s="65"/>
      <c r="H13" s="54"/>
    </row>
    <row r="14" spans="2:8" ht="13.8" thickBot="1" x14ac:dyDescent="0.3">
      <c r="B14" s="287" t="s">
        <v>104</v>
      </c>
      <c r="C14" s="288"/>
      <c r="D14" s="288"/>
      <c r="E14" s="288"/>
      <c r="F14" s="288"/>
      <c r="G14" s="288"/>
      <c r="H14" s="72">
        <f>ROUND(SUM(H11:H13),2)</f>
        <v>4298.58</v>
      </c>
    </row>
    <row r="15" spans="2:8" ht="13.8" thickBot="1" x14ac:dyDescent="0.3">
      <c r="B15" s="292" t="s">
        <v>105</v>
      </c>
      <c r="C15" s="293"/>
      <c r="D15" s="293"/>
      <c r="E15" s="293"/>
      <c r="F15" s="293"/>
      <c r="G15" s="293"/>
      <c r="H15" s="294"/>
    </row>
    <row r="16" spans="2:8" x14ac:dyDescent="0.2">
      <c r="B16" s="299" t="s">
        <v>101</v>
      </c>
      <c r="C16" s="300"/>
      <c r="D16" s="68" t="s">
        <v>68</v>
      </c>
      <c r="E16" s="68" t="s">
        <v>3</v>
      </c>
      <c r="F16" s="68" t="s">
        <v>122</v>
      </c>
      <c r="G16" s="68" t="s">
        <v>116</v>
      </c>
      <c r="H16" s="73" t="s">
        <v>102</v>
      </c>
    </row>
    <row r="17" spans="2:8" x14ac:dyDescent="0.2">
      <c r="B17" s="259" t="s">
        <v>159</v>
      </c>
      <c r="C17" s="260"/>
      <c r="D17" s="62" t="s">
        <v>152</v>
      </c>
      <c r="E17" s="65">
        <v>1</v>
      </c>
      <c r="F17" s="65"/>
      <c r="G17" s="63">
        <v>348667</v>
      </c>
      <c r="H17" s="54">
        <f>E17*G17</f>
        <v>348667</v>
      </c>
    </row>
    <row r="18" spans="2:8" x14ac:dyDescent="0.2">
      <c r="B18" s="309"/>
      <c r="C18" s="310"/>
      <c r="D18" s="62"/>
      <c r="E18" s="65"/>
      <c r="F18" s="65"/>
      <c r="G18" s="63"/>
      <c r="H18" s="54">
        <f t="shared" ref="H18:H21" si="0">E18*G18</f>
        <v>0</v>
      </c>
    </row>
    <row r="19" spans="2:8" x14ac:dyDescent="0.2">
      <c r="B19" s="309"/>
      <c r="C19" s="310"/>
      <c r="D19" s="62"/>
      <c r="E19" s="65"/>
      <c r="F19" s="65"/>
      <c r="G19" s="63"/>
      <c r="H19" s="54">
        <f t="shared" si="0"/>
        <v>0</v>
      </c>
    </row>
    <row r="20" spans="2:8" x14ac:dyDescent="0.2">
      <c r="B20" s="309"/>
      <c r="C20" s="310"/>
      <c r="D20" s="62"/>
      <c r="E20" s="65"/>
      <c r="F20" s="65"/>
      <c r="G20" s="63"/>
      <c r="H20" s="54">
        <f t="shared" si="0"/>
        <v>0</v>
      </c>
    </row>
    <row r="21" spans="2:8" x14ac:dyDescent="0.2">
      <c r="B21" s="289"/>
      <c r="C21" s="290"/>
      <c r="D21" s="62"/>
      <c r="E21" s="62"/>
      <c r="F21" s="65"/>
      <c r="G21" s="63"/>
      <c r="H21" s="54">
        <f t="shared" si="0"/>
        <v>0</v>
      </c>
    </row>
    <row r="22" spans="2:8" ht="13.8" thickBot="1" x14ac:dyDescent="0.3">
      <c r="B22" s="287" t="s">
        <v>104</v>
      </c>
      <c r="C22" s="288"/>
      <c r="D22" s="288"/>
      <c r="E22" s="288"/>
      <c r="F22" s="288"/>
      <c r="G22" s="288"/>
      <c r="H22" s="72">
        <f>ROUND(SUM(H17:H21),2)</f>
        <v>348667</v>
      </c>
    </row>
    <row r="23" spans="2:8" ht="13.8" thickBot="1" x14ac:dyDescent="0.3">
      <c r="B23" s="292" t="s">
        <v>106</v>
      </c>
      <c r="C23" s="293"/>
      <c r="D23" s="293"/>
      <c r="E23" s="293"/>
      <c r="F23" s="293"/>
      <c r="G23" s="293"/>
      <c r="H23" s="294"/>
    </row>
    <row r="24" spans="2:8" x14ac:dyDescent="0.2">
      <c r="B24" s="299" t="s">
        <v>101</v>
      </c>
      <c r="C24" s="300"/>
      <c r="D24" s="68" t="s">
        <v>68</v>
      </c>
      <c r="E24" s="68" t="s">
        <v>3</v>
      </c>
      <c r="F24" s="68" t="s">
        <v>122</v>
      </c>
      <c r="G24" s="68" t="s">
        <v>116</v>
      </c>
      <c r="H24" s="73" t="s">
        <v>102</v>
      </c>
    </row>
    <row r="25" spans="2:8" x14ac:dyDescent="0.2">
      <c r="B25" s="259" t="s">
        <v>120</v>
      </c>
      <c r="C25" s="260"/>
      <c r="D25" s="62" t="s">
        <v>121</v>
      </c>
      <c r="E25" s="62"/>
      <c r="F25" s="63">
        <v>0</v>
      </c>
      <c r="G25" s="64"/>
      <c r="H25" s="54">
        <f>E25*G25</f>
        <v>0</v>
      </c>
    </row>
    <row r="26" spans="2:8" x14ac:dyDescent="0.2">
      <c r="B26" s="297"/>
      <c r="C26" s="298"/>
      <c r="D26" s="62"/>
      <c r="E26" s="62"/>
      <c r="F26" s="63"/>
      <c r="G26" s="64"/>
      <c r="H26" s="54"/>
    </row>
    <row r="27" spans="2:8" x14ac:dyDescent="0.2">
      <c r="B27" s="289"/>
      <c r="C27" s="290"/>
      <c r="D27" s="62"/>
      <c r="E27" s="62"/>
      <c r="F27" s="63"/>
      <c r="G27" s="64"/>
      <c r="H27" s="54"/>
    </row>
    <row r="28" spans="2:8" ht="13.8" thickBot="1" x14ac:dyDescent="0.3">
      <c r="B28" s="287" t="s">
        <v>104</v>
      </c>
      <c r="C28" s="288"/>
      <c r="D28" s="288"/>
      <c r="E28" s="288"/>
      <c r="F28" s="288"/>
      <c r="G28" s="288"/>
      <c r="H28" s="72">
        <f>H25+H26+H27</f>
        <v>0</v>
      </c>
    </row>
    <row r="29" spans="2:8" ht="13.8" thickBot="1" x14ac:dyDescent="0.3">
      <c r="B29" s="292" t="s">
        <v>108</v>
      </c>
      <c r="C29" s="293"/>
      <c r="D29" s="293"/>
      <c r="E29" s="293"/>
      <c r="F29" s="293"/>
      <c r="G29" s="293"/>
      <c r="H29" s="294"/>
    </row>
    <row r="30" spans="2:8" x14ac:dyDescent="0.2">
      <c r="B30" s="295" t="s">
        <v>101</v>
      </c>
      <c r="C30" s="296"/>
      <c r="D30" s="68" t="s">
        <v>68</v>
      </c>
      <c r="E30" s="68" t="s">
        <v>3</v>
      </c>
      <c r="F30" s="68" t="s">
        <v>122</v>
      </c>
      <c r="G30" s="68" t="s">
        <v>116</v>
      </c>
      <c r="H30" s="78" t="s">
        <v>117</v>
      </c>
    </row>
    <row r="31" spans="2:8" x14ac:dyDescent="0.2">
      <c r="B31" s="307" t="s">
        <v>160</v>
      </c>
      <c r="C31" s="308"/>
      <c r="D31" s="62" t="s">
        <v>119</v>
      </c>
      <c r="E31" s="77">
        <v>1.2</v>
      </c>
      <c r="F31" s="63">
        <v>0</v>
      </c>
      <c r="G31" s="64">
        <v>35821.5</v>
      </c>
      <c r="H31" s="54">
        <f>G31*E31</f>
        <v>42985.799999999996</v>
      </c>
    </row>
    <row r="32" spans="2:8" x14ac:dyDescent="0.2">
      <c r="B32" s="289"/>
      <c r="C32" s="290"/>
      <c r="D32" s="62"/>
      <c r="E32" s="62"/>
      <c r="F32" s="63"/>
      <c r="G32" s="64"/>
      <c r="H32" s="54">
        <f>+ROUND(E32*F32*G32,2)</f>
        <v>0</v>
      </c>
    </row>
    <row r="33" spans="2:8" x14ac:dyDescent="0.25">
      <c r="B33" s="285" t="s">
        <v>104</v>
      </c>
      <c r="C33" s="286"/>
      <c r="D33" s="286"/>
      <c r="E33" s="286"/>
      <c r="F33" s="286"/>
      <c r="G33" s="286"/>
      <c r="H33" s="74">
        <f>H31+H32</f>
        <v>42985.799999999996</v>
      </c>
    </row>
    <row r="34" spans="2:8" ht="13.8" thickBot="1" x14ac:dyDescent="0.25">
      <c r="B34" s="277"/>
      <c r="C34" s="278"/>
      <c r="D34" s="278"/>
      <c r="E34" s="283"/>
      <c r="F34" s="283"/>
      <c r="G34" s="283"/>
      <c r="H34" s="284"/>
    </row>
    <row r="35" spans="2:8" ht="13.8" thickBot="1" x14ac:dyDescent="0.3">
      <c r="B35" s="277"/>
      <c r="C35" s="278"/>
      <c r="D35" s="278"/>
      <c r="E35" s="60"/>
      <c r="F35" s="60"/>
      <c r="G35" s="67" t="s">
        <v>23</v>
      </c>
      <c r="H35" s="66">
        <f>H28+H33+H22+H14</f>
        <v>395951.38</v>
      </c>
    </row>
    <row r="36" spans="2:8" x14ac:dyDescent="0.25">
      <c r="B36" s="277"/>
      <c r="C36" s="278"/>
      <c r="D36" s="278"/>
      <c r="E36" s="60"/>
      <c r="F36" s="60"/>
      <c r="G36" s="60"/>
      <c r="H36" s="56"/>
    </row>
    <row r="37" spans="2:8" ht="14.4" x14ac:dyDescent="0.3">
      <c r="B37" s="279" t="s">
        <v>109</v>
      </c>
      <c r="C37" s="280"/>
      <c r="D37" s="280"/>
      <c r="E37" s="61"/>
      <c r="F37" s="61"/>
      <c r="G37" s="61"/>
      <c r="H37" s="57"/>
    </row>
    <row r="38" spans="2:8" ht="14.4" x14ac:dyDescent="0.3">
      <c r="B38" s="55" t="s">
        <v>110</v>
      </c>
      <c r="C38" s="61"/>
      <c r="D38" s="61"/>
      <c r="E38" s="61"/>
      <c r="F38" s="61"/>
      <c r="G38" s="61"/>
      <c r="H38" s="57"/>
    </row>
    <row r="39" spans="2:8" ht="14.4" x14ac:dyDescent="0.3">
      <c r="B39" s="55" t="s">
        <v>111</v>
      </c>
      <c r="C39" s="61"/>
      <c r="D39" s="61"/>
      <c r="E39" s="61"/>
      <c r="F39" s="61"/>
      <c r="G39" s="61"/>
      <c r="H39" s="57"/>
    </row>
    <row r="40" spans="2:8" ht="15" thickBot="1" x14ac:dyDescent="0.35">
      <c r="B40" s="281" t="s">
        <v>112</v>
      </c>
      <c r="C40" s="282"/>
      <c r="D40" s="282"/>
      <c r="E40" s="58"/>
      <c r="F40" s="58"/>
      <c r="G40" s="58"/>
      <c r="H40" s="59"/>
    </row>
    <row r="42" spans="2:8" ht="13.8" thickBot="1" x14ac:dyDescent="0.3"/>
    <row r="43" spans="2:8" ht="13.8" thickBot="1" x14ac:dyDescent="0.3">
      <c r="B43" s="261" t="s">
        <v>94</v>
      </c>
      <c r="C43" s="262"/>
      <c r="D43" s="262"/>
      <c r="E43" s="262"/>
      <c r="F43" s="262"/>
      <c r="G43" s="262"/>
      <c r="H43" s="263"/>
    </row>
    <row r="44" spans="2:8" ht="26.25" customHeight="1" x14ac:dyDescent="0.25">
      <c r="B44" s="271" t="s">
        <v>115</v>
      </c>
      <c r="C44" s="272"/>
      <c r="D44" s="264" t="s">
        <v>366</v>
      </c>
      <c r="E44" s="264"/>
      <c r="F44" s="264"/>
      <c r="G44" s="264"/>
      <c r="H44" s="265"/>
    </row>
    <row r="45" spans="2:8" x14ac:dyDescent="0.2">
      <c r="B45" s="273" t="s">
        <v>163</v>
      </c>
      <c r="C45" s="274"/>
      <c r="D45" s="266" t="s">
        <v>95</v>
      </c>
      <c r="E45" s="266"/>
      <c r="F45" s="266" t="s">
        <v>113</v>
      </c>
      <c r="G45" s="266"/>
      <c r="H45" s="270"/>
    </row>
    <row r="46" spans="2:8" x14ac:dyDescent="0.2">
      <c r="B46" s="275"/>
      <c r="C46" s="276"/>
      <c r="D46" s="266" t="s">
        <v>96</v>
      </c>
      <c r="E46" s="266"/>
      <c r="F46" s="75" t="s">
        <v>114</v>
      </c>
      <c r="G46" s="75" t="s">
        <v>97</v>
      </c>
      <c r="H46" s="76">
        <v>2024</v>
      </c>
    </row>
    <row r="47" spans="2:8" x14ac:dyDescent="0.25">
      <c r="B47" s="267" t="s">
        <v>162</v>
      </c>
      <c r="C47" s="268"/>
      <c r="D47" s="268"/>
      <c r="E47" s="268"/>
      <c r="F47" s="268"/>
      <c r="G47" s="268"/>
      <c r="H47" s="269"/>
    </row>
    <row r="48" spans="2:8" x14ac:dyDescent="0.25">
      <c r="B48" s="267"/>
      <c r="C48" s="268"/>
      <c r="D48" s="268"/>
      <c r="E48" s="268"/>
      <c r="F48" s="268"/>
      <c r="G48" s="268"/>
      <c r="H48" s="269"/>
    </row>
    <row r="49" spans="2:8" ht="13.8" thickBot="1" x14ac:dyDescent="0.25">
      <c r="B49" s="70" t="s">
        <v>98</v>
      </c>
      <c r="C49" s="291" t="s">
        <v>34</v>
      </c>
      <c r="D49" s="291"/>
      <c r="E49" s="291"/>
      <c r="F49" s="291"/>
      <c r="G49" s="69" t="s">
        <v>99</v>
      </c>
      <c r="H49" s="71" t="s">
        <v>157</v>
      </c>
    </row>
    <row r="50" spans="2:8" ht="13.8" thickBot="1" x14ac:dyDescent="0.3">
      <c r="B50" s="292" t="s">
        <v>100</v>
      </c>
      <c r="C50" s="293"/>
      <c r="D50" s="293"/>
      <c r="E50" s="293"/>
      <c r="F50" s="293"/>
      <c r="G50" s="293"/>
      <c r="H50" s="294"/>
    </row>
    <row r="51" spans="2:8" x14ac:dyDescent="0.2">
      <c r="B51" s="299" t="s">
        <v>101</v>
      </c>
      <c r="C51" s="300"/>
      <c r="D51" s="68" t="s">
        <v>68</v>
      </c>
      <c r="E51" s="68" t="s">
        <v>3</v>
      </c>
      <c r="F51" s="68" t="s">
        <v>122</v>
      </c>
      <c r="G51" s="68" t="s">
        <v>116</v>
      </c>
      <c r="H51" s="73" t="s">
        <v>102</v>
      </c>
    </row>
    <row r="52" spans="2:8" x14ac:dyDescent="0.2">
      <c r="B52" s="307" t="s">
        <v>161</v>
      </c>
      <c r="C52" s="308"/>
      <c r="D52" s="62" t="s">
        <v>132</v>
      </c>
      <c r="E52" s="62">
        <v>1</v>
      </c>
      <c r="F52" s="63">
        <v>10</v>
      </c>
      <c r="G52" s="64">
        <v>42986</v>
      </c>
      <c r="H52" s="54">
        <f>H72*10/100</f>
        <v>8955.375</v>
      </c>
    </row>
    <row r="53" spans="2:8" x14ac:dyDescent="0.2">
      <c r="B53" s="259"/>
      <c r="C53" s="260"/>
      <c r="D53" s="62"/>
      <c r="E53" s="62"/>
      <c r="F53" s="63"/>
      <c r="G53" s="64"/>
      <c r="H53" s="54">
        <f>+ROUND(F53*G53,2)</f>
        <v>0</v>
      </c>
    </row>
    <row r="54" spans="2:8" x14ac:dyDescent="0.2">
      <c r="B54" s="289" t="s">
        <v>103</v>
      </c>
      <c r="C54" s="290"/>
      <c r="D54" s="62" t="s">
        <v>103</v>
      </c>
      <c r="E54" s="62"/>
      <c r="F54" s="63" t="s">
        <v>103</v>
      </c>
      <c r="G54" s="65"/>
      <c r="H54" s="54"/>
    </row>
    <row r="55" spans="2:8" ht="13.8" thickBot="1" x14ac:dyDescent="0.3">
      <c r="B55" s="287" t="s">
        <v>104</v>
      </c>
      <c r="C55" s="288"/>
      <c r="D55" s="288"/>
      <c r="E55" s="288"/>
      <c r="F55" s="288"/>
      <c r="G55" s="288"/>
      <c r="H55" s="72">
        <f>ROUND(SUM(H52:H54),2)</f>
        <v>8955.3799999999992</v>
      </c>
    </row>
    <row r="56" spans="2:8" ht="13.8" thickBot="1" x14ac:dyDescent="0.3">
      <c r="B56" s="292" t="s">
        <v>105</v>
      </c>
      <c r="C56" s="293"/>
      <c r="D56" s="293"/>
      <c r="E56" s="293"/>
      <c r="F56" s="293"/>
      <c r="G56" s="293"/>
      <c r="H56" s="294"/>
    </row>
    <row r="57" spans="2:8" x14ac:dyDescent="0.2">
      <c r="B57" s="299" t="s">
        <v>101</v>
      </c>
      <c r="C57" s="300"/>
      <c r="D57" s="68" t="s">
        <v>68</v>
      </c>
      <c r="E57" s="68" t="s">
        <v>3</v>
      </c>
      <c r="F57" s="68" t="s">
        <v>122</v>
      </c>
      <c r="G57" s="68" t="s">
        <v>116</v>
      </c>
      <c r="H57" s="73" t="s">
        <v>102</v>
      </c>
    </row>
    <row r="58" spans="2:8" x14ac:dyDescent="0.2">
      <c r="B58" s="259" t="s">
        <v>164</v>
      </c>
      <c r="C58" s="260"/>
      <c r="D58" s="62" t="s">
        <v>152</v>
      </c>
      <c r="E58" s="65">
        <v>1</v>
      </c>
      <c r="F58" s="65"/>
      <c r="G58" s="63">
        <v>1641900</v>
      </c>
      <c r="H58" s="54">
        <f>E58*G58</f>
        <v>1641900</v>
      </c>
    </row>
    <row r="59" spans="2:8" x14ac:dyDescent="0.2">
      <c r="B59" s="309"/>
      <c r="C59" s="310"/>
      <c r="D59" s="62"/>
      <c r="E59" s="65"/>
      <c r="F59" s="65"/>
      <c r="G59" s="63"/>
      <c r="H59" s="54">
        <f t="shared" ref="H59:H62" si="1">E59*G59</f>
        <v>0</v>
      </c>
    </row>
    <row r="60" spans="2:8" x14ac:dyDescent="0.2">
      <c r="B60" s="309"/>
      <c r="C60" s="310"/>
      <c r="D60" s="62"/>
      <c r="E60" s="65"/>
      <c r="F60" s="65"/>
      <c r="G60" s="63"/>
      <c r="H60" s="54">
        <f t="shared" si="1"/>
        <v>0</v>
      </c>
    </row>
    <row r="61" spans="2:8" x14ac:dyDescent="0.2">
      <c r="B61" s="309"/>
      <c r="C61" s="310"/>
      <c r="D61" s="62"/>
      <c r="E61" s="65"/>
      <c r="F61" s="65"/>
      <c r="G61" s="63"/>
      <c r="H61" s="54">
        <f t="shared" si="1"/>
        <v>0</v>
      </c>
    </row>
    <row r="62" spans="2:8" x14ac:dyDescent="0.2">
      <c r="B62" s="289"/>
      <c r="C62" s="290"/>
      <c r="D62" s="62"/>
      <c r="E62" s="62"/>
      <c r="F62" s="65"/>
      <c r="G62" s="63"/>
      <c r="H62" s="54">
        <f t="shared" si="1"/>
        <v>0</v>
      </c>
    </row>
    <row r="63" spans="2:8" ht="13.8" thickBot="1" x14ac:dyDescent="0.3">
      <c r="B63" s="287" t="s">
        <v>104</v>
      </c>
      <c r="C63" s="288"/>
      <c r="D63" s="288"/>
      <c r="E63" s="288"/>
      <c r="F63" s="288"/>
      <c r="G63" s="288"/>
      <c r="H63" s="72">
        <f>ROUND(SUM(H58:H62),2)</f>
        <v>1641900</v>
      </c>
    </row>
    <row r="64" spans="2:8" ht="13.8" thickBot="1" x14ac:dyDescent="0.3">
      <c r="B64" s="292" t="s">
        <v>106</v>
      </c>
      <c r="C64" s="293"/>
      <c r="D64" s="293"/>
      <c r="E64" s="293"/>
      <c r="F64" s="293"/>
      <c r="G64" s="293"/>
      <c r="H64" s="294"/>
    </row>
    <row r="65" spans="2:8" x14ac:dyDescent="0.2">
      <c r="B65" s="299" t="s">
        <v>101</v>
      </c>
      <c r="C65" s="300"/>
      <c r="D65" s="68" t="s">
        <v>68</v>
      </c>
      <c r="E65" s="68" t="s">
        <v>3</v>
      </c>
      <c r="F65" s="68" t="s">
        <v>122</v>
      </c>
      <c r="G65" s="68" t="s">
        <v>116</v>
      </c>
      <c r="H65" s="73" t="s">
        <v>102</v>
      </c>
    </row>
    <row r="66" spans="2:8" x14ac:dyDescent="0.2">
      <c r="B66" s="259" t="s">
        <v>120</v>
      </c>
      <c r="C66" s="260"/>
      <c r="D66" s="62" t="s">
        <v>121</v>
      </c>
      <c r="E66" s="62">
        <v>0.1</v>
      </c>
      <c r="F66" s="63">
        <v>0</v>
      </c>
      <c r="G66" s="64">
        <v>90000</v>
      </c>
      <c r="H66" s="54">
        <f>E66*G66</f>
        <v>9000</v>
      </c>
    </row>
    <row r="67" spans="2:8" x14ac:dyDescent="0.2">
      <c r="B67" s="297"/>
      <c r="C67" s="298"/>
      <c r="D67" s="62"/>
      <c r="E67" s="62"/>
      <c r="F67" s="63"/>
      <c r="G67" s="64"/>
      <c r="H67" s="54"/>
    </row>
    <row r="68" spans="2:8" x14ac:dyDescent="0.2">
      <c r="B68" s="289"/>
      <c r="C68" s="290"/>
      <c r="D68" s="62"/>
      <c r="E68" s="62"/>
      <c r="F68" s="63"/>
      <c r="G68" s="64"/>
      <c r="H68" s="54"/>
    </row>
    <row r="69" spans="2:8" ht="13.8" thickBot="1" x14ac:dyDescent="0.3">
      <c r="B69" s="287" t="s">
        <v>104</v>
      </c>
      <c r="C69" s="288"/>
      <c r="D69" s="288"/>
      <c r="E69" s="288"/>
      <c r="F69" s="288"/>
      <c r="G69" s="288"/>
      <c r="H69" s="72">
        <f>H66+H67+H68</f>
        <v>9000</v>
      </c>
    </row>
    <row r="70" spans="2:8" ht="13.8" thickBot="1" x14ac:dyDescent="0.3">
      <c r="B70" s="292" t="s">
        <v>108</v>
      </c>
      <c r="C70" s="293"/>
      <c r="D70" s="293"/>
      <c r="E70" s="293"/>
      <c r="F70" s="293"/>
      <c r="G70" s="293"/>
      <c r="H70" s="294"/>
    </row>
    <row r="71" spans="2:8" x14ac:dyDescent="0.2">
      <c r="B71" s="295" t="s">
        <v>101</v>
      </c>
      <c r="C71" s="296"/>
      <c r="D71" s="68" t="s">
        <v>68</v>
      </c>
      <c r="E71" s="68" t="s">
        <v>3</v>
      </c>
      <c r="F71" s="68" t="s">
        <v>122</v>
      </c>
      <c r="G71" s="68" t="s">
        <v>116</v>
      </c>
      <c r="H71" s="78" t="s">
        <v>117</v>
      </c>
    </row>
    <row r="72" spans="2:8" x14ac:dyDescent="0.2">
      <c r="B72" s="307" t="s">
        <v>160</v>
      </c>
      <c r="C72" s="308"/>
      <c r="D72" s="62" t="s">
        <v>119</v>
      </c>
      <c r="E72" s="77">
        <v>2.5</v>
      </c>
      <c r="F72" s="63">
        <v>0</v>
      </c>
      <c r="G72" s="64">
        <v>35821.5</v>
      </c>
      <c r="H72" s="54">
        <f>G72*E72</f>
        <v>89553.75</v>
      </c>
    </row>
    <row r="73" spans="2:8" x14ac:dyDescent="0.2">
      <c r="B73" s="289"/>
      <c r="C73" s="290"/>
      <c r="D73" s="62"/>
      <c r="E73" s="62"/>
      <c r="F73" s="63"/>
      <c r="G73" s="64"/>
      <c r="H73" s="54">
        <f>+ROUND(E73*F73*G73,2)</f>
        <v>0</v>
      </c>
    </row>
    <row r="74" spans="2:8" x14ac:dyDescent="0.25">
      <c r="B74" s="285" t="s">
        <v>104</v>
      </c>
      <c r="C74" s="286"/>
      <c r="D74" s="286"/>
      <c r="E74" s="286"/>
      <c r="F74" s="286"/>
      <c r="G74" s="286"/>
      <c r="H74" s="74">
        <f>H72+H73</f>
        <v>89553.75</v>
      </c>
    </row>
    <row r="75" spans="2:8" ht="13.8" thickBot="1" x14ac:dyDescent="0.25">
      <c r="B75" s="277"/>
      <c r="C75" s="278"/>
      <c r="D75" s="278"/>
      <c r="E75" s="283"/>
      <c r="F75" s="283"/>
      <c r="G75" s="283"/>
      <c r="H75" s="284"/>
    </row>
    <row r="76" spans="2:8" ht="13.8" thickBot="1" x14ac:dyDescent="0.3">
      <c r="B76" s="277"/>
      <c r="C76" s="278"/>
      <c r="D76" s="278"/>
      <c r="E76" s="60"/>
      <c r="F76" s="60"/>
      <c r="G76" s="67" t="s">
        <v>23</v>
      </c>
      <c r="H76" s="66">
        <f>H69+H74+H63+H55</f>
        <v>1749409.13</v>
      </c>
    </row>
    <row r="77" spans="2:8" x14ac:dyDescent="0.25">
      <c r="B77" s="277"/>
      <c r="C77" s="278"/>
      <c r="D77" s="278"/>
      <c r="E77" s="60"/>
      <c r="F77" s="60"/>
      <c r="G77" s="60"/>
      <c r="H77" s="56"/>
    </row>
    <row r="78" spans="2:8" ht="14.4" x14ac:dyDescent="0.3">
      <c r="B78" s="279" t="s">
        <v>109</v>
      </c>
      <c r="C78" s="280"/>
      <c r="D78" s="280"/>
      <c r="E78" s="61"/>
      <c r="F78" s="61"/>
      <c r="G78" s="61"/>
      <c r="H78" s="57"/>
    </row>
    <row r="79" spans="2:8" ht="14.4" x14ac:dyDescent="0.3">
      <c r="B79" s="55" t="s">
        <v>110</v>
      </c>
      <c r="C79" s="61"/>
      <c r="D79" s="61"/>
      <c r="E79" s="61"/>
      <c r="F79" s="61"/>
      <c r="G79" s="61"/>
      <c r="H79" s="57"/>
    </row>
    <row r="80" spans="2:8" ht="14.4" x14ac:dyDescent="0.3">
      <c r="B80" s="55" t="s">
        <v>111</v>
      </c>
      <c r="C80" s="61"/>
      <c r="D80" s="61"/>
      <c r="E80" s="61"/>
      <c r="F80" s="61"/>
      <c r="G80" s="61"/>
      <c r="H80" s="57"/>
    </row>
    <row r="81" spans="2:8" ht="15" thickBot="1" x14ac:dyDescent="0.35">
      <c r="B81" s="281" t="s">
        <v>112</v>
      </c>
      <c r="C81" s="282"/>
      <c r="D81" s="282"/>
      <c r="E81" s="58"/>
      <c r="F81" s="58"/>
      <c r="G81" s="58"/>
      <c r="H81" s="59"/>
    </row>
  </sheetData>
  <mergeCells count="76">
    <mergeCell ref="B81:D81"/>
    <mergeCell ref="B72:C72"/>
    <mergeCell ref="B73:C73"/>
    <mergeCell ref="B74:G74"/>
    <mergeCell ref="B75:D77"/>
    <mergeCell ref="E75:H75"/>
    <mergeCell ref="B78:D78"/>
    <mergeCell ref="B71:C71"/>
    <mergeCell ref="B60:C60"/>
    <mergeCell ref="B61:C61"/>
    <mergeCell ref="B62:C62"/>
    <mergeCell ref="B63:G63"/>
    <mergeCell ref="B64:H64"/>
    <mergeCell ref="B65:C65"/>
    <mergeCell ref="B66:C66"/>
    <mergeCell ref="B67:C67"/>
    <mergeCell ref="B68:C68"/>
    <mergeCell ref="B69:G69"/>
    <mergeCell ref="B70:H70"/>
    <mergeCell ref="B59:C59"/>
    <mergeCell ref="B47:H48"/>
    <mergeCell ref="C49:F49"/>
    <mergeCell ref="B50:H50"/>
    <mergeCell ref="B51:C51"/>
    <mergeCell ref="B52:C52"/>
    <mergeCell ref="B53:C53"/>
    <mergeCell ref="B54:C54"/>
    <mergeCell ref="B55:G55"/>
    <mergeCell ref="B56:H56"/>
    <mergeCell ref="B57:C57"/>
    <mergeCell ref="B58:C58"/>
    <mergeCell ref="B40:D40"/>
    <mergeCell ref="B43:H43"/>
    <mergeCell ref="B44:C44"/>
    <mergeCell ref="D44:H44"/>
    <mergeCell ref="B45:C46"/>
    <mergeCell ref="D45:E45"/>
    <mergeCell ref="F45:H45"/>
    <mergeCell ref="D46:E46"/>
    <mergeCell ref="B37:D37"/>
    <mergeCell ref="B25:C25"/>
    <mergeCell ref="B26:C26"/>
    <mergeCell ref="B27:C27"/>
    <mergeCell ref="B28:G28"/>
    <mergeCell ref="B29:H29"/>
    <mergeCell ref="B30:C30"/>
    <mergeCell ref="B31:C31"/>
    <mergeCell ref="B32:C32"/>
    <mergeCell ref="B33:G33"/>
    <mergeCell ref="B34:D36"/>
    <mergeCell ref="E34:H34"/>
    <mergeCell ref="B24:C24"/>
    <mergeCell ref="B13:C13"/>
    <mergeCell ref="B14:G14"/>
    <mergeCell ref="B15:H15"/>
    <mergeCell ref="B16:C16"/>
    <mergeCell ref="B17:C17"/>
    <mergeCell ref="B18:C18"/>
    <mergeCell ref="B19:C19"/>
    <mergeCell ref="B20:C20"/>
    <mergeCell ref="B21:C21"/>
    <mergeCell ref="B22:G22"/>
    <mergeCell ref="B23:H23"/>
    <mergeCell ref="B2:H2"/>
    <mergeCell ref="B12:C12"/>
    <mergeCell ref="B3:C3"/>
    <mergeCell ref="D3:H3"/>
    <mergeCell ref="B4:C5"/>
    <mergeCell ref="D4:E4"/>
    <mergeCell ref="F4:H4"/>
    <mergeCell ref="D5:E5"/>
    <mergeCell ref="B6:H7"/>
    <mergeCell ref="C8:F8"/>
    <mergeCell ref="B9:H9"/>
    <mergeCell ref="B10:C10"/>
    <mergeCell ref="B11:C1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92"/>
  <sheetViews>
    <sheetView workbookViewId="0">
      <selection activeCell="D159" sqref="D159:H159"/>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1:8" ht="13.8" thickBot="1" x14ac:dyDescent="0.3">
      <c r="A1" s="85"/>
    </row>
    <row r="2" spans="1:8" ht="13.8" thickBot="1" x14ac:dyDescent="0.3">
      <c r="B2" s="261" t="s">
        <v>94</v>
      </c>
      <c r="C2" s="262"/>
      <c r="D2" s="262"/>
      <c r="E2" s="262"/>
      <c r="F2" s="262"/>
      <c r="G2" s="262"/>
      <c r="H2" s="263"/>
    </row>
    <row r="3" spans="1:8" ht="25.5" customHeight="1" x14ac:dyDescent="0.25">
      <c r="B3" s="271" t="s">
        <v>115</v>
      </c>
      <c r="C3" s="272"/>
      <c r="D3" s="264" t="s">
        <v>366</v>
      </c>
      <c r="E3" s="264"/>
      <c r="F3" s="264"/>
      <c r="G3" s="264"/>
      <c r="H3" s="265"/>
    </row>
    <row r="4" spans="1:8" x14ac:dyDescent="0.2">
      <c r="B4" s="273" t="s">
        <v>169</v>
      </c>
      <c r="C4" s="274"/>
      <c r="D4" s="266" t="s">
        <v>95</v>
      </c>
      <c r="E4" s="266"/>
      <c r="F4" s="266" t="s">
        <v>113</v>
      </c>
      <c r="G4" s="266"/>
      <c r="H4" s="270"/>
    </row>
    <row r="5" spans="1:8" x14ac:dyDescent="0.2">
      <c r="B5" s="275"/>
      <c r="C5" s="276"/>
      <c r="D5" s="266" t="s">
        <v>96</v>
      </c>
      <c r="E5" s="266"/>
      <c r="F5" s="75" t="s">
        <v>114</v>
      </c>
      <c r="G5" s="75" t="s">
        <v>97</v>
      </c>
      <c r="H5" s="76">
        <v>2024</v>
      </c>
    </row>
    <row r="6" spans="1:8" x14ac:dyDescent="0.25">
      <c r="B6" s="267" t="s">
        <v>72</v>
      </c>
      <c r="C6" s="268"/>
      <c r="D6" s="268"/>
      <c r="E6" s="268"/>
      <c r="F6" s="268"/>
      <c r="G6" s="268"/>
      <c r="H6" s="269"/>
    </row>
    <row r="7" spans="1:8" x14ac:dyDescent="0.25">
      <c r="B7" s="267"/>
      <c r="C7" s="268"/>
      <c r="D7" s="268"/>
      <c r="E7" s="268"/>
      <c r="F7" s="268"/>
      <c r="G7" s="268"/>
      <c r="H7" s="269"/>
    </row>
    <row r="8" spans="1:8" ht="13.8" thickBot="1" x14ac:dyDescent="0.25">
      <c r="B8" s="70" t="s">
        <v>98</v>
      </c>
      <c r="C8" s="291" t="s">
        <v>67</v>
      </c>
      <c r="D8" s="291"/>
      <c r="E8" s="291"/>
      <c r="F8" s="291"/>
      <c r="G8" s="69" t="s">
        <v>99</v>
      </c>
      <c r="H8" s="71" t="s">
        <v>165</v>
      </c>
    </row>
    <row r="9" spans="1:8" ht="13.8" thickBot="1" x14ac:dyDescent="0.3">
      <c r="B9" s="292" t="s">
        <v>100</v>
      </c>
      <c r="C9" s="293"/>
      <c r="D9" s="293"/>
      <c r="E9" s="293"/>
      <c r="F9" s="293"/>
      <c r="G9" s="293"/>
      <c r="H9" s="294"/>
    </row>
    <row r="10" spans="1:8" x14ac:dyDescent="0.2">
      <c r="B10" s="299" t="s">
        <v>101</v>
      </c>
      <c r="C10" s="300"/>
      <c r="D10" s="68" t="s">
        <v>68</v>
      </c>
      <c r="E10" s="68" t="s">
        <v>3</v>
      </c>
      <c r="F10" s="68" t="s">
        <v>122</v>
      </c>
      <c r="G10" s="68" t="s">
        <v>116</v>
      </c>
      <c r="H10" s="73" t="s">
        <v>102</v>
      </c>
    </row>
    <row r="11" spans="1:8" x14ac:dyDescent="0.2">
      <c r="B11" s="307" t="s">
        <v>131</v>
      </c>
      <c r="C11" s="308"/>
      <c r="D11" s="62" t="s">
        <v>132</v>
      </c>
      <c r="E11" s="62"/>
      <c r="F11" s="63"/>
      <c r="G11" s="64"/>
      <c r="H11" s="54">
        <f>E11*G11</f>
        <v>0</v>
      </c>
    </row>
    <row r="12" spans="1:8" x14ac:dyDescent="0.2">
      <c r="B12" s="259"/>
      <c r="C12" s="260"/>
      <c r="D12" s="62"/>
      <c r="E12" s="62"/>
      <c r="F12" s="63"/>
      <c r="G12" s="64"/>
      <c r="H12" s="54">
        <f>+ROUND(F12*G12,2)</f>
        <v>0</v>
      </c>
    </row>
    <row r="13" spans="1:8" x14ac:dyDescent="0.2">
      <c r="B13" s="289" t="s">
        <v>103</v>
      </c>
      <c r="C13" s="290"/>
      <c r="D13" s="62" t="s">
        <v>103</v>
      </c>
      <c r="E13" s="62"/>
      <c r="F13" s="63" t="s">
        <v>103</v>
      </c>
      <c r="G13" s="65"/>
      <c r="H13" s="54"/>
    </row>
    <row r="14" spans="1:8" ht="13.8" thickBot="1" x14ac:dyDescent="0.3">
      <c r="B14" s="287" t="s">
        <v>104</v>
      </c>
      <c r="C14" s="288"/>
      <c r="D14" s="288"/>
      <c r="E14" s="288"/>
      <c r="F14" s="288"/>
      <c r="G14" s="288"/>
      <c r="H14" s="72">
        <f>ROUND(SUM(H11:H13),2)</f>
        <v>0</v>
      </c>
    </row>
    <row r="15" spans="1:8" ht="13.8" thickBot="1" x14ac:dyDescent="0.3">
      <c r="B15" s="292" t="s">
        <v>105</v>
      </c>
      <c r="C15" s="293"/>
      <c r="D15" s="293"/>
      <c r="E15" s="293"/>
      <c r="F15" s="293"/>
      <c r="G15" s="293"/>
      <c r="H15" s="294"/>
    </row>
    <row r="16" spans="1:8" x14ac:dyDescent="0.2">
      <c r="B16" s="299" t="s">
        <v>101</v>
      </c>
      <c r="C16" s="300"/>
      <c r="D16" s="68" t="s">
        <v>68</v>
      </c>
      <c r="E16" s="68" t="s">
        <v>3</v>
      </c>
      <c r="F16" s="68" t="s">
        <v>122</v>
      </c>
      <c r="G16" s="68" t="s">
        <v>116</v>
      </c>
      <c r="H16" s="73" t="s">
        <v>102</v>
      </c>
    </row>
    <row r="17" spans="2:8" x14ac:dyDescent="0.2">
      <c r="B17" s="259" t="s">
        <v>170</v>
      </c>
      <c r="C17" s="260"/>
      <c r="D17" s="62" t="s">
        <v>154</v>
      </c>
      <c r="E17" s="65">
        <v>1</v>
      </c>
      <c r="F17" s="65"/>
      <c r="G17" s="63">
        <v>203000</v>
      </c>
      <c r="H17" s="54">
        <f>E17*G17</f>
        <v>203000</v>
      </c>
    </row>
    <row r="18" spans="2:8" x14ac:dyDescent="0.2">
      <c r="B18" s="309" t="s">
        <v>171</v>
      </c>
      <c r="C18" s="310"/>
      <c r="D18" s="62" t="s">
        <v>154</v>
      </c>
      <c r="E18" s="65">
        <v>1</v>
      </c>
      <c r="F18" s="65"/>
      <c r="G18" s="63">
        <v>29700</v>
      </c>
      <c r="H18" s="54">
        <f t="shared" ref="H18:H20" si="0">E18*G18</f>
        <v>29700</v>
      </c>
    </row>
    <row r="19" spans="2:8" x14ac:dyDescent="0.2">
      <c r="B19" s="309" t="s">
        <v>137</v>
      </c>
      <c r="C19" s="310"/>
      <c r="D19" s="62" t="s">
        <v>138</v>
      </c>
      <c r="E19" s="65">
        <v>3</v>
      </c>
      <c r="F19" s="65"/>
      <c r="G19" s="63">
        <v>1771.35</v>
      </c>
      <c r="H19" s="54">
        <f t="shared" si="0"/>
        <v>5314.0499999999993</v>
      </c>
    </row>
    <row r="20" spans="2:8" x14ac:dyDescent="0.2">
      <c r="B20" s="307" t="s">
        <v>172</v>
      </c>
      <c r="C20" s="308"/>
      <c r="D20" s="62" t="s">
        <v>154</v>
      </c>
      <c r="E20" s="62">
        <v>1</v>
      </c>
      <c r="F20" s="65"/>
      <c r="G20" s="63">
        <v>6300</v>
      </c>
      <c r="H20" s="54">
        <f t="shared" si="0"/>
        <v>6300</v>
      </c>
    </row>
    <row r="21" spans="2:8" ht="13.8" thickBot="1" x14ac:dyDescent="0.3">
      <c r="B21" s="287" t="s">
        <v>104</v>
      </c>
      <c r="C21" s="288"/>
      <c r="D21" s="288"/>
      <c r="E21" s="288"/>
      <c r="F21" s="288"/>
      <c r="G21" s="288"/>
      <c r="H21" s="72">
        <f>ROUND(SUM(H17:H20),2)</f>
        <v>244314.05</v>
      </c>
    </row>
    <row r="22" spans="2:8" ht="13.8" thickBot="1" x14ac:dyDescent="0.3">
      <c r="B22" s="292" t="s">
        <v>106</v>
      </c>
      <c r="C22" s="293"/>
      <c r="D22" s="293"/>
      <c r="E22" s="293"/>
      <c r="F22" s="293"/>
      <c r="G22" s="293"/>
      <c r="H22" s="294"/>
    </row>
    <row r="23" spans="2:8" x14ac:dyDescent="0.2">
      <c r="B23" s="299" t="s">
        <v>101</v>
      </c>
      <c r="C23" s="300"/>
      <c r="D23" s="68" t="s">
        <v>68</v>
      </c>
      <c r="E23" s="68" t="s">
        <v>3</v>
      </c>
      <c r="F23" s="68" t="s">
        <v>122</v>
      </c>
      <c r="G23" s="68" t="s">
        <v>116</v>
      </c>
      <c r="H23" s="73" t="s">
        <v>102</v>
      </c>
    </row>
    <row r="24" spans="2:8" x14ac:dyDescent="0.2">
      <c r="B24" s="259" t="s">
        <v>120</v>
      </c>
      <c r="C24" s="260"/>
      <c r="D24" s="62" t="s">
        <v>121</v>
      </c>
      <c r="E24" s="62">
        <v>3.0000000000000001E-3</v>
      </c>
      <c r="F24" s="63">
        <v>0</v>
      </c>
      <c r="G24" s="64">
        <v>90000</v>
      </c>
      <c r="H24" s="54">
        <f>E24*G24</f>
        <v>270</v>
      </c>
    </row>
    <row r="25" spans="2:8" x14ac:dyDescent="0.2">
      <c r="B25" s="297"/>
      <c r="C25" s="298"/>
      <c r="D25" s="62"/>
      <c r="E25" s="62"/>
      <c r="F25" s="63"/>
      <c r="G25" s="64"/>
      <c r="H25" s="54"/>
    </row>
    <row r="26" spans="2:8" x14ac:dyDescent="0.2">
      <c r="B26" s="289"/>
      <c r="C26" s="290"/>
      <c r="D26" s="62"/>
      <c r="E26" s="62"/>
      <c r="F26" s="63"/>
      <c r="G26" s="64"/>
      <c r="H26" s="54"/>
    </row>
    <row r="27" spans="2:8" ht="13.8" thickBot="1" x14ac:dyDescent="0.3">
      <c r="B27" s="287" t="s">
        <v>104</v>
      </c>
      <c r="C27" s="288"/>
      <c r="D27" s="288"/>
      <c r="E27" s="288"/>
      <c r="F27" s="288"/>
      <c r="G27" s="288"/>
      <c r="H27" s="72">
        <f>H24+H25+H26</f>
        <v>270</v>
      </c>
    </row>
    <row r="28" spans="2:8" ht="13.8" thickBot="1" x14ac:dyDescent="0.3">
      <c r="B28" s="292" t="s">
        <v>108</v>
      </c>
      <c r="C28" s="293"/>
      <c r="D28" s="293"/>
      <c r="E28" s="293"/>
      <c r="F28" s="293"/>
      <c r="G28" s="293"/>
      <c r="H28" s="294"/>
    </row>
    <row r="29" spans="2:8" x14ac:dyDescent="0.2">
      <c r="B29" s="295" t="s">
        <v>101</v>
      </c>
      <c r="C29" s="296"/>
      <c r="D29" s="68" t="s">
        <v>68</v>
      </c>
      <c r="E29" s="68" t="s">
        <v>3</v>
      </c>
      <c r="F29" s="68" t="s">
        <v>122</v>
      </c>
      <c r="G29" s="68" t="s">
        <v>116</v>
      </c>
      <c r="H29" s="78" t="s">
        <v>117</v>
      </c>
    </row>
    <row r="30" spans="2:8" x14ac:dyDescent="0.2">
      <c r="B30" s="307" t="s">
        <v>155</v>
      </c>
      <c r="C30" s="308"/>
      <c r="D30" s="62" t="s">
        <v>119</v>
      </c>
      <c r="E30" s="77">
        <v>6</v>
      </c>
      <c r="F30" s="63">
        <v>0</v>
      </c>
      <c r="G30" s="64">
        <v>38820.65</v>
      </c>
      <c r="H30" s="54">
        <f>G30*E30</f>
        <v>232923.90000000002</v>
      </c>
    </row>
    <row r="31" spans="2:8" x14ac:dyDescent="0.2">
      <c r="B31" s="289"/>
      <c r="C31" s="290"/>
      <c r="D31" s="62"/>
      <c r="E31" s="62"/>
      <c r="F31" s="63"/>
      <c r="G31" s="64"/>
      <c r="H31" s="54">
        <f>+ROUND(E31*F31*G31,2)</f>
        <v>0</v>
      </c>
    </row>
    <row r="32" spans="2:8" x14ac:dyDescent="0.25">
      <c r="B32" s="285" t="s">
        <v>104</v>
      </c>
      <c r="C32" s="286"/>
      <c r="D32" s="286"/>
      <c r="E32" s="286"/>
      <c r="F32" s="286"/>
      <c r="G32" s="286"/>
      <c r="H32" s="74">
        <f>H30+H31</f>
        <v>232923.90000000002</v>
      </c>
    </row>
    <row r="33" spans="2:8" ht="13.8" thickBot="1" x14ac:dyDescent="0.25">
      <c r="B33" s="277"/>
      <c r="C33" s="278"/>
      <c r="D33" s="278"/>
      <c r="E33" s="283"/>
      <c r="F33" s="283"/>
      <c r="G33" s="283"/>
      <c r="H33" s="284"/>
    </row>
    <row r="34" spans="2:8" ht="13.8" thickBot="1" x14ac:dyDescent="0.3">
      <c r="B34" s="277"/>
      <c r="C34" s="278"/>
      <c r="D34" s="278"/>
      <c r="E34" s="60"/>
      <c r="F34" s="60"/>
      <c r="G34" s="67" t="s">
        <v>23</v>
      </c>
      <c r="H34" s="66">
        <f>H27+H32+H21+H14</f>
        <v>477507.95</v>
      </c>
    </row>
    <row r="35" spans="2:8" x14ac:dyDescent="0.25">
      <c r="B35" s="277"/>
      <c r="C35" s="278"/>
      <c r="D35" s="278"/>
      <c r="E35" s="60"/>
      <c r="F35" s="60"/>
      <c r="G35" s="60"/>
      <c r="H35" s="56"/>
    </row>
    <row r="36" spans="2:8" ht="14.4" x14ac:dyDescent="0.3">
      <c r="B36" s="279" t="s">
        <v>109</v>
      </c>
      <c r="C36" s="280"/>
      <c r="D36" s="280"/>
      <c r="E36" s="61"/>
      <c r="F36" s="61"/>
      <c r="G36" s="61"/>
      <c r="H36" s="57"/>
    </row>
    <row r="37" spans="2:8" ht="14.4" x14ac:dyDescent="0.3">
      <c r="B37" s="55" t="s">
        <v>110</v>
      </c>
      <c r="C37" s="61"/>
      <c r="D37" s="61"/>
      <c r="E37" s="61"/>
      <c r="F37" s="61"/>
      <c r="G37" s="61"/>
      <c r="H37" s="57"/>
    </row>
    <row r="38" spans="2:8" ht="14.4" x14ac:dyDescent="0.3">
      <c r="B38" s="55" t="s">
        <v>111</v>
      </c>
      <c r="C38" s="61"/>
      <c r="D38" s="61"/>
      <c r="E38" s="61"/>
      <c r="F38" s="61"/>
      <c r="G38" s="61"/>
      <c r="H38" s="57"/>
    </row>
    <row r="39" spans="2:8" ht="15" thickBot="1" x14ac:dyDescent="0.35">
      <c r="B39" s="281" t="s">
        <v>112</v>
      </c>
      <c r="C39" s="282"/>
      <c r="D39" s="282"/>
      <c r="E39" s="58"/>
      <c r="F39" s="58"/>
      <c r="G39" s="58"/>
      <c r="H39" s="59"/>
    </row>
    <row r="41" spans="2:8" ht="13.8" thickBot="1" x14ac:dyDescent="0.3"/>
    <row r="42" spans="2:8" ht="13.8" thickBot="1" x14ac:dyDescent="0.3">
      <c r="B42" s="319" t="s">
        <v>94</v>
      </c>
      <c r="C42" s="320"/>
      <c r="D42" s="320"/>
      <c r="E42" s="320"/>
      <c r="F42" s="320"/>
      <c r="G42" s="320"/>
      <c r="H42" s="321"/>
    </row>
    <row r="43" spans="2:8" ht="25.5" customHeight="1" x14ac:dyDescent="0.25">
      <c r="B43" s="271" t="s">
        <v>115</v>
      </c>
      <c r="C43" s="272"/>
      <c r="D43" s="264" t="s">
        <v>366</v>
      </c>
      <c r="E43" s="264"/>
      <c r="F43" s="264"/>
      <c r="G43" s="264"/>
      <c r="H43" s="265"/>
    </row>
    <row r="44" spans="2:8" x14ac:dyDescent="0.2">
      <c r="B44" s="273" t="s">
        <v>169</v>
      </c>
      <c r="C44" s="274"/>
      <c r="D44" s="322" t="s">
        <v>95</v>
      </c>
      <c r="E44" s="323"/>
      <c r="F44" s="322" t="s">
        <v>113</v>
      </c>
      <c r="G44" s="324"/>
      <c r="H44" s="325"/>
    </row>
    <row r="45" spans="2:8" x14ac:dyDescent="0.2">
      <c r="B45" s="275"/>
      <c r="C45" s="276"/>
      <c r="D45" s="322" t="s">
        <v>96</v>
      </c>
      <c r="E45" s="323"/>
      <c r="F45" s="75" t="s">
        <v>114</v>
      </c>
      <c r="G45" s="75" t="s">
        <v>97</v>
      </c>
      <c r="H45" s="76">
        <v>2024</v>
      </c>
    </row>
    <row r="46" spans="2:8" x14ac:dyDescent="0.25">
      <c r="B46" s="301" t="s">
        <v>174</v>
      </c>
      <c r="C46" s="302"/>
      <c r="D46" s="302"/>
      <c r="E46" s="302"/>
      <c r="F46" s="302"/>
      <c r="G46" s="302"/>
      <c r="H46" s="303"/>
    </row>
    <row r="47" spans="2:8" x14ac:dyDescent="0.25">
      <c r="B47" s="304"/>
      <c r="C47" s="305"/>
      <c r="D47" s="305"/>
      <c r="E47" s="305"/>
      <c r="F47" s="305"/>
      <c r="G47" s="305"/>
      <c r="H47" s="306"/>
    </row>
    <row r="48" spans="2:8" ht="13.8" thickBot="1" x14ac:dyDescent="0.25">
      <c r="B48" s="70" t="s">
        <v>98</v>
      </c>
      <c r="C48" s="311" t="s">
        <v>67</v>
      </c>
      <c r="D48" s="312"/>
      <c r="E48" s="312"/>
      <c r="F48" s="313"/>
      <c r="G48" s="69" t="s">
        <v>99</v>
      </c>
      <c r="H48" s="71" t="s">
        <v>166</v>
      </c>
    </row>
    <row r="49" spans="2:8" ht="13.8" thickBot="1" x14ac:dyDescent="0.3">
      <c r="B49" s="314" t="s">
        <v>100</v>
      </c>
      <c r="C49" s="315"/>
      <c r="D49" s="315"/>
      <c r="E49" s="315"/>
      <c r="F49" s="315"/>
      <c r="G49" s="315"/>
      <c r="H49" s="316"/>
    </row>
    <row r="50" spans="2:8" x14ac:dyDescent="0.2">
      <c r="B50" s="295" t="s">
        <v>101</v>
      </c>
      <c r="C50" s="296"/>
      <c r="D50" s="68" t="s">
        <v>68</v>
      </c>
      <c r="E50" s="68" t="s">
        <v>3</v>
      </c>
      <c r="F50" s="68" t="s">
        <v>122</v>
      </c>
      <c r="G50" s="68" t="s">
        <v>116</v>
      </c>
      <c r="H50" s="73" t="s">
        <v>102</v>
      </c>
    </row>
    <row r="51" spans="2:8" x14ac:dyDescent="0.2">
      <c r="B51" s="317" t="s">
        <v>131</v>
      </c>
      <c r="C51" s="318"/>
      <c r="D51" s="62" t="s">
        <v>132</v>
      </c>
      <c r="E51" s="62"/>
      <c r="F51" s="63"/>
      <c r="G51" s="64"/>
      <c r="H51" s="54">
        <f>E51*G51</f>
        <v>0</v>
      </c>
    </row>
    <row r="52" spans="2:8" x14ac:dyDescent="0.2">
      <c r="B52" s="309"/>
      <c r="C52" s="310"/>
      <c r="D52" s="62"/>
      <c r="E52" s="62"/>
      <c r="F52" s="63"/>
      <c r="G52" s="64"/>
      <c r="H52" s="54">
        <f>+ROUND(F52*G52,2)</f>
        <v>0</v>
      </c>
    </row>
    <row r="53" spans="2:8" x14ac:dyDescent="0.2">
      <c r="B53" s="297" t="s">
        <v>103</v>
      </c>
      <c r="C53" s="298"/>
      <c r="D53" s="62" t="s">
        <v>103</v>
      </c>
      <c r="E53" s="62"/>
      <c r="F53" s="63" t="s">
        <v>103</v>
      </c>
      <c r="G53" s="65"/>
      <c r="H53" s="54"/>
    </row>
    <row r="54" spans="2:8" ht="13.8" thickBot="1" x14ac:dyDescent="0.3">
      <c r="B54" s="326" t="s">
        <v>104</v>
      </c>
      <c r="C54" s="327"/>
      <c r="D54" s="327"/>
      <c r="E54" s="327"/>
      <c r="F54" s="327"/>
      <c r="G54" s="328"/>
      <c r="H54" s="72">
        <f>ROUND(SUM(H51:H53),2)</f>
        <v>0</v>
      </c>
    </row>
    <row r="55" spans="2:8" ht="13.8" thickBot="1" x14ac:dyDescent="0.3">
      <c r="B55" s="314" t="s">
        <v>105</v>
      </c>
      <c r="C55" s="315"/>
      <c r="D55" s="315"/>
      <c r="E55" s="315"/>
      <c r="F55" s="315"/>
      <c r="G55" s="315"/>
      <c r="H55" s="316"/>
    </row>
    <row r="56" spans="2:8" x14ac:dyDescent="0.2">
      <c r="B56" s="295" t="s">
        <v>101</v>
      </c>
      <c r="C56" s="296"/>
      <c r="D56" s="68" t="s">
        <v>68</v>
      </c>
      <c r="E56" s="68" t="s">
        <v>3</v>
      </c>
      <c r="F56" s="68" t="s">
        <v>122</v>
      </c>
      <c r="G56" s="68" t="s">
        <v>116</v>
      </c>
      <c r="H56" s="73" t="s">
        <v>102</v>
      </c>
    </row>
    <row r="57" spans="2:8" x14ac:dyDescent="0.2">
      <c r="B57" s="309" t="s">
        <v>175</v>
      </c>
      <c r="C57" s="310"/>
      <c r="D57" s="62" t="s">
        <v>154</v>
      </c>
      <c r="E57" s="65">
        <v>1</v>
      </c>
      <c r="F57" s="65"/>
      <c r="G57" s="63">
        <v>336900</v>
      </c>
      <c r="H57" s="54">
        <f>E57*G57</f>
        <v>336900</v>
      </c>
    </row>
    <row r="58" spans="2:8" x14ac:dyDescent="0.2">
      <c r="B58" s="309" t="s">
        <v>171</v>
      </c>
      <c r="C58" s="310"/>
      <c r="D58" s="62" t="s">
        <v>154</v>
      </c>
      <c r="E58" s="65">
        <v>1</v>
      </c>
      <c r="F58" s="65"/>
      <c r="G58" s="63">
        <v>29700</v>
      </c>
      <c r="H58" s="54">
        <f t="shared" ref="H58:H60" si="1">E58*G58</f>
        <v>29700</v>
      </c>
    </row>
    <row r="59" spans="2:8" x14ac:dyDescent="0.2">
      <c r="B59" s="309" t="s">
        <v>137</v>
      </c>
      <c r="C59" s="310"/>
      <c r="D59" s="62" t="s">
        <v>138</v>
      </c>
      <c r="E59" s="65">
        <v>3</v>
      </c>
      <c r="F59" s="65"/>
      <c r="G59" s="63">
        <v>1771.35</v>
      </c>
      <c r="H59" s="54">
        <f t="shared" si="1"/>
        <v>5314.0499999999993</v>
      </c>
    </row>
    <row r="60" spans="2:8" x14ac:dyDescent="0.2">
      <c r="B60" s="317" t="s">
        <v>172</v>
      </c>
      <c r="C60" s="318"/>
      <c r="D60" s="62" t="s">
        <v>154</v>
      </c>
      <c r="E60" s="62">
        <v>1</v>
      </c>
      <c r="F60" s="65"/>
      <c r="G60" s="63">
        <v>6300</v>
      </c>
      <c r="H60" s="54">
        <f t="shared" si="1"/>
        <v>6300</v>
      </c>
    </row>
    <row r="61" spans="2:8" ht="13.8" thickBot="1" x14ac:dyDescent="0.3">
      <c r="B61" s="326" t="s">
        <v>104</v>
      </c>
      <c r="C61" s="327"/>
      <c r="D61" s="327"/>
      <c r="E61" s="327"/>
      <c r="F61" s="327"/>
      <c r="G61" s="328"/>
      <c r="H61" s="72">
        <f>ROUND(SUM(H57:H60),2)</f>
        <v>378214.05</v>
      </c>
    </row>
    <row r="62" spans="2:8" ht="13.8" thickBot="1" x14ac:dyDescent="0.3">
      <c r="B62" s="314" t="s">
        <v>106</v>
      </c>
      <c r="C62" s="315"/>
      <c r="D62" s="315"/>
      <c r="E62" s="315"/>
      <c r="F62" s="315"/>
      <c r="G62" s="315"/>
      <c r="H62" s="316"/>
    </row>
    <row r="63" spans="2:8" x14ac:dyDescent="0.2">
      <c r="B63" s="295" t="s">
        <v>101</v>
      </c>
      <c r="C63" s="296"/>
      <c r="D63" s="68" t="s">
        <v>68</v>
      </c>
      <c r="E63" s="68" t="s">
        <v>3</v>
      </c>
      <c r="F63" s="68" t="s">
        <v>122</v>
      </c>
      <c r="G63" s="68" t="s">
        <v>116</v>
      </c>
      <c r="H63" s="73" t="s">
        <v>102</v>
      </c>
    </row>
    <row r="64" spans="2:8" x14ac:dyDescent="0.2">
      <c r="B64" s="309" t="s">
        <v>120</v>
      </c>
      <c r="C64" s="310"/>
      <c r="D64" s="62" t="s">
        <v>121</v>
      </c>
      <c r="E64" s="62">
        <v>3.0000000000000001E-3</v>
      </c>
      <c r="F64" s="63">
        <v>0</v>
      </c>
      <c r="G64" s="64">
        <v>90000</v>
      </c>
      <c r="H64" s="54">
        <f>E64*G64</f>
        <v>270</v>
      </c>
    </row>
    <row r="65" spans="2:8" x14ac:dyDescent="0.2">
      <c r="B65" s="297"/>
      <c r="C65" s="298"/>
      <c r="D65" s="62"/>
      <c r="E65" s="62"/>
      <c r="F65" s="63"/>
      <c r="G65" s="64"/>
      <c r="H65" s="54"/>
    </row>
    <row r="66" spans="2:8" x14ac:dyDescent="0.2">
      <c r="B66" s="297"/>
      <c r="C66" s="298"/>
      <c r="D66" s="62"/>
      <c r="E66" s="62"/>
      <c r="F66" s="63"/>
      <c r="G66" s="64"/>
      <c r="H66" s="54"/>
    </row>
    <row r="67" spans="2:8" ht="13.8" thickBot="1" x14ac:dyDescent="0.3">
      <c r="B67" s="326" t="s">
        <v>104</v>
      </c>
      <c r="C67" s="327"/>
      <c r="D67" s="327"/>
      <c r="E67" s="327"/>
      <c r="F67" s="327"/>
      <c r="G67" s="328"/>
      <c r="H67" s="72">
        <f>H64+H65+H66</f>
        <v>270</v>
      </c>
    </row>
    <row r="68" spans="2:8" ht="13.8" thickBot="1" x14ac:dyDescent="0.3">
      <c r="B68" s="314" t="s">
        <v>108</v>
      </c>
      <c r="C68" s="315"/>
      <c r="D68" s="315"/>
      <c r="E68" s="315"/>
      <c r="F68" s="315"/>
      <c r="G68" s="315"/>
      <c r="H68" s="316"/>
    </row>
    <row r="69" spans="2:8" x14ac:dyDescent="0.2">
      <c r="B69" s="295" t="s">
        <v>101</v>
      </c>
      <c r="C69" s="296"/>
      <c r="D69" s="68" t="s">
        <v>68</v>
      </c>
      <c r="E69" s="68" t="s">
        <v>3</v>
      </c>
      <c r="F69" s="68" t="s">
        <v>122</v>
      </c>
      <c r="G69" s="68" t="s">
        <v>116</v>
      </c>
      <c r="H69" s="78" t="s">
        <v>117</v>
      </c>
    </row>
    <row r="70" spans="2:8" x14ac:dyDescent="0.2">
      <c r="B70" s="317" t="s">
        <v>155</v>
      </c>
      <c r="C70" s="318"/>
      <c r="D70" s="62" t="s">
        <v>119</v>
      </c>
      <c r="E70" s="77">
        <v>6</v>
      </c>
      <c r="F70" s="63">
        <v>0</v>
      </c>
      <c r="G70" s="64">
        <v>38820.65</v>
      </c>
      <c r="H70" s="54">
        <f>G70*E70</f>
        <v>232923.90000000002</v>
      </c>
    </row>
    <row r="71" spans="2:8" x14ac:dyDescent="0.2">
      <c r="B71" s="297"/>
      <c r="C71" s="298"/>
      <c r="D71" s="62"/>
      <c r="E71" s="62"/>
      <c r="F71" s="63"/>
      <c r="G71" s="64"/>
      <c r="H71" s="54">
        <f>+ROUND(E71*F71*G71,2)</f>
        <v>0</v>
      </c>
    </row>
    <row r="72" spans="2:8" x14ac:dyDescent="0.25">
      <c r="B72" s="329" t="s">
        <v>104</v>
      </c>
      <c r="C72" s="330"/>
      <c r="D72" s="330"/>
      <c r="E72" s="330"/>
      <c r="F72" s="330"/>
      <c r="G72" s="331"/>
      <c r="H72" s="74">
        <f>H70+H71</f>
        <v>232923.90000000002</v>
      </c>
    </row>
    <row r="73" spans="2:8" ht="13.8" thickBot="1" x14ac:dyDescent="0.25">
      <c r="B73" s="332"/>
      <c r="C73" s="333"/>
      <c r="D73" s="333"/>
      <c r="E73" s="334"/>
      <c r="F73" s="334"/>
      <c r="G73" s="334"/>
      <c r="H73" s="335"/>
    </row>
    <row r="74" spans="2:8" ht="13.8" thickBot="1" x14ac:dyDescent="0.3">
      <c r="B74" s="277"/>
      <c r="C74" s="278"/>
      <c r="D74" s="278"/>
      <c r="E74" s="60"/>
      <c r="F74" s="60"/>
      <c r="G74" s="67" t="s">
        <v>23</v>
      </c>
      <c r="H74" s="66">
        <f>H67+H72+H61+H54</f>
        <v>611407.94999999995</v>
      </c>
    </row>
    <row r="75" spans="2:8" x14ac:dyDescent="0.25">
      <c r="B75" s="277"/>
      <c r="C75" s="278"/>
      <c r="D75" s="278"/>
      <c r="E75" s="60"/>
      <c r="F75" s="60"/>
      <c r="G75" s="60"/>
      <c r="H75" s="56"/>
    </row>
    <row r="76" spans="2:8" ht="14.4" x14ac:dyDescent="0.3">
      <c r="B76" s="279" t="s">
        <v>109</v>
      </c>
      <c r="C76" s="280"/>
      <c r="D76" s="280"/>
      <c r="E76" s="61"/>
      <c r="F76" s="61"/>
      <c r="G76" s="61"/>
      <c r="H76" s="57"/>
    </row>
    <row r="77" spans="2:8" ht="14.4" x14ac:dyDescent="0.3">
      <c r="B77" s="55" t="s">
        <v>110</v>
      </c>
      <c r="C77" s="61"/>
      <c r="D77" s="61"/>
      <c r="E77" s="61"/>
      <c r="F77" s="61"/>
      <c r="G77" s="61"/>
      <c r="H77" s="57"/>
    </row>
    <row r="78" spans="2:8" ht="14.4" x14ac:dyDescent="0.3">
      <c r="B78" s="55" t="s">
        <v>111</v>
      </c>
      <c r="C78" s="61"/>
      <c r="D78" s="61"/>
      <c r="E78" s="61"/>
      <c r="F78" s="61"/>
      <c r="G78" s="61"/>
      <c r="H78" s="57"/>
    </row>
    <row r="79" spans="2:8" ht="15" thickBot="1" x14ac:dyDescent="0.35">
      <c r="B79" s="281" t="s">
        <v>112</v>
      </c>
      <c r="C79" s="282"/>
      <c r="D79" s="282"/>
      <c r="E79" s="58"/>
      <c r="F79" s="58"/>
      <c r="G79" s="58"/>
      <c r="H79" s="59"/>
    </row>
    <row r="81" spans="2:8" ht="13.8" thickBot="1" x14ac:dyDescent="0.3"/>
    <row r="82" spans="2:8" ht="13.8" thickBot="1" x14ac:dyDescent="0.3">
      <c r="B82" s="261" t="s">
        <v>94</v>
      </c>
      <c r="C82" s="262"/>
      <c r="D82" s="262"/>
      <c r="E82" s="262"/>
      <c r="F82" s="262"/>
      <c r="G82" s="262"/>
      <c r="H82" s="263"/>
    </row>
    <row r="83" spans="2:8" ht="24" customHeight="1" x14ac:dyDescent="0.25">
      <c r="B83" s="271" t="s">
        <v>115</v>
      </c>
      <c r="C83" s="272"/>
      <c r="D83" s="264" t="s">
        <v>366</v>
      </c>
      <c r="E83" s="264"/>
      <c r="F83" s="264"/>
      <c r="G83" s="264"/>
      <c r="H83" s="265"/>
    </row>
    <row r="84" spans="2:8" ht="12.75" customHeight="1" x14ac:dyDescent="0.2">
      <c r="B84" s="273" t="s">
        <v>54</v>
      </c>
      <c r="C84" s="274"/>
      <c r="D84" s="266" t="s">
        <v>95</v>
      </c>
      <c r="E84" s="266"/>
      <c r="F84" s="266" t="s">
        <v>113</v>
      </c>
      <c r="G84" s="266"/>
      <c r="H84" s="270"/>
    </row>
    <row r="85" spans="2:8" x14ac:dyDescent="0.2">
      <c r="B85" s="275"/>
      <c r="C85" s="276"/>
      <c r="D85" s="266" t="s">
        <v>96</v>
      </c>
      <c r="E85" s="266"/>
      <c r="F85" s="75" t="s">
        <v>114</v>
      </c>
      <c r="G85" s="75" t="s">
        <v>97</v>
      </c>
      <c r="H85" s="76">
        <v>2024</v>
      </c>
    </row>
    <row r="86" spans="2:8" ht="12.75" customHeight="1" x14ac:dyDescent="0.25">
      <c r="B86" s="267" t="s">
        <v>350</v>
      </c>
      <c r="C86" s="268"/>
      <c r="D86" s="268"/>
      <c r="E86" s="268"/>
      <c r="F86" s="268"/>
      <c r="G86" s="268"/>
      <c r="H86" s="269"/>
    </row>
    <row r="87" spans="2:8" ht="18" customHeight="1" x14ac:dyDescent="0.25">
      <c r="B87" s="267"/>
      <c r="C87" s="268"/>
      <c r="D87" s="268"/>
      <c r="E87" s="268"/>
      <c r="F87" s="268"/>
      <c r="G87" s="268"/>
      <c r="H87" s="269"/>
    </row>
    <row r="88" spans="2:8" ht="13.8" thickBot="1" x14ac:dyDescent="0.25">
      <c r="B88" s="70" t="s">
        <v>98</v>
      </c>
      <c r="C88" s="291" t="s">
        <v>34</v>
      </c>
      <c r="D88" s="291"/>
      <c r="E88" s="291"/>
      <c r="F88" s="291"/>
      <c r="G88" s="69" t="s">
        <v>99</v>
      </c>
      <c r="H88" s="71" t="s">
        <v>167</v>
      </c>
    </row>
    <row r="89" spans="2:8" ht="13.8" thickBot="1" x14ac:dyDescent="0.3">
      <c r="B89" s="292" t="s">
        <v>100</v>
      </c>
      <c r="C89" s="293"/>
      <c r="D89" s="293"/>
      <c r="E89" s="293"/>
      <c r="F89" s="293"/>
      <c r="G89" s="293"/>
      <c r="H89" s="294"/>
    </row>
    <row r="90" spans="2:8" x14ac:dyDescent="0.2">
      <c r="B90" s="299" t="s">
        <v>101</v>
      </c>
      <c r="C90" s="300"/>
      <c r="D90" s="68" t="s">
        <v>68</v>
      </c>
      <c r="E90" s="68" t="s">
        <v>3</v>
      </c>
      <c r="F90" s="68" t="s">
        <v>122</v>
      </c>
      <c r="G90" s="68" t="s">
        <v>116</v>
      </c>
      <c r="H90" s="73" t="s">
        <v>102</v>
      </c>
    </row>
    <row r="91" spans="2:8" ht="27" customHeight="1" x14ac:dyDescent="0.2">
      <c r="B91" s="317" t="s">
        <v>294</v>
      </c>
      <c r="C91" s="318"/>
      <c r="D91" s="97" t="s">
        <v>195</v>
      </c>
      <c r="E91" s="97">
        <v>0.33900000000000002</v>
      </c>
      <c r="F91" s="95"/>
      <c r="G91" s="103">
        <f>G109*10/100</f>
        <v>3882.0650000000001</v>
      </c>
      <c r="H91" s="96">
        <f>E91*G91</f>
        <v>1316.020035</v>
      </c>
    </row>
    <row r="92" spans="2:8" x14ac:dyDescent="0.25">
      <c r="B92" s="336"/>
      <c r="C92" s="337"/>
      <c r="D92" s="97"/>
      <c r="E92" s="97"/>
      <c r="F92" s="95"/>
      <c r="G92" s="103"/>
      <c r="H92" s="96">
        <f>E92*G92</f>
        <v>0</v>
      </c>
    </row>
    <row r="93" spans="2:8" x14ac:dyDescent="0.2">
      <c r="B93" s="289" t="s">
        <v>103</v>
      </c>
      <c r="C93" s="290"/>
      <c r="D93" s="62" t="s">
        <v>103</v>
      </c>
      <c r="E93" s="62"/>
      <c r="F93" s="63" t="s">
        <v>103</v>
      </c>
      <c r="G93" s="65"/>
      <c r="H93" s="54"/>
    </row>
    <row r="94" spans="2:8" ht="13.8" thickBot="1" x14ac:dyDescent="0.3">
      <c r="B94" s="287" t="s">
        <v>104</v>
      </c>
      <c r="C94" s="288"/>
      <c r="D94" s="288"/>
      <c r="E94" s="288"/>
      <c r="F94" s="288"/>
      <c r="G94" s="288"/>
      <c r="H94" s="72">
        <f>ROUND(SUM(H91:H93),2)</f>
        <v>1316.02</v>
      </c>
    </row>
    <row r="95" spans="2:8" ht="13.8" thickBot="1" x14ac:dyDescent="0.3">
      <c r="B95" s="292" t="s">
        <v>105</v>
      </c>
      <c r="C95" s="293"/>
      <c r="D95" s="293"/>
      <c r="E95" s="293"/>
      <c r="F95" s="293"/>
      <c r="G95" s="293"/>
      <c r="H95" s="294"/>
    </row>
    <row r="96" spans="2:8" x14ac:dyDescent="0.2">
      <c r="B96" s="299" t="s">
        <v>101</v>
      </c>
      <c r="C96" s="300"/>
      <c r="D96" s="68" t="s">
        <v>68</v>
      </c>
      <c r="E96" s="68" t="s">
        <v>3</v>
      </c>
      <c r="F96" s="68" t="s">
        <v>122</v>
      </c>
      <c r="G96" s="68" t="s">
        <v>116</v>
      </c>
      <c r="H96" s="73" t="s">
        <v>102</v>
      </c>
    </row>
    <row r="97" spans="2:8" ht="39" customHeight="1" x14ac:dyDescent="0.2">
      <c r="B97" s="317" t="s">
        <v>295</v>
      </c>
      <c r="C97" s="318"/>
      <c r="D97" s="97" t="s">
        <v>135</v>
      </c>
      <c r="E97" s="94">
        <v>1</v>
      </c>
      <c r="F97" s="94">
        <v>5</v>
      </c>
      <c r="G97" s="95">
        <v>54553</v>
      </c>
      <c r="H97" s="96">
        <f>E97*G97</f>
        <v>54553</v>
      </c>
    </row>
    <row r="98" spans="2:8" ht="39.75" customHeight="1" x14ac:dyDescent="0.25">
      <c r="B98" s="336" t="s">
        <v>296</v>
      </c>
      <c r="C98" s="337"/>
      <c r="D98" s="97" t="s">
        <v>135</v>
      </c>
      <c r="E98" s="94">
        <v>2.1</v>
      </c>
      <c r="F98" s="94">
        <v>5</v>
      </c>
      <c r="G98" s="95">
        <v>5161</v>
      </c>
      <c r="H98" s="96">
        <f t="shared" ref="H98:H99" si="2">E98*G98</f>
        <v>10838.1</v>
      </c>
    </row>
    <row r="99" spans="2:8" ht="12.75" customHeight="1" x14ac:dyDescent="0.2">
      <c r="B99" s="307"/>
      <c r="C99" s="308"/>
      <c r="D99" s="62"/>
      <c r="E99" s="62"/>
      <c r="F99" s="65"/>
      <c r="G99" s="63"/>
      <c r="H99" s="54">
        <f t="shared" si="2"/>
        <v>0</v>
      </c>
    </row>
    <row r="100" spans="2:8" ht="13.8" thickBot="1" x14ac:dyDescent="0.3">
      <c r="B100" s="287" t="s">
        <v>104</v>
      </c>
      <c r="C100" s="288"/>
      <c r="D100" s="288"/>
      <c r="E100" s="288"/>
      <c r="F100" s="288"/>
      <c r="G100" s="288"/>
      <c r="H100" s="72">
        <f>ROUND(SUM(H97:H99),2)</f>
        <v>65391.1</v>
      </c>
    </row>
    <row r="101" spans="2:8" ht="13.8" thickBot="1" x14ac:dyDescent="0.3">
      <c r="B101" s="292" t="s">
        <v>106</v>
      </c>
      <c r="C101" s="293"/>
      <c r="D101" s="293"/>
      <c r="E101" s="293"/>
      <c r="F101" s="293"/>
      <c r="G101" s="293"/>
      <c r="H101" s="294"/>
    </row>
    <row r="102" spans="2:8" x14ac:dyDescent="0.2">
      <c r="B102" s="299" t="s">
        <v>101</v>
      </c>
      <c r="C102" s="300"/>
      <c r="D102" s="68" t="s">
        <v>68</v>
      </c>
      <c r="E102" s="68" t="s">
        <v>3</v>
      </c>
      <c r="F102" s="68" t="s">
        <v>122</v>
      </c>
      <c r="G102" s="68" t="s">
        <v>116</v>
      </c>
      <c r="H102" s="73" t="s">
        <v>102</v>
      </c>
    </row>
    <row r="103" spans="2:8" x14ac:dyDescent="0.2">
      <c r="B103" s="259" t="s">
        <v>120</v>
      </c>
      <c r="C103" s="260"/>
      <c r="D103" s="62" t="s">
        <v>121</v>
      </c>
      <c r="E103" s="62">
        <v>2E-3</v>
      </c>
      <c r="F103" s="63">
        <v>0</v>
      </c>
      <c r="G103" s="64">
        <v>90000</v>
      </c>
      <c r="H103" s="54">
        <f>E103*G103</f>
        <v>180</v>
      </c>
    </row>
    <row r="104" spans="2:8" x14ac:dyDescent="0.2">
      <c r="B104" s="297"/>
      <c r="C104" s="298"/>
      <c r="D104" s="62"/>
      <c r="E104" s="62"/>
      <c r="F104" s="63"/>
      <c r="G104" s="64"/>
      <c r="H104" s="54"/>
    </row>
    <row r="105" spans="2:8" x14ac:dyDescent="0.2">
      <c r="B105" s="289"/>
      <c r="C105" s="290"/>
      <c r="D105" s="62"/>
      <c r="E105" s="62"/>
      <c r="F105" s="63"/>
      <c r="G105" s="64"/>
      <c r="H105" s="54"/>
    </row>
    <row r="106" spans="2:8" ht="13.8" thickBot="1" x14ac:dyDescent="0.3">
      <c r="B106" s="287" t="s">
        <v>104</v>
      </c>
      <c r="C106" s="288"/>
      <c r="D106" s="288"/>
      <c r="E106" s="288"/>
      <c r="F106" s="288"/>
      <c r="G106" s="288"/>
      <c r="H106" s="72">
        <f>H103+H104+H105</f>
        <v>180</v>
      </c>
    </row>
    <row r="107" spans="2:8" ht="13.8" thickBot="1" x14ac:dyDescent="0.3">
      <c r="B107" s="292" t="s">
        <v>108</v>
      </c>
      <c r="C107" s="293"/>
      <c r="D107" s="293"/>
      <c r="E107" s="293"/>
      <c r="F107" s="293"/>
      <c r="G107" s="293"/>
      <c r="H107" s="294"/>
    </row>
    <row r="108" spans="2:8" x14ac:dyDescent="0.2">
      <c r="B108" s="295" t="s">
        <v>101</v>
      </c>
      <c r="C108" s="296"/>
      <c r="D108" s="68" t="s">
        <v>68</v>
      </c>
      <c r="E108" s="68" t="s">
        <v>3</v>
      </c>
      <c r="F108" s="68" t="s">
        <v>122</v>
      </c>
      <c r="G108" s="68" t="s">
        <v>116</v>
      </c>
      <c r="H108" s="78" t="s">
        <v>117</v>
      </c>
    </row>
    <row r="109" spans="2:8" ht="12.75" customHeight="1" x14ac:dyDescent="0.2">
      <c r="B109" s="307" t="s">
        <v>155</v>
      </c>
      <c r="C109" s="308"/>
      <c r="D109" s="62" t="s">
        <v>119</v>
      </c>
      <c r="E109" s="77">
        <v>0.33900000000000002</v>
      </c>
      <c r="F109" s="63">
        <v>0</v>
      </c>
      <c r="G109" s="64">
        <v>38820.65</v>
      </c>
      <c r="H109" s="54">
        <f>G109*E109</f>
        <v>13160.200350000001</v>
      </c>
    </row>
    <row r="110" spans="2:8" x14ac:dyDescent="0.2">
      <c r="B110" s="289"/>
      <c r="C110" s="290"/>
      <c r="D110" s="62"/>
      <c r="E110" s="62"/>
      <c r="F110" s="63"/>
      <c r="G110" s="64"/>
      <c r="H110" s="54">
        <f>+ROUND(E110*F110*G110,2)</f>
        <v>0</v>
      </c>
    </row>
    <row r="111" spans="2:8" x14ac:dyDescent="0.25">
      <c r="B111" s="285" t="s">
        <v>104</v>
      </c>
      <c r="C111" s="286"/>
      <c r="D111" s="286"/>
      <c r="E111" s="286"/>
      <c r="F111" s="286"/>
      <c r="G111" s="286"/>
      <c r="H111" s="74">
        <f>H109+H110</f>
        <v>13160.200350000001</v>
      </c>
    </row>
    <row r="112" spans="2:8" ht="13.5" customHeight="1" thickBot="1" x14ac:dyDescent="0.25">
      <c r="B112" s="277"/>
      <c r="C112" s="278"/>
      <c r="D112" s="278"/>
      <c r="E112" s="283"/>
      <c r="F112" s="283"/>
      <c r="G112" s="283"/>
      <c r="H112" s="284"/>
    </row>
    <row r="113" spans="2:8" ht="13.5" customHeight="1" thickBot="1" x14ac:dyDescent="0.3">
      <c r="B113" s="277"/>
      <c r="C113" s="278"/>
      <c r="D113" s="278"/>
      <c r="E113" s="60"/>
      <c r="F113" s="60"/>
      <c r="G113" s="67" t="s">
        <v>23</v>
      </c>
      <c r="H113" s="66">
        <f>H106+H111+H100+H94</f>
        <v>80047.320350000009</v>
      </c>
    </row>
    <row r="114" spans="2:8" ht="12.75" customHeight="1" x14ac:dyDescent="0.25">
      <c r="B114" s="277"/>
      <c r="C114" s="278"/>
      <c r="D114" s="278"/>
      <c r="E114" s="60"/>
      <c r="F114" s="60"/>
      <c r="G114" s="60"/>
      <c r="H114" s="56"/>
    </row>
    <row r="115" spans="2:8" ht="14.4" x14ac:dyDescent="0.3">
      <c r="B115" s="279" t="s">
        <v>109</v>
      </c>
      <c r="C115" s="280"/>
      <c r="D115" s="280"/>
      <c r="E115" s="61"/>
      <c r="F115" s="61"/>
      <c r="G115" s="61"/>
      <c r="H115" s="57"/>
    </row>
    <row r="116" spans="2:8" ht="14.4" x14ac:dyDescent="0.3">
      <c r="B116" s="55" t="s">
        <v>110</v>
      </c>
      <c r="C116" s="61"/>
      <c r="D116" s="61"/>
      <c r="E116" s="61"/>
      <c r="F116" s="61"/>
      <c r="G116" s="61"/>
      <c r="H116" s="57"/>
    </row>
    <row r="117" spans="2:8" ht="14.4" x14ac:dyDescent="0.3">
      <c r="B117" s="55" t="s">
        <v>111</v>
      </c>
      <c r="C117" s="61"/>
      <c r="D117" s="61"/>
      <c r="E117" s="61"/>
      <c r="F117" s="61"/>
      <c r="G117" s="61"/>
      <c r="H117" s="57"/>
    </row>
    <row r="118" spans="2:8" ht="15" thickBot="1" x14ac:dyDescent="0.35">
      <c r="B118" s="281" t="s">
        <v>112</v>
      </c>
      <c r="C118" s="282"/>
      <c r="D118" s="282"/>
      <c r="E118" s="58"/>
      <c r="F118" s="58"/>
      <c r="G118" s="58"/>
      <c r="H118" s="59"/>
    </row>
    <row r="120" spans="2:8" ht="13.8" thickBot="1" x14ac:dyDescent="0.3"/>
    <row r="121" spans="2:8" ht="13.8" thickBot="1" x14ac:dyDescent="0.3">
      <c r="B121" s="261" t="s">
        <v>94</v>
      </c>
      <c r="C121" s="262"/>
      <c r="D121" s="262"/>
      <c r="E121" s="262"/>
      <c r="F121" s="262"/>
      <c r="G121" s="262"/>
      <c r="H121" s="263"/>
    </row>
    <row r="122" spans="2:8" ht="29.25" customHeight="1" x14ac:dyDescent="0.25">
      <c r="B122" s="271" t="s">
        <v>115</v>
      </c>
      <c r="C122" s="272"/>
      <c r="D122" s="264" t="s">
        <v>366</v>
      </c>
      <c r="E122" s="264"/>
      <c r="F122" s="264"/>
      <c r="G122" s="264"/>
      <c r="H122" s="265"/>
    </row>
    <row r="123" spans="2:8" x14ac:dyDescent="0.2">
      <c r="B123" s="273" t="s">
        <v>54</v>
      </c>
      <c r="C123" s="274"/>
      <c r="D123" s="266" t="s">
        <v>95</v>
      </c>
      <c r="E123" s="266"/>
      <c r="F123" s="266" t="s">
        <v>113</v>
      </c>
      <c r="G123" s="266"/>
      <c r="H123" s="270"/>
    </row>
    <row r="124" spans="2:8" x14ac:dyDescent="0.2">
      <c r="B124" s="275"/>
      <c r="C124" s="276"/>
      <c r="D124" s="266" t="s">
        <v>96</v>
      </c>
      <c r="E124" s="266"/>
      <c r="F124" s="75" t="s">
        <v>114</v>
      </c>
      <c r="G124" s="75" t="s">
        <v>97</v>
      </c>
      <c r="H124" s="76">
        <v>2024</v>
      </c>
    </row>
    <row r="125" spans="2:8" x14ac:dyDescent="0.25">
      <c r="B125" s="267" t="s">
        <v>40</v>
      </c>
      <c r="C125" s="268"/>
      <c r="D125" s="268"/>
      <c r="E125" s="268"/>
      <c r="F125" s="268"/>
      <c r="G125" s="268"/>
      <c r="H125" s="269"/>
    </row>
    <row r="126" spans="2:8" x14ac:dyDescent="0.25">
      <c r="B126" s="267"/>
      <c r="C126" s="268"/>
      <c r="D126" s="268"/>
      <c r="E126" s="268"/>
      <c r="F126" s="268"/>
      <c r="G126" s="268"/>
      <c r="H126" s="269"/>
    </row>
    <row r="127" spans="2:8" ht="13.8" thickBot="1" x14ac:dyDescent="0.25">
      <c r="B127" s="70" t="s">
        <v>98</v>
      </c>
      <c r="C127" s="291" t="s">
        <v>67</v>
      </c>
      <c r="D127" s="291"/>
      <c r="E127" s="291"/>
      <c r="F127" s="291"/>
      <c r="G127" s="69" t="s">
        <v>99</v>
      </c>
      <c r="H127" s="71" t="s">
        <v>168</v>
      </c>
    </row>
    <row r="128" spans="2:8" ht="13.8" thickBot="1" x14ac:dyDescent="0.3">
      <c r="B128" s="292" t="s">
        <v>100</v>
      </c>
      <c r="C128" s="293"/>
      <c r="D128" s="293"/>
      <c r="E128" s="293"/>
      <c r="F128" s="293"/>
      <c r="G128" s="293"/>
      <c r="H128" s="294"/>
    </row>
    <row r="129" spans="2:8" x14ac:dyDescent="0.2">
      <c r="B129" s="299" t="s">
        <v>101</v>
      </c>
      <c r="C129" s="300"/>
      <c r="D129" s="68" t="s">
        <v>68</v>
      </c>
      <c r="E129" s="68" t="s">
        <v>3</v>
      </c>
      <c r="F129" s="68" t="s">
        <v>122</v>
      </c>
      <c r="G129" s="68" t="s">
        <v>116</v>
      </c>
      <c r="H129" s="73" t="s">
        <v>102</v>
      </c>
    </row>
    <row r="130" spans="2:8" ht="25.5" customHeight="1" x14ac:dyDescent="0.2">
      <c r="B130" s="307" t="s">
        <v>294</v>
      </c>
      <c r="C130" s="308"/>
      <c r="D130" s="97" t="s">
        <v>195</v>
      </c>
      <c r="E130" s="62">
        <v>5</v>
      </c>
      <c r="F130" s="63"/>
      <c r="G130" s="64">
        <f>G146*10/100</f>
        <v>3882.0650000000001</v>
      </c>
      <c r="H130" s="54">
        <f>E130*G130</f>
        <v>19410.325000000001</v>
      </c>
    </row>
    <row r="131" spans="2:8" x14ac:dyDescent="0.2">
      <c r="B131" s="259"/>
      <c r="C131" s="260"/>
      <c r="D131" s="62"/>
      <c r="E131" s="62"/>
      <c r="F131" s="63"/>
      <c r="G131" s="64"/>
      <c r="H131" s="54">
        <f>+ROUND(F131*G131,2)</f>
        <v>0</v>
      </c>
    </row>
    <row r="132" spans="2:8" x14ac:dyDescent="0.2">
      <c r="B132" s="289" t="s">
        <v>103</v>
      </c>
      <c r="C132" s="290"/>
      <c r="D132" s="62" t="s">
        <v>103</v>
      </c>
      <c r="E132" s="62"/>
      <c r="F132" s="63" t="s">
        <v>103</v>
      </c>
      <c r="G132" s="65"/>
      <c r="H132" s="54"/>
    </row>
    <row r="133" spans="2:8" ht="13.8" thickBot="1" x14ac:dyDescent="0.3">
      <c r="B133" s="287" t="s">
        <v>104</v>
      </c>
      <c r="C133" s="288"/>
      <c r="D133" s="288"/>
      <c r="E133" s="288"/>
      <c r="F133" s="288"/>
      <c r="G133" s="288"/>
      <c r="H133" s="72">
        <f>ROUND(SUM(H130:H132),2)</f>
        <v>19410.330000000002</v>
      </c>
    </row>
    <row r="134" spans="2:8" ht="13.8" thickBot="1" x14ac:dyDescent="0.3">
      <c r="B134" s="292" t="s">
        <v>105</v>
      </c>
      <c r="C134" s="293"/>
      <c r="D134" s="293"/>
      <c r="E134" s="293"/>
      <c r="F134" s="293"/>
      <c r="G134" s="293"/>
      <c r="H134" s="294"/>
    </row>
    <row r="135" spans="2:8" x14ac:dyDescent="0.2">
      <c r="B135" s="299" t="s">
        <v>101</v>
      </c>
      <c r="C135" s="300"/>
      <c r="D135" s="68" t="s">
        <v>68</v>
      </c>
      <c r="E135" s="68" t="s">
        <v>3</v>
      </c>
      <c r="F135" s="68" t="s">
        <v>122</v>
      </c>
      <c r="G135" s="68" t="s">
        <v>116</v>
      </c>
      <c r="H135" s="73" t="s">
        <v>102</v>
      </c>
    </row>
    <row r="136" spans="2:8" x14ac:dyDescent="0.2">
      <c r="B136" s="259"/>
      <c r="C136" s="260"/>
      <c r="D136" s="62"/>
      <c r="E136" s="65"/>
      <c r="F136" s="65"/>
      <c r="G136" s="63"/>
      <c r="H136" s="54">
        <f>E136*G136</f>
        <v>0</v>
      </c>
    </row>
    <row r="137" spans="2:8" x14ac:dyDescent="0.2">
      <c r="B137" s="307"/>
      <c r="C137" s="308"/>
      <c r="D137" s="62"/>
      <c r="E137" s="62"/>
      <c r="F137" s="65"/>
      <c r="G137" s="63"/>
      <c r="H137" s="54">
        <f t="shared" ref="H137" si="3">E137*G137</f>
        <v>0</v>
      </c>
    </row>
    <row r="138" spans="2:8" ht="13.8" thickBot="1" x14ac:dyDescent="0.3">
      <c r="B138" s="287" t="s">
        <v>104</v>
      </c>
      <c r="C138" s="288"/>
      <c r="D138" s="288"/>
      <c r="E138" s="288"/>
      <c r="F138" s="288"/>
      <c r="G138" s="288"/>
      <c r="H138" s="72">
        <f>ROUND(SUM(H136:H137),2)</f>
        <v>0</v>
      </c>
    </row>
    <row r="139" spans="2:8" ht="13.8" thickBot="1" x14ac:dyDescent="0.3">
      <c r="B139" s="292" t="s">
        <v>106</v>
      </c>
      <c r="C139" s="293"/>
      <c r="D139" s="293"/>
      <c r="E139" s="293"/>
      <c r="F139" s="293"/>
      <c r="G139" s="293"/>
      <c r="H139" s="294"/>
    </row>
    <row r="140" spans="2:8" x14ac:dyDescent="0.2">
      <c r="B140" s="299" t="s">
        <v>101</v>
      </c>
      <c r="C140" s="300"/>
      <c r="D140" s="68" t="s">
        <v>68</v>
      </c>
      <c r="E140" s="68" t="s">
        <v>3</v>
      </c>
      <c r="F140" s="68" t="s">
        <v>122</v>
      </c>
      <c r="G140" s="68" t="s">
        <v>116</v>
      </c>
      <c r="H140" s="73" t="s">
        <v>102</v>
      </c>
    </row>
    <row r="141" spans="2:8" x14ac:dyDescent="0.2">
      <c r="B141" s="259" t="s">
        <v>120</v>
      </c>
      <c r="C141" s="260"/>
      <c r="D141" s="62" t="s">
        <v>121</v>
      </c>
      <c r="E141" s="62"/>
      <c r="F141" s="63">
        <v>0</v>
      </c>
      <c r="G141" s="64"/>
      <c r="H141" s="54">
        <f>E141*G141</f>
        <v>0</v>
      </c>
    </row>
    <row r="142" spans="2:8" x14ac:dyDescent="0.2">
      <c r="B142" s="289"/>
      <c r="C142" s="290"/>
      <c r="D142" s="62"/>
      <c r="E142" s="62"/>
      <c r="F142" s="63"/>
      <c r="G142" s="64"/>
      <c r="H142" s="54"/>
    </row>
    <row r="143" spans="2:8" ht="13.8" thickBot="1" x14ac:dyDescent="0.3">
      <c r="B143" s="287" t="s">
        <v>104</v>
      </c>
      <c r="C143" s="288"/>
      <c r="D143" s="288"/>
      <c r="E143" s="288"/>
      <c r="F143" s="288"/>
      <c r="G143" s="288"/>
      <c r="H143" s="72">
        <f>H141+H142</f>
        <v>0</v>
      </c>
    </row>
    <row r="144" spans="2:8" ht="13.8" thickBot="1" x14ac:dyDescent="0.3">
      <c r="B144" s="292" t="s">
        <v>108</v>
      </c>
      <c r="C144" s="293"/>
      <c r="D144" s="293"/>
      <c r="E144" s="293"/>
      <c r="F144" s="293"/>
      <c r="G144" s="293"/>
      <c r="H144" s="294"/>
    </row>
    <row r="145" spans="2:8" x14ac:dyDescent="0.2">
      <c r="B145" s="295" t="s">
        <v>101</v>
      </c>
      <c r="C145" s="296"/>
      <c r="D145" s="68" t="s">
        <v>68</v>
      </c>
      <c r="E145" s="68" t="s">
        <v>3</v>
      </c>
      <c r="F145" s="68" t="s">
        <v>122</v>
      </c>
      <c r="G145" s="68" t="s">
        <v>116</v>
      </c>
      <c r="H145" s="78" t="s">
        <v>117</v>
      </c>
    </row>
    <row r="146" spans="2:8" x14ac:dyDescent="0.2">
      <c r="B146" s="307" t="s">
        <v>155</v>
      </c>
      <c r="C146" s="308"/>
      <c r="D146" s="62" t="s">
        <v>119</v>
      </c>
      <c r="E146" s="77">
        <v>5</v>
      </c>
      <c r="F146" s="63">
        <v>0</v>
      </c>
      <c r="G146" s="64">
        <v>38820.65</v>
      </c>
      <c r="H146" s="54">
        <f>G146*E146</f>
        <v>194103.25</v>
      </c>
    </row>
    <row r="147" spans="2:8" x14ac:dyDescent="0.2">
      <c r="B147" s="289"/>
      <c r="C147" s="290"/>
      <c r="D147" s="62"/>
      <c r="E147" s="62"/>
      <c r="F147" s="63"/>
      <c r="G147" s="64"/>
      <c r="H147" s="54">
        <f>+ROUND(E147*F147*G147,2)</f>
        <v>0</v>
      </c>
    </row>
    <row r="148" spans="2:8" x14ac:dyDescent="0.25">
      <c r="B148" s="285" t="s">
        <v>104</v>
      </c>
      <c r="C148" s="286"/>
      <c r="D148" s="286"/>
      <c r="E148" s="286"/>
      <c r="F148" s="286"/>
      <c r="G148" s="286"/>
      <c r="H148" s="74">
        <f>H146+H147</f>
        <v>194103.25</v>
      </c>
    </row>
    <row r="149" spans="2:8" ht="13.8" thickBot="1" x14ac:dyDescent="0.25">
      <c r="B149" s="277"/>
      <c r="C149" s="278"/>
      <c r="D149" s="278"/>
      <c r="E149" s="283"/>
      <c r="F149" s="283"/>
      <c r="G149" s="283"/>
      <c r="H149" s="284"/>
    </row>
    <row r="150" spans="2:8" ht="13.8" thickBot="1" x14ac:dyDescent="0.3">
      <c r="B150" s="277"/>
      <c r="C150" s="278"/>
      <c r="D150" s="278"/>
      <c r="E150" s="60"/>
      <c r="F150" s="60"/>
      <c r="G150" s="67" t="s">
        <v>23</v>
      </c>
      <c r="H150" s="66">
        <f>H143+H148+H138+H133</f>
        <v>213513.58000000002</v>
      </c>
    </row>
    <row r="151" spans="2:8" x14ac:dyDescent="0.25">
      <c r="B151" s="277"/>
      <c r="C151" s="278"/>
      <c r="D151" s="278"/>
      <c r="E151" s="60"/>
      <c r="F151" s="60"/>
      <c r="G151" s="60"/>
      <c r="H151" s="56"/>
    </row>
    <row r="152" spans="2:8" ht="14.4" x14ac:dyDescent="0.3">
      <c r="B152" s="279" t="s">
        <v>109</v>
      </c>
      <c r="C152" s="280"/>
      <c r="D152" s="280"/>
      <c r="E152" s="61"/>
      <c r="F152" s="61"/>
      <c r="G152" s="61"/>
      <c r="H152" s="57"/>
    </row>
    <row r="153" spans="2:8" ht="14.4" x14ac:dyDescent="0.3">
      <c r="B153" s="55" t="s">
        <v>110</v>
      </c>
      <c r="C153" s="61"/>
      <c r="D153" s="61"/>
      <c r="E153" s="61"/>
      <c r="F153" s="61"/>
      <c r="G153" s="61"/>
      <c r="H153" s="57"/>
    </row>
    <row r="154" spans="2:8" ht="14.4" x14ac:dyDescent="0.3">
      <c r="B154" s="55" t="s">
        <v>111</v>
      </c>
      <c r="C154" s="61"/>
      <c r="D154" s="61"/>
      <c r="E154" s="61"/>
      <c r="F154" s="61"/>
      <c r="G154" s="61"/>
      <c r="H154" s="57"/>
    </row>
    <row r="155" spans="2:8" ht="15" thickBot="1" x14ac:dyDescent="0.35">
      <c r="B155" s="281" t="s">
        <v>112</v>
      </c>
      <c r="C155" s="282"/>
      <c r="D155" s="282"/>
      <c r="E155" s="58"/>
      <c r="F155" s="58"/>
      <c r="G155" s="58"/>
      <c r="H155" s="59"/>
    </row>
    <row r="157" spans="2:8" ht="13.8" thickBot="1" x14ac:dyDescent="0.3"/>
    <row r="158" spans="2:8" ht="13.8" thickBot="1" x14ac:dyDescent="0.3">
      <c r="B158" s="261" t="s">
        <v>94</v>
      </c>
      <c r="C158" s="262"/>
      <c r="D158" s="262"/>
      <c r="E158" s="262"/>
      <c r="F158" s="262"/>
      <c r="G158" s="262"/>
      <c r="H158" s="263"/>
    </row>
    <row r="159" spans="2:8" ht="29.25" customHeight="1" x14ac:dyDescent="0.25">
      <c r="B159" s="271" t="s">
        <v>115</v>
      </c>
      <c r="C159" s="272"/>
      <c r="D159" s="264" t="s">
        <v>366</v>
      </c>
      <c r="E159" s="264"/>
      <c r="F159" s="264"/>
      <c r="G159" s="264"/>
      <c r="H159" s="265"/>
    </row>
    <row r="160" spans="2:8" x14ac:dyDescent="0.2">
      <c r="B160" s="273" t="s">
        <v>54</v>
      </c>
      <c r="C160" s="274"/>
      <c r="D160" s="266" t="s">
        <v>95</v>
      </c>
      <c r="E160" s="266"/>
      <c r="F160" s="266" t="s">
        <v>113</v>
      </c>
      <c r="G160" s="266"/>
      <c r="H160" s="270"/>
    </row>
    <row r="161" spans="2:8" x14ac:dyDescent="0.2">
      <c r="B161" s="275"/>
      <c r="C161" s="276"/>
      <c r="D161" s="266" t="s">
        <v>96</v>
      </c>
      <c r="E161" s="266"/>
      <c r="F161" s="75" t="s">
        <v>114</v>
      </c>
      <c r="G161" s="75" t="s">
        <v>97</v>
      </c>
      <c r="H161" s="76">
        <v>2024</v>
      </c>
    </row>
    <row r="162" spans="2:8" x14ac:dyDescent="0.25">
      <c r="B162" s="267" t="s">
        <v>41</v>
      </c>
      <c r="C162" s="268"/>
      <c r="D162" s="268"/>
      <c r="E162" s="268"/>
      <c r="F162" s="268"/>
      <c r="G162" s="268"/>
      <c r="H162" s="269"/>
    </row>
    <row r="163" spans="2:8" x14ac:dyDescent="0.25">
      <c r="B163" s="267"/>
      <c r="C163" s="268"/>
      <c r="D163" s="268"/>
      <c r="E163" s="268"/>
      <c r="F163" s="268"/>
      <c r="G163" s="268"/>
      <c r="H163" s="269"/>
    </row>
    <row r="164" spans="2:8" ht="13.8" thickBot="1" x14ac:dyDescent="0.25">
      <c r="B164" s="70" t="s">
        <v>98</v>
      </c>
      <c r="C164" s="291" t="s">
        <v>67</v>
      </c>
      <c r="D164" s="291"/>
      <c r="E164" s="291"/>
      <c r="F164" s="291"/>
      <c r="G164" s="69" t="s">
        <v>99</v>
      </c>
      <c r="H164" s="71" t="s">
        <v>343</v>
      </c>
    </row>
    <row r="165" spans="2:8" ht="13.8" thickBot="1" x14ac:dyDescent="0.3">
      <c r="B165" s="292" t="s">
        <v>100</v>
      </c>
      <c r="C165" s="293"/>
      <c r="D165" s="293"/>
      <c r="E165" s="293"/>
      <c r="F165" s="293"/>
      <c r="G165" s="293"/>
      <c r="H165" s="294"/>
    </row>
    <row r="166" spans="2:8" x14ac:dyDescent="0.2">
      <c r="B166" s="299" t="s">
        <v>101</v>
      </c>
      <c r="C166" s="300"/>
      <c r="D166" s="68" t="s">
        <v>68</v>
      </c>
      <c r="E166" s="68" t="s">
        <v>3</v>
      </c>
      <c r="F166" s="68" t="s">
        <v>122</v>
      </c>
      <c r="G166" s="68" t="s">
        <v>116</v>
      </c>
      <c r="H166" s="73" t="s">
        <v>102</v>
      </c>
    </row>
    <row r="167" spans="2:8" x14ac:dyDescent="0.2">
      <c r="B167" s="307" t="s">
        <v>294</v>
      </c>
      <c r="C167" s="308"/>
      <c r="D167" s="97" t="s">
        <v>195</v>
      </c>
      <c r="E167" s="62">
        <v>5</v>
      </c>
      <c r="F167" s="63"/>
      <c r="G167" s="64">
        <f>G183*10/100</f>
        <v>3882.0650000000001</v>
      </c>
      <c r="H167" s="54">
        <f>E167*G167</f>
        <v>19410.325000000001</v>
      </c>
    </row>
    <row r="168" spans="2:8" x14ac:dyDescent="0.2">
      <c r="B168" s="259"/>
      <c r="C168" s="260"/>
      <c r="D168" s="62"/>
      <c r="E168" s="62"/>
      <c r="F168" s="63"/>
      <c r="G168" s="64"/>
      <c r="H168" s="54">
        <f>+ROUND(F168*G168,2)</f>
        <v>0</v>
      </c>
    </row>
    <row r="169" spans="2:8" x14ac:dyDescent="0.2">
      <c r="B169" s="289" t="s">
        <v>103</v>
      </c>
      <c r="C169" s="290"/>
      <c r="D169" s="62" t="s">
        <v>103</v>
      </c>
      <c r="E169" s="62"/>
      <c r="F169" s="63" t="s">
        <v>103</v>
      </c>
      <c r="G169" s="65"/>
      <c r="H169" s="54"/>
    </row>
    <row r="170" spans="2:8" ht="13.8" thickBot="1" x14ac:dyDescent="0.3">
      <c r="B170" s="287" t="s">
        <v>104</v>
      </c>
      <c r="C170" s="288"/>
      <c r="D170" s="288"/>
      <c r="E170" s="288"/>
      <c r="F170" s="288"/>
      <c r="G170" s="288"/>
      <c r="H170" s="72">
        <f>ROUND(SUM(H167:H169),2)</f>
        <v>19410.330000000002</v>
      </c>
    </row>
    <row r="171" spans="2:8" ht="13.8" thickBot="1" x14ac:dyDescent="0.3">
      <c r="B171" s="292" t="s">
        <v>105</v>
      </c>
      <c r="C171" s="293"/>
      <c r="D171" s="293"/>
      <c r="E171" s="293"/>
      <c r="F171" s="293"/>
      <c r="G171" s="293"/>
      <c r="H171" s="294"/>
    </row>
    <row r="172" spans="2:8" x14ac:dyDescent="0.2">
      <c r="B172" s="299" t="s">
        <v>101</v>
      </c>
      <c r="C172" s="300"/>
      <c r="D172" s="68" t="s">
        <v>68</v>
      </c>
      <c r="E172" s="68" t="s">
        <v>3</v>
      </c>
      <c r="F172" s="68" t="s">
        <v>122</v>
      </c>
      <c r="G172" s="68" t="s">
        <v>116</v>
      </c>
      <c r="H172" s="73" t="s">
        <v>102</v>
      </c>
    </row>
    <row r="173" spans="2:8" x14ac:dyDescent="0.2">
      <c r="B173" s="259"/>
      <c r="C173" s="260"/>
      <c r="D173" s="62"/>
      <c r="E173" s="65"/>
      <c r="F173" s="65"/>
      <c r="G173" s="63"/>
      <c r="H173" s="54">
        <f>E173*G173</f>
        <v>0</v>
      </c>
    </row>
    <row r="174" spans="2:8" x14ac:dyDescent="0.2">
      <c r="B174" s="307"/>
      <c r="C174" s="308"/>
      <c r="D174" s="62"/>
      <c r="E174" s="62"/>
      <c r="F174" s="65"/>
      <c r="G174" s="63"/>
      <c r="H174" s="54">
        <f t="shared" ref="H174" si="4">E174*G174</f>
        <v>0</v>
      </c>
    </row>
    <row r="175" spans="2:8" ht="13.8" thickBot="1" x14ac:dyDescent="0.3">
      <c r="B175" s="287" t="s">
        <v>104</v>
      </c>
      <c r="C175" s="288"/>
      <c r="D175" s="288"/>
      <c r="E175" s="288"/>
      <c r="F175" s="288"/>
      <c r="G175" s="288"/>
      <c r="H175" s="72">
        <f>ROUND(SUM(H173:H174),2)</f>
        <v>0</v>
      </c>
    </row>
    <row r="176" spans="2:8" ht="13.8" thickBot="1" x14ac:dyDescent="0.3">
      <c r="B176" s="292" t="s">
        <v>106</v>
      </c>
      <c r="C176" s="293"/>
      <c r="D176" s="293"/>
      <c r="E176" s="293"/>
      <c r="F176" s="293"/>
      <c r="G176" s="293"/>
      <c r="H176" s="294"/>
    </row>
    <row r="177" spans="2:8" x14ac:dyDescent="0.2">
      <c r="B177" s="299" t="s">
        <v>101</v>
      </c>
      <c r="C177" s="300"/>
      <c r="D177" s="68" t="s">
        <v>68</v>
      </c>
      <c r="E177" s="68" t="s">
        <v>3</v>
      </c>
      <c r="F177" s="68" t="s">
        <v>122</v>
      </c>
      <c r="G177" s="68" t="s">
        <v>116</v>
      </c>
      <c r="H177" s="73" t="s">
        <v>102</v>
      </c>
    </row>
    <row r="178" spans="2:8" x14ac:dyDescent="0.2">
      <c r="B178" s="259" t="s">
        <v>120</v>
      </c>
      <c r="C178" s="260"/>
      <c r="D178" s="62" t="s">
        <v>121</v>
      </c>
      <c r="E178" s="62"/>
      <c r="F178" s="63">
        <v>0</v>
      </c>
      <c r="G178" s="64"/>
      <c r="H178" s="54">
        <f>E178*G178</f>
        <v>0</v>
      </c>
    </row>
    <row r="179" spans="2:8" x14ac:dyDescent="0.2">
      <c r="B179" s="289"/>
      <c r="C179" s="290"/>
      <c r="D179" s="62"/>
      <c r="E179" s="62"/>
      <c r="F179" s="63"/>
      <c r="G179" s="64"/>
      <c r="H179" s="54"/>
    </row>
    <row r="180" spans="2:8" ht="13.8" thickBot="1" x14ac:dyDescent="0.3">
      <c r="B180" s="287" t="s">
        <v>104</v>
      </c>
      <c r="C180" s="288"/>
      <c r="D180" s="288"/>
      <c r="E180" s="288"/>
      <c r="F180" s="288"/>
      <c r="G180" s="288"/>
      <c r="H180" s="72">
        <f>H178+H179</f>
        <v>0</v>
      </c>
    </row>
    <row r="181" spans="2:8" ht="13.8" thickBot="1" x14ac:dyDescent="0.3">
      <c r="B181" s="292" t="s">
        <v>108</v>
      </c>
      <c r="C181" s="293"/>
      <c r="D181" s="293"/>
      <c r="E181" s="293"/>
      <c r="F181" s="293"/>
      <c r="G181" s="293"/>
      <c r="H181" s="294"/>
    </row>
    <row r="182" spans="2:8" x14ac:dyDescent="0.2">
      <c r="B182" s="295" t="s">
        <v>101</v>
      </c>
      <c r="C182" s="296"/>
      <c r="D182" s="68" t="s">
        <v>68</v>
      </c>
      <c r="E182" s="68" t="s">
        <v>3</v>
      </c>
      <c r="F182" s="68" t="s">
        <v>122</v>
      </c>
      <c r="G182" s="68" t="s">
        <v>116</v>
      </c>
      <c r="H182" s="78" t="s">
        <v>117</v>
      </c>
    </row>
    <row r="183" spans="2:8" x14ac:dyDescent="0.2">
      <c r="B183" s="307" t="s">
        <v>155</v>
      </c>
      <c r="C183" s="308"/>
      <c r="D183" s="62" t="s">
        <v>119</v>
      </c>
      <c r="E183" s="77">
        <v>5</v>
      </c>
      <c r="F183" s="63">
        <v>0</v>
      </c>
      <c r="G183" s="64">
        <v>38820.65</v>
      </c>
      <c r="H183" s="54">
        <f>G183*E183</f>
        <v>194103.25</v>
      </c>
    </row>
    <row r="184" spans="2:8" x14ac:dyDescent="0.2">
      <c r="B184" s="289"/>
      <c r="C184" s="290"/>
      <c r="D184" s="62"/>
      <c r="E184" s="62"/>
      <c r="F184" s="63"/>
      <c r="G184" s="64"/>
      <c r="H184" s="54">
        <f>+ROUND(E184*F184*G184,2)</f>
        <v>0</v>
      </c>
    </row>
    <row r="185" spans="2:8" x14ac:dyDescent="0.25">
      <c r="B185" s="285" t="s">
        <v>104</v>
      </c>
      <c r="C185" s="286"/>
      <c r="D185" s="286"/>
      <c r="E185" s="286"/>
      <c r="F185" s="286"/>
      <c r="G185" s="286"/>
      <c r="H185" s="74">
        <f>H183+H184</f>
        <v>194103.25</v>
      </c>
    </row>
    <row r="186" spans="2:8" ht="13.8" thickBot="1" x14ac:dyDescent="0.25">
      <c r="B186" s="277"/>
      <c r="C186" s="278"/>
      <c r="D186" s="278"/>
      <c r="E186" s="283"/>
      <c r="F186" s="283"/>
      <c r="G186" s="283"/>
      <c r="H186" s="284"/>
    </row>
    <row r="187" spans="2:8" ht="13.8" thickBot="1" x14ac:dyDescent="0.3">
      <c r="B187" s="277"/>
      <c r="C187" s="278"/>
      <c r="D187" s="278"/>
      <c r="E187" s="60"/>
      <c r="F187" s="60"/>
      <c r="G187" s="67" t="s">
        <v>23</v>
      </c>
      <c r="H187" s="66">
        <f>H180+H185+H175+H170</f>
        <v>213513.58000000002</v>
      </c>
    </row>
    <row r="188" spans="2:8" x14ac:dyDescent="0.25">
      <c r="B188" s="277"/>
      <c r="C188" s="278"/>
      <c r="D188" s="278"/>
      <c r="E188" s="60"/>
      <c r="F188" s="60"/>
      <c r="G188" s="60"/>
      <c r="H188" s="56"/>
    </row>
    <row r="189" spans="2:8" ht="14.4" x14ac:dyDescent="0.3">
      <c r="B189" s="279" t="s">
        <v>109</v>
      </c>
      <c r="C189" s="280"/>
      <c r="D189" s="280"/>
      <c r="E189" s="61"/>
      <c r="F189" s="61"/>
      <c r="G189" s="61"/>
      <c r="H189" s="57"/>
    </row>
    <row r="190" spans="2:8" ht="14.4" x14ac:dyDescent="0.3">
      <c r="B190" s="55" t="s">
        <v>110</v>
      </c>
      <c r="C190" s="61"/>
      <c r="D190" s="61"/>
      <c r="E190" s="61"/>
      <c r="F190" s="61"/>
      <c r="G190" s="61"/>
      <c r="H190" s="57"/>
    </row>
    <row r="191" spans="2:8" ht="14.4" x14ac:dyDescent="0.3">
      <c r="B191" s="55" t="s">
        <v>111</v>
      </c>
      <c r="C191" s="61"/>
      <c r="D191" s="61"/>
      <c r="E191" s="61"/>
      <c r="F191" s="61"/>
      <c r="G191" s="61"/>
      <c r="H191" s="57"/>
    </row>
    <row r="192" spans="2:8" ht="15" thickBot="1" x14ac:dyDescent="0.35">
      <c r="B192" s="281" t="s">
        <v>112</v>
      </c>
      <c r="C192" s="282"/>
      <c r="D192" s="282"/>
      <c r="E192" s="58"/>
      <c r="F192" s="58"/>
      <c r="G192" s="58"/>
      <c r="H192" s="59"/>
    </row>
  </sheetData>
  <mergeCells count="178">
    <mergeCell ref="B183:C183"/>
    <mergeCell ref="B184:C184"/>
    <mergeCell ref="B185:G185"/>
    <mergeCell ref="B186:D188"/>
    <mergeCell ref="E186:H186"/>
    <mergeCell ref="B189:D189"/>
    <mergeCell ref="B192:D192"/>
    <mergeCell ref="B174:C174"/>
    <mergeCell ref="B175:G175"/>
    <mergeCell ref="B176:H176"/>
    <mergeCell ref="B177:C177"/>
    <mergeCell ref="B178:C178"/>
    <mergeCell ref="B179:C179"/>
    <mergeCell ref="B180:G180"/>
    <mergeCell ref="B181:H181"/>
    <mergeCell ref="B182:C182"/>
    <mergeCell ref="B165:H165"/>
    <mergeCell ref="B166:C166"/>
    <mergeCell ref="B167:C167"/>
    <mergeCell ref="B168:C168"/>
    <mergeCell ref="B169:C169"/>
    <mergeCell ref="B170:G170"/>
    <mergeCell ref="B171:H171"/>
    <mergeCell ref="B172:C172"/>
    <mergeCell ref="B173:C173"/>
    <mergeCell ref="B158:H158"/>
    <mergeCell ref="B159:C159"/>
    <mergeCell ref="D159:H159"/>
    <mergeCell ref="B160:C161"/>
    <mergeCell ref="D160:E160"/>
    <mergeCell ref="F160:H160"/>
    <mergeCell ref="D161:E161"/>
    <mergeCell ref="B162:H163"/>
    <mergeCell ref="C164:F164"/>
    <mergeCell ref="B152:D152"/>
    <mergeCell ref="B155:D155"/>
    <mergeCell ref="B142:C142"/>
    <mergeCell ref="B143:G143"/>
    <mergeCell ref="B144:H144"/>
    <mergeCell ref="B145:C145"/>
    <mergeCell ref="B146:C146"/>
    <mergeCell ref="B147:C147"/>
    <mergeCell ref="B148:G148"/>
    <mergeCell ref="B149:D151"/>
    <mergeCell ref="E149:H149"/>
    <mergeCell ref="B136:C136"/>
    <mergeCell ref="B137:C137"/>
    <mergeCell ref="B138:G138"/>
    <mergeCell ref="B139:H139"/>
    <mergeCell ref="B140:C140"/>
    <mergeCell ref="B141:C141"/>
    <mergeCell ref="C127:F127"/>
    <mergeCell ref="B128:H128"/>
    <mergeCell ref="B129:C129"/>
    <mergeCell ref="B130:C130"/>
    <mergeCell ref="B131:C131"/>
    <mergeCell ref="B132:C132"/>
    <mergeCell ref="B133:G133"/>
    <mergeCell ref="B134:H134"/>
    <mergeCell ref="B135:C135"/>
    <mergeCell ref="B118:D118"/>
    <mergeCell ref="B121:H121"/>
    <mergeCell ref="B122:C122"/>
    <mergeCell ref="D122:H122"/>
    <mergeCell ref="B123:C124"/>
    <mergeCell ref="D123:E123"/>
    <mergeCell ref="F123:H123"/>
    <mergeCell ref="D124:E124"/>
    <mergeCell ref="B125:H126"/>
    <mergeCell ref="B106:G106"/>
    <mergeCell ref="B107:H107"/>
    <mergeCell ref="B108:C108"/>
    <mergeCell ref="B109:C109"/>
    <mergeCell ref="B110:C110"/>
    <mergeCell ref="B111:G111"/>
    <mergeCell ref="B112:D114"/>
    <mergeCell ref="E112:H112"/>
    <mergeCell ref="B115:D115"/>
    <mergeCell ref="B98:C98"/>
    <mergeCell ref="B99:C99"/>
    <mergeCell ref="B100:G100"/>
    <mergeCell ref="B101:H101"/>
    <mergeCell ref="B102:C102"/>
    <mergeCell ref="B103:C103"/>
    <mergeCell ref="B104:C104"/>
    <mergeCell ref="B105:C105"/>
    <mergeCell ref="B89:H89"/>
    <mergeCell ref="B90:C90"/>
    <mergeCell ref="B91:C91"/>
    <mergeCell ref="B92:C92"/>
    <mergeCell ref="B93:C93"/>
    <mergeCell ref="B94:G94"/>
    <mergeCell ref="B95:H95"/>
    <mergeCell ref="B96:C96"/>
    <mergeCell ref="B97:C97"/>
    <mergeCell ref="B82:H82"/>
    <mergeCell ref="B83:C83"/>
    <mergeCell ref="D83:H83"/>
    <mergeCell ref="B84:C85"/>
    <mergeCell ref="D84:E84"/>
    <mergeCell ref="F84:H84"/>
    <mergeCell ref="D85:E85"/>
    <mergeCell ref="B86:H87"/>
    <mergeCell ref="C88:F88"/>
    <mergeCell ref="B71:C71"/>
    <mergeCell ref="B72:G72"/>
    <mergeCell ref="B73:D75"/>
    <mergeCell ref="E73:H73"/>
    <mergeCell ref="B76:D76"/>
    <mergeCell ref="B79:D79"/>
    <mergeCell ref="B65:C65"/>
    <mergeCell ref="B66:C66"/>
    <mergeCell ref="B67:G67"/>
    <mergeCell ref="B68:H68"/>
    <mergeCell ref="B69:C69"/>
    <mergeCell ref="B70:C70"/>
    <mergeCell ref="B59:C59"/>
    <mergeCell ref="B60:C60"/>
    <mergeCell ref="B61:G61"/>
    <mergeCell ref="B62:H62"/>
    <mergeCell ref="B63:C63"/>
    <mergeCell ref="B64:C64"/>
    <mergeCell ref="B53:C53"/>
    <mergeCell ref="B54:G54"/>
    <mergeCell ref="B55:H55"/>
    <mergeCell ref="B56:C56"/>
    <mergeCell ref="B57:C57"/>
    <mergeCell ref="B58:C58"/>
    <mergeCell ref="B46:H47"/>
    <mergeCell ref="C48:F48"/>
    <mergeCell ref="B49:H49"/>
    <mergeCell ref="B50:C50"/>
    <mergeCell ref="B51:C51"/>
    <mergeCell ref="B52:C52"/>
    <mergeCell ref="B42:H42"/>
    <mergeCell ref="B43:C43"/>
    <mergeCell ref="D43:H43"/>
    <mergeCell ref="B44:C45"/>
    <mergeCell ref="D44:E44"/>
    <mergeCell ref="F44:H44"/>
    <mergeCell ref="D45:E45"/>
    <mergeCell ref="B19:C19"/>
    <mergeCell ref="B32:G32"/>
    <mergeCell ref="B33:D35"/>
    <mergeCell ref="E33:H33"/>
    <mergeCell ref="B36:D36"/>
    <mergeCell ref="B39:D39"/>
    <mergeCell ref="B26:C26"/>
    <mergeCell ref="B27:G27"/>
    <mergeCell ref="B28:H28"/>
    <mergeCell ref="B29:C29"/>
    <mergeCell ref="B30:C30"/>
    <mergeCell ref="B31:C31"/>
    <mergeCell ref="B20:C20"/>
    <mergeCell ref="B21:G21"/>
    <mergeCell ref="B22:H22"/>
    <mergeCell ref="B23:C23"/>
    <mergeCell ref="B24:C24"/>
    <mergeCell ref="B25:C25"/>
    <mergeCell ref="B15:H15"/>
    <mergeCell ref="B16:C16"/>
    <mergeCell ref="B17:C17"/>
    <mergeCell ref="B18:C18"/>
    <mergeCell ref="B6:H7"/>
    <mergeCell ref="C8:F8"/>
    <mergeCell ref="B9:H9"/>
    <mergeCell ref="B10:C10"/>
    <mergeCell ref="B11:C11"/>
    <mergeCell ref="B12:C12"/>
    <mergeCell ref="B2:H2"/>
    <mergeCell ref="B3:C3"/>
    <mergeCell ref="D3:H3"/>
    <mergeCell ref="B4:C5"/>
    <mergeCell ref="D4:E4"/>
    <mergeCell ref="F4:H4"/>
    <mergeCell ref="D5:E5"/>
    <mergeCell ref="B13:C13"/>
    <mergeCell ref="B14:G14"/>
  </mergeCells>
  <pageMargins left="0.7" right="0.7" top="0.75" bottom="0.75" header="0.3" footer="0.3"/>
  <pageSetup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76"/>
  <sheetViews>
    <sheetView workbookViewId="0">
      <selection activeCell="D3" sqref="D3:H3"/>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2.5" customHeight="1" x14ac:dyDescent="0.25">
      <c r="B3" s="271" t="s">
        <v>115</v>
      </c>
      <c r="C3" s="272"/>
      <c r="D3" s="264" t="s">
        <v>366</v>
      </c>
      <c r="E3" s="264"/>
      <c r="F3" s="264"/>
      <c r="G3" s="264"/>
      <c r="H3" s="265"/>
    </row>
    <row r="4" spans="2:8" x14ac:dyDescent="0.2">
      <c r="B4" s="273" t="s">
        <v>176</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73</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293</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307" t="s">
        <v>131</v>
      </c>
      <c r="C11" s="308"/>
      <c r="D11" s="62" t="s">
        <v>132</v>
      </c>
      <c r="E11" s="62"/>
      <c r="F11" s="63"/>
      <c r="G11" s="64"/>
      <c r="H11" s="54">
        <f>E11*G11</f>
        <v>0</v>
      </c>
    </row>
    <row r="12" spans="2:8" x14ac:dyDescent="0.2">
      <c r="B12" s="259"/>
      <c r="C12" s="260"/>
      <c r="D12" s="62"/>
      <c r="E12" s="62"/>
      <c r="F12" s="63"/>
      <c r="G12" s="64"/>
      <c r="H12" s="54">
        <f>+ROUND(F12*G12,2)</f>
        <v>0</v>
      </c>
    </row>
    <row r="13" spans="2:8" x14ac:dyDescent="0.2">
      <c r="B13" s="289" t="s">
        <v>103</v>
      </c>
      <c r="C13" s="290"/>
      <c r="D13" s="62" t="s">
        <v>103</v>
      </c>
      <c r="E13" s="62"/>
      <c r="F13" s="63" t="s">
        <v>103</v>
      </c>
      <c r="G13" s="65"/>
      <c r="H13" s="54"/>
    </row>
    <row r="14" spans="2:8" ht="13.8" thickBot="1" x14ac:dyDescent="0.3">
      <c r="B14" s="287" t="s">
        <v>104</v>
      </c>
      <c r="C14" s="288"/>
      <c r="D14" s="288"/>
      <c r="E14" s="288"/>
      <c r="F14" s="288"/>
      <c r="G14" s="288"/>
      <c r="H14" s="72">
        <f>ROUND(SUM(H11:H13),2)</f>
        <v>0</v>
      </c>
    </row>
    <row r="15" spans="2:8" ht="13.8" thickBot="1" x14ac:dyDescent="0.3">
      <c r="B15" s="292" t="s">
        <v>105</v>
      </c>
      <c r="C15" s="293"/>
      <c r="D15" s="293"/>
      <c r="E15" s="293"/>
      <c r="F15" s="293"/>
      <c r="G15" s="293"/>
      <c r="H15" s="294"/>
    </row>
    <row r="16" spans="2:8" x14ac:dyDescent="0.2">
      <c r="B16" s="299" t="s">
        <v>101</v>
      </c>
      <c r="C16" s="300"/>
      <c r="D16" s="68" t="s">
        <v>68</v>
      </c>
      <c r="E16" s="68" t="s">
        <v>3</v>
      </c>
      <c r="F16" s="68" t="s">
        <v>122</v>
      </c>
      <c r="G16" s="68" t="s">
        <v>116</v>
      </c>
      <c r="H16" s="73" t="s">
        <v>102</v>
      </c>
    </row>
    <row r="17" spans="2:8" x14ac:dyDescent="0.2">
      <c r="B17" s="307" t="s">
        <v>177</v>
      </c>
      <c r="C17" s="308"/>
      <c r="D17" s="62" t="s">
        <v>158</v>
      </c>
      <c r="E17" s="65">
        <v>0.08</v>
      </c>
      <c r="F17" s="65">
        <v>5</v>
      </c>
      <c r="G17" s="63">
        <v>93900</v>
      </c>
      <c r="H17" s="54">
        <f>E17*G17</f>
        <v>7512</v>
      </c>
    </row>
    <row r="18" spans="2:8" x14ac:dyDescent="0.2">
      <c r="B18" s="307"/>
      <c r="C18" s="308"/>
      <c r="D18" s="62"/>
      <c r="E18" s="65"/>
      <c r="F18" s="65"/>
      <c r="G18" s="63"/>
      <c r="H18" s="54">
        <f t="shared" ref="H18" si="0">E18*G18</f>
        <v>0</v>
      </c>
    </row>
    <row r="19" spans="2:8" ht="13.8" thickBot="1" x14ac:dyDescent="0.3">
      <c r="B19" s="287" t="s">
        <v>104</v>
      </c>
      <c r="C19" s="288"/>
      <c r="D19" s="288"/>
      <c r="E19" s="288"/>
      <c r="F19" s="288"/>
      <c r="G19" s="288"/>
      <c r="H19" s="72">
        <f>ROUND(SUM(H17:H18),2)</f>
        <v>7512</v>
      </c>
    </row>
    <row r="20" spans="2:8" ht="13.8" thickBot="1" x14ac:dyDescent="0.3">
      <c r="B20" s="292" t="s">
        <v>106</v>
      </c>
      <c r="C20" s="293"/>
      <c r="D20" s="293"/>
      <c r="E20" s="293"/>
      <c r="F20" s="293"/>
      <c r="G20" s="293"/>
      <c r="H20" s="294"/>
    </row>
    <row r="21" spans="2:8" x14ac:dyDescent="0.2">
      <c r="B21" s="299" t="s">
        <v>101</v>
      </c>
      <c r="C21" s="300"/>
      <c r="D21" s="68" t="s">
        <v>68</v>
      </c>
      <c r="E21" s="68" t="s">
        <v>3</v>
      </c>
      <c r="F21" s="68" t="s">
        <v>122</v>
      </c>
      <c r="G21" s="68" t="s">
        <v>116</v>
      </c>
      <c r="H21" s="73" t="s">
        <v>102</v>
      </c>
    </row>
    <row r="22" spans="2:8" x14ac:dyDescent="0.2">
      <c r="B22" s="259" t="s">
        <v>120</v>
      </c>
      <c r="C22" s="260"/>
      <c r="D22" s="62" t="s">
        <v>121</v>
      </c>
      <c r="E22" s="62">
        <v>2E-3</v>
      </c>
      <c r="F22" s="63">
        <v>0</v>
      </c>
      <c r="G22" s="64">
        <v>90000</v>
      </c>
      <c r="H22" s="54">
        <f>E22*G22</f>
        <v>180</v>
      </c>
    </row>
    <row r="23" spans="2:8" x14ac:dyDescent="0.2">
      <c r="B23" s="289"/>
      <c r="C23" s="290"/>
      <c r="D23" s="62"/>
      <c r="E23" s="62"/>
      <c r="F23" s="63"/>
      <c r="G23" s="64"/>
      <c r="H23" s="54"/>
    </row>
    <row r="24" spans="2:8" ht="13.8" thickBot="1" x14ac:dyDescent="0.3">
      <c r="B24" s="287" t="s">
        <v>104</v>
      </c>
      <c r="C24" s="288"/>
      <c r="D24" s="288"/>
      <c r="E24" s="288"/>
      <c r="F24" s="288"/>
      <c r="G24" s="288"/>
      <c r="H24" s="72">
        <f>H22+H23</f>
        <v>180</v>
      </c>
    </row>
    <row r="25" spans="2:8" ht="13.8" thickBot="1" x14ac:dyDescent="0.3">
      <c r="B25" s="292" t="s">
        <v>108</v>
      </c>
      <c r="C25" s="293"/>
      <c r="D25" s="293"/>
      <c r="E25" s="293"/>
      <c r="F25" s="293"/>
      <c r="G25" s="293"/>
      <c r="H25" s="294"/>
    </row>
    <row r="26" spans="2:8" x14ac:dyDescent="0.2">
      <c r="B26" s="295" t="s">
        <v>101</v>
      </c>
      <c r="C26" s="296"/>
      <c r="D26" s="68" t="s">
        <v>68</v>
      </c>
      <c r="E26" s="68" t="s">
        <v>3</v>
      </c>
      <c r="F26" s="68" t="s">
        <v>122</v>
      </c>
      <c r="G26" s="68" t="s">
        <v>116</v>
      </c>
      <c r="H26" s="78" t="s">
        <v>117</v>
      </c>
    </row>
    <row r="27" spans="2:8" x14ac:dyDescent="0.2">
      <c r="B27" s="307" t="s">
        <v>179</v>
      </c>
      <c r="C27" s="308"/>
      <c r="D27" s="62" t="s">
        <v>119</v>
      </c>
      <c r="E27" s="77">
        <v>0.35</v>
      </c>
      <c r="F27" s="63">
        <v>0</v>
      </c>
      <c r="G27" s="64">
        <v>38820.65</v>
      </c>
      <c r="H27" s="54">
        <f>G27*E27</f>
        <v>13587.227499999999</v>
      </c>
    </row>
    <row r="28" spans="2:8" x14ac:dyDescent="0.2">
      <c r="B28" s="307"/>
      <c r="C28" s="308"/>
      <c r="D28" s="62"/>
      <c r="E28" s="77"/>
      <c r="F28" s="63"/>
      <c r="G28" s="64"/>
      <c r="H28" s="54">
        <f>G28*E28</f>
        <v>0</v>
      </c>
    </row>
    <row r="29" spans="2:8" x14ac:dyDescent="0.25">
      <c r="B29" s="285" t="s">
        <v>104</v>
      </c>
      <c r="C29" s="286"/>
      <c r="D29" s="286"/>
      <c r="E29" s="286"/>
      <c r="F29" s="286"/>
      <c r="G29" s="286"/>
      <c r="H29" s="74">
        <f>H27+H28</f>
        <v>13587.227499999999</v>
      </c>
    </row>
    <row r="30" spans="2:8" ht="13.8" thickBot="1" x14ac:dyDescent="0.25">
      <c r="B30" s="277"/>
      <c r="C30" s="278"/>
      <c r="D30" s="278"/>
      <c r="E30" s="283"/>
      <c r="F30" s="283"/>
      <c r="G30" s="283"/>
      <c r="H30" s="284"/>
    </row>
    <row r="31" spans="2:8" ht="13.8" thickBot="1" x14ac:dyDescent="0.3">
      <c r="B31" s="277"/>
      <c r="C31" s="278"/>
      <c r="D31" s="278"/>
      <c r="E31" s="60"/>
      <c r="F31" s="60"/>
      <c r="G31" s="67" t="s">
        <v>23</v>
      </c>
      <c r="H31" s="66">
        <f>H24+H29+H19+H14</f>
        <v>21279.227500000001</v>
      </c>
    </row>
    <row r="32" spans="2:8" x14ac:dyDescent="0.25">
      <c r="B32" s="277"/>
      <c r="C32" s="278"/>
      <c r="D32" s="278"/>
      <c r="E32" s="60"/>
      <c r="F32" s="60"/>
      <c r="G32" s="60"/>
      <c r="H32" s="56"/>
    </row>
    <row r="33" spans="2:8" ht="14.4" x14ac:dyDescent="0.3">
      <c r="B33" s="279" t="s">
        <v>109</v>
      </c>
      <c r="C33" s="280"/>
      <c r="D33" s="280"/>
      <c r="E33" s="61"/>
      <c r="F33" s="61"/>
      <c r="G33" s="61"/>
      <c r="H33" s="57"/>
    </row>
    <row r="34" spans="2:8" ht="14.4" x14ac:dyDescent="0.3">
      <c r="B34" s="55" t="s">
        <v>110</v>
      </c>
      <c r="C34" s="61"/>
      <c r="D34" s="61"/>
      <c r="E34" s="61"/>
      <c r="F34" s="61"/>
      <c r="G34" s="61"/>
      <c r="H34" s="57"/>
    </row>
    <row r="35" spans="2:8" ht="14.4" x14ac:dyDescent="0.3">
      <c r="B35" s="55" t="s">
        <v>111</v>
      </c>
      <c r="C35" s="61"/>
      <c r="D35" s="61"/>
      <c r="E35" s="61"/>
      <c r="F35" s="61"/>
      <c r="G35" s="61"/>
      <c r="H35" s="57"/>
    </row>
    <row r="36" spans="2:8" ht="15" thickBot="1" x14ac:dyDescent="0.35">
      <c r="B36" s="281" t="s">
        <v>112</v>
      </c>
      <c r="C36" s="282"/>
      <c r="D36" s="282"/>
      <c r="E36" s="58"/>
      <c r="F36" s="58"/>
      <c r="G36" s="58"/>
      <c r="H36" s="59"/>
    </row>
    <row r="38" spans="2:8" ht="13.8" thickBot="1" x14ac:dyDescent="0.3"/>
    <row r="39" spans="2:8" ht="13.8" thickBot="1" x14ac:dyDescent="0.3">
      <c r="B39" s="261" t="s">
        <v>94</v>
      </c>
      <c r="C39" s="262"/>
      <c r="D39" s="262"/>
      <c r="E39" s="262"/>
      <c r="F39" s="262"/>
      <c r="G39" s="262"/>
      <c r="H39" s="263"/>
    </row>
    <row r="40" spans="2:8" ht="27.75" customHeight="1" x14ac:dyDescent="0.25">
      <c r="B40" s="271" t="s">
        <v>115</v>
      </c>
      <c r="C40" s="272"/>
      <c r="D40" s="264" t="s">
        <v>366</v>
      </c>
      <c r="E40" s="264"/>
      <c r="F40" s="264"/>
      <c r="G40" s="264"/>
      <c r="H40" s="265"/>
    </row>
    <row r="41" spans="2:8" x14ac:dyDescent="0.2">
      <c r="B41" s="273" t="s">
        <v>184</v>
      </c>
      <c r="C41" s="274"/>
      <c r="D41" s="266" t="s">
        <v>95</v>
      </c>
      <c r="E41" s="266"/>
      <c r="F41" s="266" t="s">
        <v>113</v>
      </c>
      <c r="G41" s="266"/>
      <c r="H41" s="270"/>
    </row>
    <row r="42" spans="2:8" x14ac:dyDescent="0.2">
      <c r="B42" s="275"/>
      <c r="C42" s="276"/>
      <c r="D42" s="266" t="s">
        <v>96</v>
      </c>
      <c r="E42" s="266"/>
      <c r="F42" s="75" t="s">
        <v>114</v>
      </c>
      <c r="G42" s="75" t="s">
        <v>97</v>
      </c>
      <c r="H42" s="76">
        <v>2024</v>
      </c>
    </row>
    <row r="43" spans="2:8" x14ac:dyDescent="0.25">
      <c r="B43" s="267" t="s">
        <v>349</v>
      </c>
      <c r="C43" s="268"/>
      <c r="D43" s="268"/>
      <c r="E43" s="268"/>
      <c r="F43" s="268"/>
      <c r="G43" s="268"/>
      <c r="H43" s="269"/>
    </row>
    <row r="44" spans="2:8" x14ac:dyDescent="0.25">
      <c r="B44" s="267"/>
      <c r="C44" s="268"/>
      <c r="D44" s="268"/>
      <c r="E44" s="268"/>
      <c r="F44" s="268"/>
      <c r="G44" s="268"/>
      <c r="H44" s="269"/>
    </row>
    <row r="45" spans="2:8" ht="13.8" thickBot="1" x14ac:dyDescent="0.25">
      <c r="B45" s="70" t="s">
        <v>98</v>
      </c>
      <c r="C45" s="291" t="s">
        <v>34</v>
      </c>
      <c r="D45" s="291"/>
      <c r="E45" s="291"/>
      <c r="F45" s="291"/>
      <c r="G45" s="69" t="s">
        <v>99</v>
      </c>
      <c r="H45" s="71" t="s">
        <v>173</v>
      </c>
    </row>
    <row r="46" spans="2:8" ht="13.8" thickBot="1" x14ac:dyDescent="0.3">
      <c r="B46" s="292" t="s">
        <v>100</v>
      </c>
      <c r="C46" s="293"/>
      <c r="D46" s="293"/>
      <c r="E46" s="293"/>
      <c r="F46" s="293"/>
      <c r="G46" s="293"/>
      <c r="H46" s="294"/>
    </row>
    <row r="47" spans="2:8" x14ac:dyDescent="0.2">
      <c r="B47" s="299" t="s">
        <v>101</v>
      </c>
      <c r="C47" s="300"/>
      <c r="D47" s="68" t="s">
        <v>68</v>
      </c>
      <c r="E47" s="68" t="s">
        <v>3</v>
      </c>
      <c r="F47" s="68" t="s">
        <v>122</v>
      </c>
      <c r="G47" s="68" t="s">
        <v>116</v>
      </c>
      <c r="H47" s="73" t="s">
        <v>102</v>
      </c>
    </row>
    <row r="48" spans="2:8" x14ac:dyDescent="0.2">
      <c r="B48" s="307" t="s">
        <v>131</v>
      </c>
      <c r="C48" s="308"/>
      <c r="D48" s="62" t="s">
        <v>132</v>
      </c>
      <c r="E48" s="62"/>
      <c r="F48" s="63"/>
      <c r="G48" s="64"/>
      <c r="H48" s="54">
        <f>E48*G48</f>
        <v>0</v>
      </c>
    </row>
    <row r="49" spans="2:8" x14ac:dyDescent="0.2">
      <c r="B49" s="259"/>
      <c r="C49" s="260"/>
      <c r="D49" s="62"/>
      <c r="E49" s="62"/>
      <c r="F49" s="63"/>
      <c r="G49" s="64"/>
      <c r="H49" s="54">
        <f>+ROUND(F49*G49,2)</f>
        <v>0</v>
      </c>
    </row>
    <row r="50" spans="2:8" x14ac:dyDescent="0.2">
      <c r="B50" s="289" t="s">
        <v>103</v>
      </c>
      <c r="C50" s="290"/>
      <c r="D50" s="62" t="s">
        <v>103</v>
      </c>
      <c r="E50" s="62"/>
      <c r="F50" s="63" t="s">
        <v>103</v>
      </c>
      <c r="G50" s="65"/>
      <c r="H50" s="54"/>
    </row>
    <row r="51" spans="2:8" ht="13.8" thickBot="1" x14ac:dyDescent="0.3">
      <c r="B51" s="287" t="s">
        <v>104</v>
      </c>
      <c r="C51" s="288"/>
      <c r="D51" s="288"/>
      <c r="E51" s="288"/>
      <c r="F51" s="288"/>
      <c r="G51" s="288"/>
      <c r="H51" s="72">
        <f>ROUND(SUM(H48:H50),2)</f>
        <v>0</v>
      </c>
    </row>
    <row r="52" spans="2:8" ht="13.8" thickBot="1" x14ac:dyDescent="0.3">
      <c r="B52" s="292" t="s">
        <v>105</v>
      </c>
      <c r="C52" s="293"/>
      <c r="D52" s="293"/>
      <c r="E52" s="293"/>
      <c r="F52" s="293"/>
      <c r="G52" s="293"/>
      <c r="H52" s="294"/>
    </row>
    <row r="53" spans="2:8" x14ac:dyDescent="0.2">
      <c r="B53" s="299" t="s">
        <v>101</v>
      </c>
      <c r="C53" s="300"/>
      <c r="D53" s="68" t="s">
        <v>68</v>
      </c>
      <c r="E53" s="68" t="s">
        <v>3</v>
      </c>
      <c r="F53" s="68" t="s">
        <v>122</v>
      </c>
      <c r="G53" s="68" t="s">
        <v>116</v>
      </c>
      <c r="H53" s="73" t="s">
        <v>102</v>
      </c>
    </row>
    <row r="54" spans="2:8" x14ac:dyDescent="0.2">
      <c r="B54" s="307" t="s">
        <v>177</v>
      </c>
      <c r="C54" s="308"/>
      <c r="D54" s="62" t="s">
        <v>158</v>
      </c>
      <c r="E54" s="65">
        <v>0.08</v>
      </c>
      <c r="F54" s="65">
        <v>5</v>
      </c>
      <c r="G54" s="63">
        <v>93900</v>
      </c>
      <c r="H54" s="54">
        <f>E54*G54</f>
        <v>7512</v>
      </c>
    </row>
    <row r="55" spans="2:8" x14ac:dyDescent="0.2">
      <c r="B55" s="317" t="s">
        <v>180</v>
      </c>
      <c r="C55" s="318"/>
      <c r="D55" s="62" t="s">
        <v>142</v>
      </c>
      <c r="E55" s="65"/>
      <c r="F55" s="65">
        <v>5</v>
      </c>
      <c r="G55" s="63">
        <v>6.67</v>
      </c>
      <c r="H55" s="54">
        <f t="shared" ref="H55:H58" si="1">E55*G55</f>
        <v>0</v>
      </c>
    </row>
    <row r="56" spans="2:8" x14ac:dyDescent="0.2">
      <c r="B56" s="317" t="s">
        <v>181</v>
      </c>
      <c r="C56" s="318"/>
      <c r="D56" s="62" t="s">
        <v>154</v>
      </c>
      <c r="E56" s="65"/>
      <c r="F56" s="65">
        <v>5</v>
      </c>
      <c r="G56" s="63">
        <v>28900</v>
      </c>
      <c r="H56" s="54">
        <f t="shared" si="1"/>
        <v>0</v>
      </c>
    </row>
    <row r="57" spans="2:8" x14ac:dyDescent="0.2">
      <c r="B57" s="317" t="s">
        <v>182</v>
      </c>
      <c r="C57" s="318"/>
      <c r="D57" s="62" t="s">
        <v>154</v>
      </c>
      <c r="E57" s="65"/>
      <c r="F57" s="65">
        <v>5</v>
      </c>
      <c r="G57" s="63">
        <v>47900</v>
      </c>
      <c r="H57" s="54">
        <f t="shared" si="1"/>
        <v>0</v>
      </c>
    </row>
    <row r="58" spans="2:8" x14ac:dyDescent="0.2">
      <c r="B58" s="307" t="s">
        <v>148</v>
      </c>
      <c r="C58" s="308"/>
      <c r="D58" s="62" t="s">
        <v>183</v>
      </c>
      <c r="E58" s="65"/>
      <c r="F58" s="65">
        <v>5</v>
      </c>
      <c r="G58" s="63">
        <v>669.72</v>
      </c>
      <c r="H58" s="54">
        <f t="shared" si="1"/>
        <v>0</v>
      </c>
    </row>
    <row r="59" spans="2:8" ht="13.8" thickBot="1" x14ac:dyDescent="0.3">
      <c r="B59" s="287" t="s">
        <v>104</v>
      </c>
      <c r="C59" s="288"/>
      <c r="D59" s="288"/>
      <c r="E59" s="288"/>
      <c r="F59" s="288"/>
      <c r="G59" s="288"/>
      <c r="H59" s="72">
        <f>ROUND(SUM(H54:H58),2)</f>
        <v>7512</v>
      </c>
    </row>
    <row r="60" spans="2:8" ht="13.8" thickBot="1" x14ac:dyDescent="0.3">
      <c r="B60" s="292" t="s">
        <v>106</v>
      </c>
      <c r="C60" s="293"/>
      <c r="D60" s="293"/>
      <c r="E60" s="293"/>
      <c r="F60" s="293"/>
      <c r="G60" s="293"/>
      <c r="H60" s="294"/>
    </row>
    <row r="61" spans="2:8" x14ac:dyDescent="0.2">
      <c r="B61" s="299" t="s">
        <v>101</v>
      </c>
      <c r="C61" s="300"/>
      <c r="D61" s="68" t="s">
        <v>68</v>
      </c>
      <c r="E61" s="68" t="s">
        <v>3</v>
      </c>
      <c r="F61" s="68" t="s">
        <v>122</v>
      </c>
      <c r="G61" s="68" t="s">
        <v>116</v>
      </c>
      <c r="H61" s="73" t="s">
        <v>102</v>
      </c>
    </row>
    <row r="62" spans="2:8" x14ac:dyDescent="0.2">
      <c r="B62" s="259" t="s">
        <v>120</v>
      </c>
      <c r="C62" s="260"/>
      <c r="D62" s="62" t="s">
        <v>121</v>
      </c>
      <c r="E62" s="62">
        <v>2E-3</v>
      </c>
      <c r="F62" s="63">
        <v>0</v>
      </c>
      <c r="G62" s="64">
        <v>90000</v>
      </c>
      <c r="H62" s="54">
        <f>E62*G62</f>
        <v>180</v>
      </c>
    </row>
    <row r="63" spans="2:8" x14ac:dyDescent="0.2">
      <c r="B63" s="289"/>
      <c r="C63" s="290"/>
      <c r="D63" s="62"/>
      <c r="E63" s="62"/>
      <c r="F63" s="63"/>
      <c r="G63" s="64"/>
      <c r="H63" s="54"/>
    </row>
    <row r="64" spans="2:8" ht="13.8" thickBot="1" x14ac:dyDescent="0.3">
      <c r="B64" s="287" t="s">
        <v>104</v>
      </c>
      <c r="C64" s="288"/>
      <c r="D64" s="288"/>
      <c r="E64" s="288"/>
      <c r="F64" s="288"/>
      <c r="G64" s="288"/>
      <c r="H64" s="72">
        <f>H62+H63</f>
        <v>180</v>
      </c>
    </row>
    <row r="65" spans="2:8" ht="13.8" thickBot="1" x14ac:dyDescent="0.3">
      <c r="B65" s="292" t="s">
        <v>108</v>
      </c>
      <c r="C65" s="293"/>
      <c r="D65" s="293"/>
      <c r="E65" s="293"/>
      <c r="F65" s="293"/>
      <c r="G65" s="293"/>
      <c r="H65" s="294"/>
    </row>
    <row r="66" spans="2:8" x14ac:dyDescent="0.2">
      <c r="B66" s="295" t="s">
        <v>101</v>
      </c>
      <c r="C66" s="296"/>
      <c r="D66" s="68" t="s">
        <v>68</v>
      </c>
      <c r="E66" s="68" t="s">
        <v>3</v>
      </c>
      <c r="F66" s="68" t="s">
        <v>122</v>
      </c>
      <c r="G66" s="68" t="s">
        <v>116</v>
      </c>
      <c r="H66" s="78" t="s">
        <v>117</v>
      </c>
    </row>
    <row r="67" spans="2:8" x14ac:dyDescent="0.2">
      <c r="B67" s="307" t="s">
        <v>179</v>
      </c>
      <c r="C67" s="308"/>
      <c r="D67" s="62" t="s">
        <v>119</v>
      </c>
      <c r="E67" s="77">
        <v>0.3</v>
      </c>
      <c r="F67" s="63">
        <v>0</v>
      </c>
      <c r="G67" s="64">
        <v>38820.65</v>
      </c>
      <c r="H67" s="54">
        <f>G67*E67</f>
        <v>11646.195</v>
      </c>
    </row>
    <row r="68" spans="2:8" x14ac:dyDescent="0.2">
      <c r="B68" s="307"/>
      <c r="C68" s="308"/>
      <c r="D68" s="62"/>
      <c r="E68" s="77"/>
      <c r="F68" s="63"/>
      <c r="G68" s="64"/>
      <c r="H68" s="54">
        <f>G68*E68</f>
        <v>0</v>
      </c>
    </row>
    <row r="69" spans="2:8" x14ac:dyDescent="0.25">
      <c r="B69" s="285" t="s">
        <v>104</v>
      </c>
      <c r="C69" s="286"/>
      <c r="D69" s="286"/>
      <c r="E69" s="286"/>
      <c r="F69" s="286"/>
      <c r="G69" s="286"/>
      <c r="H69" s="74">
        <f>H67+H68</f>
        <v>11646.195</v>
      </c>
    </row>
    <row r="70" spans="2:8" ht="13.8" thickBot="1" x14ac:dyDescent="0.25">
      <c r="B70" s="277"/>
      <c r="C70" s="278"/>
      <c r="D70" s="278"/>
      <c r="E70" s="283"/>
      <c r="F70" s="283"/>
      <c r="G70" s="283"/>
      <c r="H70" s="284"/>
    </row>
    <row r="71" spans="2:8" ht="13.8" thickBot="1" x14ac:dyDescent="0.3">
      <c r="B71" s="277"/>
      <c r="C71" s="278"/>
      <c r="D71" s="278"/>
      <c r="E71" s="60"/>
      <c r="F71" s="60"/>
      <c r="G71" s="67" t="s">
        <v>23</v>
      </c>
      <c r="H71" s="66">
        <f>H64+H69+H59+H51</f>
        <v>19338.195</v>
      </c>
    </row>
    <row r="72" spans="2:8" x14ac:dyDescent="0.25">
      <c r="B72" s="277"/>
      <c r="C72" s="278"/>
      <c r="D72" s="278"/>
      <c r="E72" s="60"/>
      <c r="F72" s="60"/>
      <c r="G72" s="60"/>
      <c r="H72" s="56"/>
    </row>
    <row r="73" spans="2:8" ht="14.4" x14ac:dyDescent="0.3">
      <c r="B73" s="279" t="s">
        <v>109</v>
      </c>
      <c r="C73" s="280"/>
      <c r="D73" s="280"/>
      <c r="E73" s="61"/>
      <c r="F73" s="61"/>
      <c r="G73" s="61"/>
      <c r="H73" s="57"/>
    </row>
    <row r="74" spans="2:8" ht="14.4" x14ac:dyDescent="0.3">
      <c r="B74" s="55" t="s">
        <v>110</v>
      </c>
      <c r="C74" s="61"/>
      <c r="D74" s="61"/>
      <c r="E74" s="61"/>
      <c r="F74" s="61"/>
      <c r="G74" s="61"/>
      <c r="H74" s="57"/>
    </row>
    <row r="75" spans="2:8" ht="14.4" x14ac:dyDescent="0.3">
      <c r="B75" s="55" t="s">
        <v>111</v>
      </c>
      <c r="C75" s="61"/>
      <c r="D75" s="61"/>
      <c r="E75" s="61"/>
      <c r="F75" s="61"/>
      <c r="G75" s="61"/>
      <c r="H75" s="57"/>
    </row>
    <row r="76" spans="2:8" ht="15" thickBot="1" x14ac:dyDescent="0.35">
      <c r="B76" s="281" t="s">
        <v>112</v>
      </c>
      <c r="C76" s="282"/>
      <c r="D76" s="282"/>
      <c r="E76" s="58"/>
      <c r="F76" s="58"/>
      <c r="G76" s="58"/>
      <c r="H76" s="59"/>
    </row>
  </sheetData>
  <mergeCells count="71">
    <mergeCell ref="B76:D76"/>
    <mergeCell ref="B62:C62"/>
    <mergeCell ref="B63:C63"/>
    <mergeCell ref="B64:G64"/>
    <mergeCell ref="B65:H65"/>
    <mergeCell ref="B66:C66"/>
    <mergeCell ref="B67:C67"/>
    <mergeCell ref="B68:C68"/>
    <mergeCell ref="B69:G69"/>
    <mergeCell ref="B70:D72"/>
    <mergeCell ref="E70:H70"/>
    <mergeCell ref="B73:D73"/>
    <mergeCell ref="B61:C61"/>
    <mergeCell ref="B50:C50"/>
    <mergeCell ref="B51:G51"/>
    <mergeCell ref="B52:H52"/>
    <mergeCell ref="B53:C53"/>
    <mergeCell ref="B54:C54"/>
    <mergeCell ref="B55:C55"/>
    <mergeCell ref="B56:C56"/>
    <mergeCell ref="B57:C57"/>
    <mergeCell ref="B58:C58"/>
    <mergeCell ref="B59:G59"/>
    <mergeCell ref="B60:H60"/>
    <mergeCell ref="B49:C49"/>
    <mergeCell ref="B40:C40"/>
    <mergeCell ref="D40:H40"/>
    <mergeCell ref="B41:C42"/>
    <mergeCell ref="D41:E41"/>
    <mergeCell ref="F41:H41"/>
    <mergeCell ref="D42:E42"/>
    <mergeCell ref="B43:H44"/>
    <mergeCell ref="C45:F45"/>
    <mergeCell ref="B46:H46"/>
    <mergeCell ref="B47:C47"/>
    <mergeCell ref="B48:C48"/>
    <mergeCell ref="B39:H39"/>
    <mergeCell ref="B33:D33"/>
    <mergeCell ref="B36:D36"/>
    <mergeCell ref="B25:H25"/>
    <mergeCell ref="B26:C26"/>
    <mergeCell ref="B27:C27"/>
    <mergeCell ref="B28:C28"/>
    <mergeCell ref="B29:G29"/>
    <mergeCell ref="B30:D32"/>
    <mergeCell ref="E30:H30"/>
    <mergeCell ref="B24:G24"/>
    <mergeCell ref="B13:C13"/>
    <mergeCell ref="B14:G14"/>
    <mergeCell ref="B15:H15"/>
    <mergeCell ref="B16:C16"/>
    <mergeCell ref="B17:C17"/>
    <mergeCell ref="B18:C18"/>
    <mergeCell ref="B19:G19"/>
    <mergeCell ref="B20:H20"/>
    <mergeCell ref="B21:C21"/>
    <mergeCell ref="B22:C22"/>
    <mergeCell ref="B23:C23"/>
    <mergeCell ref="B12:C12"/>
    <mergeCell ref="B2:H2"/>
    <mergeCell ref="B3:C3"/>
    <mergeCell ref="D3:H3"/>
    <mergeCell ref="B4:C5"/>
    <mergeCell ref="D4:E4"/>
    <mergeCell ref="F4:H4"/>
    <mergeCell ref="D5:E5"/>
    <mergeCell ref="B6:H7"/>
    <mergeCell ref="C8:F8"/>
    <mergeCell ref="B9:H9"/>
    <mergeCell ref="B10:C10"/>
    <mergeCell ref="B11:C11"/>
  </mergeCells>
  <phoneticPr fontId="10"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337"/>
  <sheetViews>
    <sheetView workbookViewId="0">
      <selection activeCell="D3" sqref="D3:H3"/>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6.25" customHeight="1" x14ac:dyDescent="0.25">
      <c r="B3" s="271" t="s">
        <v>115</v>
      </c>
      <c r="C3" s="272"/>
      <c r="D3" s="264" t="s">
        <v>366</v>
      </c>
      <c r="E3" s="264"/>
      <c r="F3" s="264"/>
      <c r="G3" s="264"/>
      <c r="H3" s="265"/>
    </row>
    <row r="4" spans="2:8" x14ac:dyDescent="0.2">
      <c r="B4" s="273" t="s">
        <v>54</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186</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81</v>
      </c>
    </row>
    <row r="9" spans="2:8" ht="13.8" thickBot="1" x14ac:dyDescent="0.3">
      <c r="B9" s="292" t="s">
        <v>100</v>
      </c>
      <c r="C9" s="293"/>
      <c r="D9" s="293"/>
      <c r="E9" s="293"/>
      <c r="F9" s="293"/>
      <c r="G9" s="293"/>
      <c r="H9" s="294"/>
    </row>
    <row r="10" spans="2:8" x14ac:dyDescent="0.2">
      <c r="B10" s="338" t="s">
        <v>101</v>
      </c>
      <c r="C10" s="339"/>
      <c r="D10" s="86" t="s">
        <v>68</v>
      </c>
      <c r="E10" s="86" t="s">
        <v>3</v>
      </c>
      <c r="F10" s="86" t="s">
        <v>122</v>
      </c>
      <c r="G10" s="86" t="s">
        <v>116</v>
      </c>
      <c r="H10" s="87" t="s">
        <v>102</v>
      </c>
    </row>
    <row r="11" spans="2:8" ht="24.75" customHeight="1" x14ac:dyDescent="0.2">
      <c r="B11" s="344" t="s">
        <v>194</v>
      </c>
      <c r="C11" s="345"/>
      <c r="D11" s="68" t="s">
        <v>195</v>
      </c>
      <c r="E11" s="68">
        <v>0.76</v>
      </c>
      <c r="F11" s="68"/>
      <c r="G11" s="63">
        <v>195</v>
      </c>
      <c r="H11" s="54">
        <f>E11*G11</f>
        <v>148.19999999999999</v>
      </c>
    </row>
    <row r="12" spans="2:8" ht="24" customHeight="1" x14ac:dyDescent="0.2">
      <c r="B12" s="344" t="s">
        <v>196</v>
      </c>
      <c r="C12" s="345"/>
      <c r="D12" s="68" t="s">
        <v>195</v>
      </c>
      <c r="E12" s="68">
        <v>4.8000000000000001E-2</v>
      </c>
      <c r="F12" s="68"/>
      <c r="G12" s="63">
        <v>6934</v>
      </c>
      <c r="H12" s="54">
        <f t="shared" ref="H12:H17" si="0">E12*G12</f>
        <v>332.83199999999999</v>
      </c>
    </row>
    <row r="13" spans="2:8" ht="25.5" customHeight="1" x14ac:dyDescent="0.2">
      <c r="B13" s="344" t="s">
        <v>197</v>
      </c>
      <c r="C13" s="345"/>
      <c r="D13" s="68" t="s">
        <v>195</v>
      </c>
      <c r="E13" s="68">
        <v>1.4999999999999999E-2</v>
      </c>
      <c r="F13" s="68"/>
      <c r="G13" s="63">
        <v>8248</v>
      </c>
      <c r="H13" s="54">
        <f t="shared" si="0"/>
        <v>123.72</v>
      </c>
    </row>
    <row r="14" spans="2:8" ht="24.75" customHeight="1" x14ac:dyDescent="0.2">
      <c r="B14" s="344" t="s">
        <v>198</v>
      </c>
      <c r="C14" s="345"/>
      <c r="D14" s="68" t="s">
        <v>195</v>
      </c>
      <c r="E14" s="68">
        <v>0.15379999999999999</v>
      </c>
      <c r="F14" s="68"/>
      <c r="G14" s="63">
        <v>2882</v>
      </c>
      <c r="H14" s="54">
        <f t="shared" si="0"/>
        <v>443.2516</v>
      </c>
    </row>
    <row r="15" spans="2:8" ht="27" customHeight="1" x14ac:dyDescent="0.2">
      <c r="B15" s="344" t="s">
        <v>199</v>
      </c>
      <c r="C15" s="345"/>
      <c r="D15" s="68" t="s">
        <v>195</v>
      </c>
      <c r="E15" s="68">
        <v>0.16669999999999999</v>
      </c>
      <c r="F15" s="68"/>
      <c r="G15" s="63">
        <v>5490</v>
      </c>
      <c r="H15" s="54">
        <f t="shared" si="0"/>
        <v>915.18299999999988</v>
      </c>
    </row>
    <row r="16" spans="2:8" ht="27" customHeight="1" x14ac:dyDescent="0.2">
      <c r="B16" s="344" t="s">
        <v>200</v>
      </c>
      <c r="C16" s="345"/>
      <c r="D16" s="68" t="s">
        <v>195</v>
      </c>
      <c r="E16" s="68">
        <v>8.9999999999999993E-3</v>
      </c>
      <c r="F16" s="68"/>
      <c r="G16" s="63">
        <v>5192</v>
      </c>
      <c r="H16" s="54">
        <f t="shared" si="0"/>
        <v>46.727999999999994</v>
      </c>
    </row>
    <row r="17" spans="2:8" ht="27" customHeight="1" x14ac:dyDescent="0.2">
      <c r="B17" s="344" t="s">
        <v>201</v>
      </c>
      <c r="C17" s="345"/>
      <c r="D17" s="68" t="s">
        <v>195</v>
      </c>
      <c r="E17" s="68">
        <v>5.0000000000000001E-3</v>
      </c>
      <c r="F17" s="68"/>
      <c r="G17" s="63">
        <v>5950</v>
      </c>
      <c r="H17" s="54">
        <f t="shared" si="0"/>
        <v>29.75</v>
      </c>
    </row>
    <row r="18" spans="2:8" ht="13.8" thickBot="1" x14ac:dyDescent="0.3">
      <c r="B18" s="340" t="s">
        <v>104</v>
      </c>
      <c r="C18" s="341"/>
      <c r="D18" s="341"/>
      <c r="E18" s="341"/>
      <c r="F18" s="341"/>
      <c r="G18" s="341"/>
      <c r="H18" s="88">
        <f>ROUND(SUM(H11:H17),2)</f>
        <v>2039.66</v>
      </c>
    </row>
    <row r="19" spans="2:8" ht="13.8" thickBot="1" x14ac:dyDescent="0.3">
      <c r="B19" s="292" t="s">
        <v>105</v>
      </c>
      <c r="C19" s="293"/>
      <c r="D19" s="293"/>
      <c r="E19" s="293"/>
      <c r="F19" s="293"/>
      <c r="G19" s="293"/>
      <c r="H19" s="294"/>
    </row>
    <row r="20" spans="2:8" x14ac:dyDescent="0.2">
      <c r="B20" s="338" t="s">
        <v>101</v>
      </c>
      <c r="C20" s="339"/>
      <c r="D20" s="86" t="s">
        <v>68</v>
      </c>
      <c r="E20" s="86" t="s">
        <v>3</v>
      </c>
      <c r="F20" s="86" t="s">
        <v>122</v>
      </c>
      <c r="G20" s="86" t="s">
        <v>116</v>
      </c>
      <c r="H20" s="87" t="s">
        <v>102</v>
      </c>
    </row>
    <row r="21" spans="2:8" ht="25.5" customHeight="1" x14ac:dyDescent="0.2">
      <c r="B21" s="342" t="s">
        <v>187</v>
      </c>
      <c r="C21" s="343"/>
      <c r="D21" s="62" t="s">
        <v>178</v>
      </c>
      <c r="E21" s="65">
        <v>2.1999999999999999E-2</v>
      </c>
      <c r="F21" s="65">
        <v>5</v>
      </c>
      <c r="G21" s="63">
        <v>74299</v>
      </c>
      <c r="H21" s="54">
        <f>E21*G21</f>
        <v>1634.578</v>
      </c>
    </row>
    <row r="22" spans="2:8" ht="25.5" customHeight="1" x14ac:dyDescent="0.2">
      <c r="B22" s="342" t="s">
        <v>188</v>
      </c>
      <c r="C22" s="343"/>
      <c r="D22" s="62" t="s">
        <v>154</v>
      </c>
      <c r="E22" s="65">
        <v>8.8000000000000005E-3</v>
      </c>
      <c r="F22" s="65">
        <v>5</v>
      </c>
      <c r="G22" s="63">
        <v>11737</v>
      </c>
      <c r="H22" s="54">
        <f t="shared" ref="H22:H27" si="1">E22*G22</f>
        <v>103.2856</v>
      </c>
    </row>
    <row r="23" spans="2:8" ht="27" customHeight="1" x14ac:dyDescent="0.2">
      <c r="B23" s="342" t="s">
        <v>189</v>
      </c>
      <c r="C23" s="343"/>
      <c r="D23" s="62" t="s">
        <v>154</v>
      </c>
      <c r="E23" s="65">
        <v>4.0000000000000001E-3</v>
      </c>
      <c r="F23" s="65">
        <v>5</v>
      </c>
      <c r="G23" s="63">
        <v>13900</v>
      </c>
      <c r="H23" s="54">
        <f t="shared" si="1"/>
        <v>55.6</v>
      </c>
    </row>
    <row r="24" spans="2:8" ht="27" customHeight="1" x14ac:dyDescent="0.2">
      <c r="B24" s="342" t="s">
        <v>190</v>
      </c>
      <c r="C24" s="343"/>
      <c r="D24" s="62" t="s">
        <v>178</v>
      </c>
      <c r="E24" s="65">
        <v>2.9000000000000001E-2</v>
      </c>
      <c r="F24" s="65">
        <v>5</v>
      </c>
      <c r="G24" s="63">
        <v>92525</v>
      </c>
      <c r="H24" s="54">
        <f t="shared" si="1"/>
        <v>2683.2249999999999</v>
      </c>
    </row>
    <row r="25" spans="2:8" ht="27" customHeight="1" x14ac:dyDescent="0.2">
      <c r="B25" s="342" t="s">
        <v>191</v>
      </c>
      <c r="C25" s="343"/>
      <c r="D25" s="62" t="s">
        <v>152</v>
      </c>
      <c r="E25" s="65">
        <v>1.02</v>
      </c>
      <c r="F25" s="65">
        <v>5</v>
      </c>
      <c r="G25" s="63">
        <v>32853</v>
      </c>
      <c r="H25" s="54">
        <f t="shared" si="1"/>
        <v>33510.06</v>
      </c>
    </row>
    <row r="26" spans="2:8" ht="26.25" customHeight="1" x14ac:dyDescent="0.2">
      <c r="B26" s="342" t="s">
        <v>192</v>
      </c>
      <c r="C26" s="343"/>
      <c r="D26" s="62" t="s">
        <v>138</v>
      </c>
      <c r="E26" s="65">
        <v>4.0000000000000001E-3</v>
      </c>
      <c r="F26" s="65">
        <v>5</v>
      </c>
      <c r="G26" s="63">
        <v>20079</v>
      </c>
      <c r="H26" s="54">
        <f t="shared" si="1"/>
        <v>80.316000000000003</v>
      </c>
    </row>
    <row r="27" spans="2:8" x14ac:dyDescent="0.2">
      <c r="B27" s="346" t="s">
        <v>193</v>
      </c>
      <c r="C27" s="347"/>
      <c r="D27" s="62" t="s">
        <v>154</v>
      </c>
      <c r="E27" s="62">
        <v>5.0000000000000001E-3</v>
      </c>
      <c r="F27" s="65">
        <v>5</v>
      </c>
      <c r="G27" s="63">
        <v>39850</v>
      </c>
      <c r="H27" s="54">
        <f t="shared" si="1"/>
        <v>199.25</v>
      </c>
    </row>
    <row r="28" spans="2:8" ht="13.8" thickBot="1" x14ac:dyDescent="0.3">
      <c r="B28" s="340" t="s">
        <v>104</v>
      </c>
      <c r="C28" s="341"/>
      <c r="D28" s="341"/>
      <c r="E28" s="341"/>
      <c r="F28" s="341"/>
      <c r="G28" s="341"/>
      <c r="H28" s="88">
        <f>ROUND(SUM(H21:H27),2)</f>
        <v>38266.31</v>
      </c>
    </row>
    <row r="29" spans="2:8" ht="13.8" thickBot="1" x14ac:dyDescent="0.3">
      <c r="B29" s="292" t="s">
        <v>106</v>
      </c>
      <c r="C29" s="293"/>
      <c r="D29" s="293"/>
      <c r="E29" s="293"/>
      <c r="F29" s="293"/>
      <c r="G29" s="293"/>
      <c r="H29" s="294"/>
    </row>
    <row r="30" spans="2:8" x14ac:dyDescent="0.2">
      <c r="B30" s="299" t="s">
        <v>101</v>
      </c>
      <c r="C30" s="300"/>
      <c r="D30" s="68" t="s">
        <v>68</v>
      </c>
      <c r="E30" s="68" t="s">
        <v>3</v>
      </c>
      <c r="F30" s="68" t="s">
        <v>122</v>
      </c>
      <c r="G30" s="68" t="s">
        <v>116</v>
      </c>
      <c r="H30" s="73" t="s">
        <v>102</v>
      </c>
    </row>
    <row r="31" spans="2:8" x14ac:dyDescent="0.2">
      <c r="B31" s="259" t="s">
        <v>120</v>
      </c>
      <c r="C31" s="260"/>
      <c r="D31" s="62" t="s">
        <v>121</v>
      </c>
      <c r="E31" s="62">
        <v>1.5E-3</v>
      </c>
      <c r="F31" s="63">
        <v>0</v>
      </c>
      <c r="G31" s="64">
        <v>90000</v>
      </c>
      <c r="H31" s="54">
        <f>E31*G31</f>
        <v>135</v>
      </c>
    </row>
    <row r="32" spans="2:8" x14ac:dyDescent="0.2">
      <c r="B32" s="297"/>
      <c r="C32" s="298"/>
      <c r="D32" s="62"/>
      <c r="E32" s="62"/>
      <c r="F32" s="63"/>
      <c r="G32" s="64"/>
      <c r="H32" s="54"/>
    </row>
    <row r="33" spans="2:8" x14ac:dyDescent="0.2">
      <c r="B33" s="289"/>
      <c r="C33" s="290"/>
      <c r="D33" s="62"/>
      <c r="E33" s="62"/>
      <c r="F33" s="63"/>
      <c r="G33" s="64"/>
      <c r="H33" s="54"/>
    </row>
    <row r="34" spans="2:8" ht="13.8" thickBot="1" x14ac:dyDescent="0.3">
      <c r="B34" s="287" t="s">
        <v>104</v>
      </c>
      <c r="C34" s="288"/>
      <c r="D34" s="288"/>
      <c r="E34" s="288"/>
      <c r="F34" s="288"/>
      <c r="G34" s="288"/>
      <c r="H34" s="72">
        <f>H31+H32+H33</f>
        <v>135</v>
      </c>
    </row>
    <row r="35" spans="2:8" ht="13.8" thickBot="1" x14ac:dyDescent="0.3">
      <c r="B35" s="292" t="s">
        <v>108</v>
      </c>
      <c r="C35" s="293"/>
      <c r="D35" s="293"/>
      <c r="E35" s="293"/>
      <c r="F35" s="293"/>
      <c r="G35" s="293"/>
      <c r="H35" s="294"/>
    </row>
    <row r="36" spans="2:8" x14ac:dyDescent="0.2">
      <c r="B36" s="295" t="s">
        <v>101</v>
      </c>
      <c r="C36" s="296"/>
      <c r="D36" s="68" t="s">
        <v>68</v>
      </c>
      <c r="E36" s="68" t="s">
        <v>3</v>
      </c>
      <c r="F36" s="68" t="s">
        <v>122</v>
      </c>
      <c r="G36" s="68" t="s">
        <v>116</v>
      </c>
      <c r="H36" s="78" t="s">
        <v>117</v>
      </c>
    </row>
    <row r="37" spans="2:8" x14ac:dyDescent="0.2">
      <c r="B37" s="307" t="s">
        <v>160</v>
      </c>
      <c r="C37" s="308"/>
      <c r="D37" s="62" t="s">
        <v>119</v>
      </c>
      <c r="E37" s="77">
        <v>0.15379999999999999</v>
      </c>
      <c r="F37" s="63">
        <v>0</v>
      </c>
      <c r="G37" s="64">
        <v>35291.5</v>
      </c>
      <c r="H37" s="54">
        <f>G37*E37</f>
        <v>5427.8326999999999</v>
      </c>
    </row>
    <row r="38" spans="2:8" x14ac:dyDescent="0.2">
      <c r="B38" s="259" t="s">
        <v>202</v>
      </c>
      <c r="C38" s="260"/>
      <c r="D38" s="62" t="s">
        <v>119</v>
      </c>
      <c r="E38" s="62">
        <v>0.16669999999999999</v>
      </c>
      <c r="F38" s="63"/>
      <c r="G38" s="64">
        <v>54904</v>
      </c>
      <c r="H38" s="54">
        <f>G38*E38</f>
        <v>9152.496799999999</v>
      </c>
    </row>
    <row r="39" spans="2:8" x14ac:dyDescent="0.25">
      <c r="B39" s="285" t="s">
        <v>104</v>
      </c>
      <c r="C39" s="286"/>
      <c r="D39" s="286"/>
      <c r="E39" s="286"/>
      <c r="F39" s="286"/>
      <c r="G39" s="286"/>
      <c r="H39" s="74">
        <f>H37+H38</f>
        <v>14580.3295</v>
      </c>
    </row>
    <row r="40" spans="2:8" ht="13.8" thickBot="1" x14ac:dyDescent="0.25">
      <c r="B40" s="277"/>
      <c r="C40" s="278"/>
      <c r="D40" s="278"/>
      <c r="E40" s="283"/>
      <c r="F40" s="283"/>
      <c r="G40" s="283"/>
      <c r="H40" s="284"/>
    </row>
    <row r="41" spans="2:8" ht="13.8" thickBot="1" x14ac:dyDescent="0.3">
      <c r="B41" s="277"/>
      <c r="C41" s="278"/>
      <c r="D41" s="278"/>
      <c r="E41" s="60"/>
      <c r="F41" s="60"/>
      <c r="G41" s="67" t="s">
        <v>23</v>
      </c>
      <c r="H41" s="66">
        <f>H34+H39+H28+H18</f>
        <v>55021.299500000001</v>
      </c>
    </row>
    <row r="42" spans="2:8" x14ac:dyDescent="0.25">
      <c r="B42" s="277"/>
      <c r="C42" s="278"/>
      <c r="D42" s="278"/>
      <c r="E42" s="60"/>
      <c r="F42" s="60"/>
      <c r="G42" s="60"/>
      <c r="H42" s="56"/>
    </row>
    <row r="43" spans="2:8" ht="14.4" x14ac:dyDescent="0.3">
      <c r="B43" s="279" t="s">
        <v>109</v>
      </c>
      <c r="C43" s="280"/>
      <c r="D43" s="280"/>
      <c r="E43" s="61"/>
      <c r="F43" s="61"/>
      <c r="G43" s="61"/>
      <c r="H43" s="57"/>
    </row>
    <row r="44" spans="2:8" ht="14.4" x14ac:dyDescent="0.3">
      <c r="B44" s="55" t="s">
        <v>110</v>
      </c>
      <c r="C44" s="61"/>
      <c r="D44" s="61"/>
      <c r="E44" s="61"/>
      <c r="F44" s="61"/>
      <c r="G44" s="61"/>
      <c r="H44" s="57"/>
    </row>
    <row r="45" spans="2:8" ht="14.4" x14ac:dyDescent="0.3">
      <c r="B45" s="55" t="s">
        <v>111</v>
      </c>
      <c r="C45" s="61"/>
      <c r="D45" s="61"/>
      <c r="E45" s="61"/>
      <c r="F45" s="61"/>
      <c r="G45" s="61"/>
      <c r="H45" s="57"/>
    </row>
    <row r="46" spans="2:8" ht="15" thickBot="1" x14ac:dyDescent="0.35">
      <c r="B46" s="281" t="s">
        <v>112</v>
      </c>
      <c r="C46" s="282"/>
      <c r="D46" s="282"/>
      <c r="E46" s="58"/>
      <c r="F46" s="58"/>
      <c r="G46" s="58"/>
      <c r="H46" s="59"/>
    </row>
    <row r="48" spans="2:8" ht="13.8" thickBot="1" x14ac:dyDescent="0.3"/>
    <row r="49" spans="2:8" ht="13.8" thickBot="1" x14ac:dyDescent="0.3">
      <c r="B49" s="261" t="s">
        <v>94</v>
      </c>
      <c r="C49" s="262"/>
      <c r="D49" s="262"/>
      <c r="E49" s="262"/>
      <c r="F49" s="262"/>
      <c r="G49" s="262"/>
      <c r="H49" s="263"/>
    </row>
    <row r="50" spans="2:8" ht="29.25" customHeight="1" x14ac:dyDescent="0.25">
      <c r="B50" s="271" t="s">
        <v>115</v>
      </c>
      <c r="C50" s="272"/>
      <c r="D50" s="264" t="s">
        <v>366</v>
      </c>
      <c r="E50" s="264"/>
      <c r="F50" s="264"/>
      <c r="G50" s="264"/>
      <c r="H50" s="265"/>
    </row>
    <row r="51" spans="2:8" x14ac:dyDescent="0.2">
      <c r="B51" s="273" t="s">
        <v>54</v>
      </c>
      <c r="C51" s="274"/>
      <c r="D51" s="266" t="s">
        <v>95</v>
      </c>
      <c r="E51" s="266"/>
      <c r="F51" s="266" t="s">
        <v>113</v>
      </c>
      <c r="G51" s="266"/>
      <c r="H51" s="270"/>
    </row>
    <row r="52" spans="2:8" x14ac:dyDescent="0.2">
      <c r="B52" s="275"/>
      <c r="C52" s="276"/>
      <c r="D52" s="266" t="s">
        <v>96</v>
      </c>
      <c r="E52" s="266"/>
      <c r="F52" s="75" t="s">
        <v>114</v>
      </c>
      <c r="G52" s="75" t="s">
        <v>97</v>
      </c>
      <c r="H52" s="76">
        <v>2024</v>
      </c>
    </row>
    <row r="53" spans="2:8" x14ac:dyDescent="0.25">
      <c r="B53" s="267" t="s">
        <v>204</v>
      </c>
      <c r="C53" s="268"/>
      <c r="D53" s="268"/>
      <c r="E53" s="268"/>
      <c r="F53" s="268"/>
      <c r="G53" s="268"/>
      <c r="H53" s="269"/>
    </row>
    <row r="54" spans="2:8" x14ac:dyDescent="0.25">
      <c r="B54" s="267"/>
      <c r="C54" s="268"/>
      <c r="D54" s="268"/>
      <c r="E54" s="268"/>
      <c r="F54" s="268"/>
      <c r="G54" s="268"/>
      <c r="H54" s="269"/>
    </row>
    <row r="55" spans="2:8" ht="13.8" thickBot="1" x14ac:dyDescent="0.25">
      <c r="B55" s="70" t="s">
        <v>98</v>
      </c>
      <c r="C55" s="291" t="s">
        <v>34</v>
      </c>
      <c r="D55" s="291"/>
      <c r="E55" s="291"/>
      <c r="F55" s="291"/>
      <c r="G55" s="69" t="s">
        <v>99</v>
      </c>
      <c r="H55" s="71" t="s">
        <v>82</v>
      </c>
    </row>
    <row r="56" spans="2:8" ht="13.8" thickBot="1" x14ac:dyDescent="0.3">
      <c r="B56" s="292" t="s">
        <v>100</v>
      </c>
      <c r="C56" s="293"/>
      <c r="D56" s="293"/>
      <c r="E56" s="293"/>
      <c r="F56" s="293"/>
      <c r="G56" s="293"/>
      <c r="H56" s="294"/>
    </row>
    <row r="57" spans="2:8" x14ac:dyDescent="0.2">
      <c r="B57" s="338" t="s">
        <v>101</v>
      </c>
      <c r="C57" s="339"/>
      <c r="D57" s="86" t="s">
        <v>68</v>
      </c>
      <c r="E57" s="86" t="s">
        <v>3</v>
      </c>
      <c r="F57" s="86" t="s">
        <v>122</v>
      </c>
      <c r="G57" s="86" t="s">
        <v>116</v>
      </c>
      <c r="H57" s="87" t="s">
        <v>102</v>
      </c>
    </row>
    <row r="58" spans="2:8" x14ac:dyDescent="0.2">
      <c r="B58" s="344" t="s">
        <v>209</v>
      </c>
      <c r="C58" s="345"/>
      <c r="D58" s="68" t="s">
        <v>195</v>
      </c>
      <c r="E58" s="68">
        <v>0.06</v>
      </c>
      <c r="F58" s="68"/>
      <c r="G58" s="63">
        <v>16047</v>
      </c>
      <c r="H58" s="54">
        <f>E58*G58</f>
        <v>962.81999999999994</v>
      </c>
    </row>
    <row r="59" spans="2:8" x14ac:dyDescent="0.2">
      <c r="B59" s="348" t="s">
        <v>196</v>
      </c>
      <c r="C59" s="349"/>
      <c r="D59" s="68" t="s">
        <v>195</v>
      </c>
      <c r="E59" s="68">
        <v>1.4999999999999999E-2</v>
      </c>
      <c r="F59" s="68"/>
      <c r="G59" s="63">
        <v>6934</v>
      </c>
      <c r="H59" s="54">
        <f t="shared" ref="H59:H60" si="2">E59*G59</f>
        <v>104.00999999999999</v>
      </c>
    </row>
    <row r="60" spans="2:8" x14ac:dyDescent="0.2">
      <c r="B60" s="344" t="s">
        <v>199</v>
      </c>
      <c r="C60" s="345"/>
      <c r="D60" s="68" t="s">
        <v>195</v>
      </c>
      <c r="E60" s="68">
        <v>0.66669999999999996</v>
      </c>
      <c r="F60" s="68"/>
      <c r="G60" s="63">
        <v>5490</v>
      </c>
      <c r="H60" s="54">
        <f t="shared" si="2"/>
        <v>3660.183</v>
      </c>
    </row>
    <row r="61" spans="2:8" ht="13.8" thickBot="1" x14ac:dyDescent="0.3">
      <c r="B61" s="340" t="s">
        <v>104</v>
      </c>
      <c r="C61" s="341"/>
      <c r="D61" s="341"/>
      <c r="E61" s="341"/>
      <c r="F61" s="341"/>
      <c r="G61" s="341"/>
      <c r="H61" s="88">
        <f>ROUND(SUM(H58:H60),2)</f>
        <v>4727.01</v>
      </c>
    </row>
    <row r="62" spans="2:8" ht="13.8" thickBot="1" x14ac:dyDescent="0.3">
      <c r="B62" s="292" t="s">
        <v>105</v>
      </c>
      <c r="C62" s="293"/>
      <c r="D62" s="293"/>
      <c r="E62" s="293"/>
      <c r="F62" s="293"/>
      <c r="G62" s="293"/>
      <c r="H62" s="294"/>
    </row>
    <row r="63" spans="2:8" x14ac:dyDescent="0.2">
      <c r="B63" s="338" t="s">
        <v>101</v>
      </c>
      <c r="C63" s="339"/>
      <c r="D63" s="86" t="s">
        <v>68</v>
      </c>
      <c r="E63" s="86" t="s">
        <v>3</v>
      </c>
      <c r="F63" s="86" t="s">
        <v>122</v>
      </c>
      <c r="G63" s="86" t="s">
        <v>116</v>
      </c>
      <c r="H63" s="87" t="s">
        <v>102</v>
      </c>
    </row>
    <row r="64" spans="2:8" x14ac:dyDescent="0.2">
      <c r="B64" s="309" t="s">
        <v>205</v>
      </c>
      <c r="C64" s="310"/>
      <c r="D64" s="68" t="s">
        <v>138</v>
      </c>
      <c r="E64" s="68">
        <v>1.2999999999999999E-2</v>
      </c>
      <c r="F64" s="65">
        <v>5</v>
      </c>
      <c r="G64" s="63">
        <v>105808</v>
      </c>
      <c r="H64" s="54">
        <f>E64*G64</f>
        <v>1375.5039999999999</v>
      </c>
    </row>
    <row r="65" spans="2:8" x14ac:dyDescent="0.2">
      <c r="B65" s="342" t="s">
        <v>187</v>
      </c>
      <c r="C65" s="343"/>
      <c r="D65" s="62" t="s">
        <v>178</v>
      </c>
      <c r="E65" s="65">
        <v>7.4999999999999997E-3</v>
      </c>
      <c r="F65" s="65">
        <v>5</v>
      </c>
      <c r="G65" s="63">
        <v>74299</v>
      </c>
      <c r="H65" s="54">
        <f>E65*G65</f>
        <v>557.24249999999995</v>
      </c>
    </row>
    <row r="66" spans="2:8" x14ac:dyDescent="0.2">
      <c r="B66" s="342" t="s">
        <v>206</v>
      </c>
      <c r="C66" s="343"/>
      <c r="D66" s="62" t="s">
        <v>135</v>
      </c>
      <c r="E66" s="65">
        <v>0.01</v>
      </c>
      <c r="F66" s="65">
        <v>5</v>
      </c>
      <c r="G66" s="63">
        <v>175302</v>
      </c>
      <c r="H66" s="54">
        <f t="shared" ref="H66:H70" si="3">E66*G66</f>
        <v>1753.02</v>
      </c>
    </row>
    <row r="67" spans="2:8" x14ac:dyDescent="0.2">
      <c r="B67" s="342" t="s">
        <v>207</v>
      </c>
      <c r="C67" s="343"/>
      <c r="D67" s="62" t="s">
        <v>135</v>
      </c>
      <c r="E67" s="65">
        <v>5.3999999999999999E-2</v>
      </c>
      <c r="F67" s="65">
        <v>5</v>
      </c>
      <c r="G67" s="63">
        <v>15770</v>
      </c>
      <c r="H67" s="54">
        <f t="shared" si="3"/>
        <v>851.58</v>
      </c>
    </row>
    <row r="68" spans="2:8" x14ac:dyDescent="0.2">
      <c r="B68" s="346" t="s">
        <v>208</v>
      </c>
      <c r="C68" s="347"/>
      <c r="D68" s="62" t="s">
        <v>138</v>
      </c>
      <c r="E68" s="65">
        <v>1.26</v>
      </c>
      <c r="F68" s="65">
        <v>5</v>
      </c>
      <c r="G68" s="63">
        <v>8431</v>
      </c>
      <c r="H68" s="54">
        <f t="shared" si="3"/>
        <v>10623.06</v>
      </c>
    </row>
    <row r="69" spans="2:8" x14ac:dyDescent="0.2">
      <c r="B69" s="346" t="s">
        <v>193</v>
      </c>
      <c r="C69" s="347"/>
      <c r="D69" s="62" t="s">
        <v>178</v>
      </c>
      <c r="E69" s="65">
        <v>8.9999999999999998E-4</v>
      </c>
      <c r="F69" s="65">
        <v>5</v>
      </c>
      <c r="G69" s="63">
        <v>39850</v>
      </c>
      <c r="H69" s="54">
        <f t="shared" si="3"/>
        <v>35.865000000000002</v>
      </c>
    </row>
    <row r="70" spans="2:8" x14ac:dyDescent="0.2">
      <c r="B70" s="346"/>
      <c r="C70" s="347"/>
      <c r="D70" s="62"/>
      <c r="E70" s="62"/>
      <c r="F70" s="65"/>
      <c r="G70" s="63"/>
      <c r="H70" s="54">
        <f t="shared" si="3"/>
        <v>0</v>
      </c>
    </row>
    <row r="71" spans="2:8" ht="13.8" thickBot="1" x14ac:dyDescent="0.3">
      <c r="B71" s="340" t="s">
        <v>104</v>
      </c>
      <c r="C71" s="341"/>
      <c r="D71" s="341"/>
      <c r="E71" s="341"/>
      <c r="F71" s="341"/>
      <c r="G71" s="341"/>
      <c r="H71" s="88">
        <f>ROUND(SUM(H64:H70),2)</f>
        <v>15196.27</v>
      </c>
    </row>
    <row r="72" spans="2:8" ht="13.8" thickBot="1" x14ac:dyDescent="0.3">
      <c r="B72" s="292" t="s">
        <v>106</v>
      </c>
      <c r="C72" s="293"/>
      <c r="D72" s="293"/>
      <c r="E72" s="293"/>
      <c r="F72" s="293"/>
      <c r="G72" s="293"/>
      <c r="H72" s="294"/>
    </row>
    <row r="73" spans="2:8" x14ac:dyDescent="0.2">
      <c r="B73" s="299" t="s">
        <v>101</v>
      </c>
      <c r="C73" s="300"/>
      <c r="D73" s="68" t="s">
        <v>68</v>
      </c>
      <c r="E73" s="68" t="s">
        <v>3</v>
      </c>
      <c r="F73" s="68" t="s">
        <v>122</v>
      </c>
      <c r="G73" s="68" t="s">
        <v>116</v>
      </c>
      <c r="H73" s="73" t="s">
        <v>102</v>
      </c>
    </row>
    <row r="74" spans="2:8" x14ac:dyDescent="0.2">
      <c r="B74" s="259" t="s">
        <v>120</v>
      </c>
      <c r="C74" s="260"/>
      <c r="D74" s="62" t="s">
        <v>121</v>
      </c>
      <c r="E74" s="62">
        <v>1.5E-3</v>
      </c>
      <c r="F74" s="63">
        <v>0</v>
      </c>
      <c r="G74" s="64">
        <v>90000</v>
      </c>
      <c r="H74" s="54">
        <f>E74*G74</f>
        <v>135</v>
      </c>
    </row>
    <row r="75" spans="2:8" x14ac:dyDescent="0.2">
      <c r="B75" s="297"/>
      <c r="C75" s="298"/>
      <c r="D75" s="62"/>
      <c r="E75" s="62"/>
      <c r="F75" s="63"/>
      <c r="G75" s="64"/>
      <c r="H75" s="54"/>
    </row>
    <row r="76" spans="2:8" x14ac:dyDescent="0.2">
      <c r="B76" s="289"/>
      <c r="C76" s="290"/>
      <c r="D76" s="62"/>
      <c r="E76" s="62"/>
      <c r="F76" s="63"/>
      <c r="G76" s="64"/>
      <c r="H76" s="54"/>
    </row>
    <row r="77" spans="2:8" ht="13.8" thickBot="1" x14ac:dyDescent="0.3">
      <c r="B77" s="287" t="s">
        <v>104</v>
      </c>
      <c r="C77" s="288"/>
      <c r="D77" s="288"/>
      <c r="E77" s="288"/>
      <c r="F77" s="288"/>
      <c r="G77" s="288"/>
      <c r="H77" s="72">
        <f>H74+H75+H76</f>
        <v>135</v>
      </c>
    </row>
    <row r="78" spans="2:8" ht="13.8" thickBot="1" x14ac:dyDescent="0.3">
      <c r="B78" s="292" t="s">
        <v>108</v>
      </c>
      <c r="C78" s="293"/>
      <c r="D78" s="293"/>
      <c r="E78" s="293"/>
      <c r="F78" s="293"/>
      <c r="G78" s="293"/>
      <c r="H78" s="294"/>
    </row>
    <row r="79" spans="2:8" x14ac:dyDescent="0.2">
      <c r="B79" s="295" t="s">
        <v>101</v>
      </c>
      <c r="C79" s="296"/>
      <c r="D79" s="68" t="s">
        <v>68</v>
      </c>
      <c r="E79" s="68" t="s">
        <v>3</v>
      </c>
      <c r="F79" s="68" t="s">
        <v>122</v>
      </c>
      <c r="G79" s="68" t="s">
        <v>116</v>
      </c>
      <c r="H79" s="78" t="s">
        <v>117</v>
      </c>
    </row>
    <row r="80" spans="2:8" x14ac:dyDescent="0.2">
      <c r="B80" s="307" t="s">
        <v>160</v>
      </c>
      <c r="C80" s="308"/>
      <c r="D80" s="62" t="s">
        <v>119</v>
      </c>
      <c r="E80" s="77"/>
      <c r="F80" s="63">
        <v>0</v>
      </c>
      <c r="G80" s="64"/>
      <c r="H80" s="54">
        <f>G80*E80</f>
        <v>0</v>
      </c>
    </row>
    <row r="81" spans="2:8" x14ac:dyDescent="0.2">
      <c r="B81" s="259" t="s">
        <v>202</v>
      </c>
      <c r="C81" s="260"/>
      <c r="D81" s="62" t="s">
        <v>119</v>
      </c>
      <c r="E81" s="62">
        <v>0.66669999999999996</v>
      </c>
      <c r="F81" s="63"/>
      <c r="G81" s="64">
        <v>54904</v>
      </c>
      <c r="H81" s="54">
        <f>G81*E81</f>
        <v>36604.496800000001</v>
      </c>
    </row>
    <row r="82" spans="2:8" x14ac:dyDescent="0.25">
      <c r="B82" s="285" t="s">
        <v>104</v>
      </c>
      <c r="C82" s="286"/>
      <c r="D82" s="286"/>
      <c r="E82" s="286"/>
      <c r="F82" s="286"/>
      <c r="G82" s="286"/>
      <c r="H82" s="74">
        <f>H80+H81</f>
        <v>36604.496800000001</v>
      </c>
    </row>
    <row r="83" spans="2:8" ht="13.8" thickBot="1" x14ac:dyDescent="0.25">
      <c r="B83" s="277"/>
      <c r="C83" s="278"/>
      <c r="D83" s="278"/>
      <c r="E83" s="283"/>
      <c r="F83" s="283"/>
      <c r="G83" s="283"/>
      <c r="H83" s="284"/>
    </row>
    <row r="84" spans="2:8" ht="13.8" thickBot="1" x14ac:dyDescent="0.3">
      <c r="B84" s="277"/>
      <c r="C84" s="278"/>
      <c r="D84" s="278"/>
      <c r="E84" s="60"/>
      <c r="F84" s="60"/>
      <c r="G84" s="67" t="s">
        <v>23</v>
      </c>
      <c r="H84" s="66">
        <f>H77+H82+H71+H61</f>
        <v>56662.7768</v>
      </c>
    </row>
    <row r="85" spans="2:8" x14ac:dyDescent="0.25">
      <c r="B85" s="277"/>
      <c r="C85" s="278"/>
      <c r="D85" s="278"/>
      <c r="E85" s="60"/>
      <c r="F85" s="60"/>
      <c r="G85" s="60"/>
      <c r="H85" s="56"/>
    </row>
    <row r="86" spans="2:8" ht="14.4" x14ac:dyDescent="0.3">
      <c r="B86" s="279" t="s">
        <v>109</v>
      </c>
      <c r="C86" s="280"/>
      <c r="D86" s="280"/>
      <c r="E86" s="61"/>
      <c r="F86" s="61"/>
      <c r="G86" s="61"/>
      <c r="H86" s="57"/>
    </row>
    <row r="87" spans="2:8" ht="14.4" x14ac:dyDescent="0.3">
      <c r="B87" s="55" t="s">
        <v>110</v>
      </c>
      <c r="C87" s="61"/>
      <c r="D87" s="61"/>
      <c r="E87" s="61"/>
      <c r="F87" s="61"/>
      <c r="G87" s="61"/>
      <c r="H87" s="57"/>
    </row>
    <row r="88" spans="2:8" ht="14.4" x14ac:dyDescent="0.3">
      <c r="B88" s="55" t="s">
        <v>111</v>
      </c>
      <c r="C88" s="61"/>
      <c r="D88" s="61"/>
      <c r="E88" s="61"/>
      <c r="F88" s="61"/>
      <c r="G88" s="61"/>
      <c r="H88" s="57"/>
    </row>
    <row r="89" spans="2:8" ht="15" thickBot="1" x14ac:dyDescent="0.35">
      <c r="B89" s="281" t="s">
        <v>112</v>
      </c>
      <c r="C89" s="282"/>
      <c r="D89" s="282"/>
      <c r="E89" s="58"/>
      <c r="F89" s="58"/>
      <c r="G89" s="58"/>
      <c r="H89" s="59"/>
    </row>
    <row r="91" spans="2:8" ht="13.8" thickBot="1" x14ac:dyDescent="0.3"/>
    <row r="92" spans="2:8" ht="13.8" thickBot="1" x14ac:dyDescent="0.3">
      <c r="B92" s="261" t="s">
        <v>94</v>
      </c>
      <c r="C92" s="262"/>
      <c r="D92" s="262"/>
      <c r="E92" s="262"/>
      <c r="F92" s="262"/>
      <c r="G92" s="262"/>
      <c r="H92" s="263"/>
    </row>
    <row r="93" spans="2:8" ht="25.5" customHeight="1" x14ac:dyDescent="0.25">
      <c r="B93" s="271" t="s">
        <v>115</v>
      </c>
      <c r="C93" s="272"/>
      <c r="D93" s="264" t="s">
        <v>366</v>
      </c>
      <c r="E93" s="264"/>
      <c r="F93" s="264"/>
      <c r="G93" s="264"/>
      <c r="H93" s="265"/>
    </row>
    <row r="94" spans="2:8" x14ac:dyDescent="0.2">
      <c r="B94" s="273" t="s">
        <v>218</v>
      </c>
      <c r="C94" s="274"/>
      <c r="D94" s="266" t="s">
        <v>95</v>
      </c>
      <c r="E94" s="266"/>
      <c r="F94" s="266" t="s">
        <v>113</v>
      </c>
      <c r="G94" s="266"/>
      <c r="H94" s="270"/>
    </row>
    <row r="95" spans="2:8" x14ac:dyDescent="0.2">
      <c r="B95" s="275"/>
      <c r="C95" s="276"/>
      <c r="D95" s="266" t="s">
        <v>96</v>
      </c>
      <c r="E95" s="266"/>
      <c r="F95" s="75" t="s">
        <v>114</v>
      </c>
      <c r="G95" s="75" t="s">
        <v>97</v>
      </c>
      <c r="H95" s="76">
        <v>2024</v>
      </c>
    </row>
    <row r="96" spans="2:8" x14ac:dyDescent="0.25">
      <c r="B96" s="267" t="s">
        <v>219</v>
      </c>
      <c r="C96" s="268"/>
      <c r="D96" s="268"/>
      <c r="E96" s="268"/>
      <c r="F96" s="268"/>
      <c r="G96" s="268"/>
      <c r="H96" s="269"/>
    </row>
    <row r="97" spans="2:8" x14ac:dyDescent="0.25">
      <c r="B97" s="267"/>
      <c r="C97" s="268"/>
      <c r="D97" s="268"/>
      <c r="E97" s="268"/>
      <c r="F97" s="268"/>
      <c r="G97" s="268"/>
      <c r="H97" s="269"/>
    </row>
    <row r="98" spans="2:8" ht="13.8" thickBot="1" x14ac:dyDescent="0.25">
      <c r="B98" s="70" t="s">
        <v>98</v>
      </c>
      <c r="C98" s="291" t="s">
        <v>34</v>
      </c>
      <c r="D98" s="291"/>
      <c r="E98" s="291"/>
      <c r="F98" s="291"/>
      <c r="G98" s="69" t="s">
        <v>99</v>
      </c>
      <c r="H98" s="71" t="s">
        <v>83</v>
      </c>
    </row>
    <row r="99" spans="2:8" ht="13.8" thickBot="1" x14ac:dyDescent="0.3">
      <c r="B99" s="292" t="s">
        <v>100</v>
      </c>
      <c r="C99" s="293"/>
      <c r="D99" s="293"/>
      <c r="E99" s="293"/>
      <c r="F99" s="293"/>
      <c r="G99" s="293"/>
      <c r="H99" s="294"/>
    </row>
    <row r="100" spans="2:8" x14ac:dyDescent="0.2">
      <c r="B100" s="338" t="s">
        <v>101</v>
      </c>
      <c r="C100" s="339"/>
      <c r="D100" s="86" t="s">
        <v>68</v>
      </c>
      <c r="E100" s="86" t="s">
        <v>3</v>
      </c>
      <c r="F100" s="86" t="s">
        <v>122</v>
      </c>
      <c r="G100" s="86" t="s">
        <v>116</v>
      </c>
      <c r="H100" s="87" t="s">
        <v>102</v>
      </c>
    </row>
    <row r="101" spans="2:8" ht="25.5" customHeight="1" x14ac:dyDescent="0.2">
      <c r="B101" s="342" t="s">
        <v>194</v>
      </c>
      <c r="C101" s="343"/>
      <c r="D101" s="68" t="s">
        <v>195</v>
      </c>
      <c r="E101" s="68">
        <v>3.27</v>
      </c>
      <c r="F101" s="68"/>
      <c r="G101" s="63">
        <v>195</v>
      </c>
      <c r="H101" s="54">
        <f>E101*G101</f>
        <v>637.65</v>
      </c>
    </row>
    <row r="102" spans="2:8" x14ac:dyDescent="0.2">
      <c r="B102" s="346" t="s">
        <v>213</v>
      </c>
      <c r="C102" s="347"/>
      <c r="D102" s="68" t="s">
        <v>195</v>
      </c>
      <c r="E102" s="68">
        <v>4.1999999999999997E-3</v>
      </c>
      <c r="F102" s="68"/>
      <c r="G102" s="63">
        <v>105492</v>
      </c>
      <c r="H102" s="54">
        <f t="shared" ref="H102:H103" si="4">E102*G102</f>
        <v>443.06639999999999</v>
      </c>
    </row>
    <row r="103" spans="2:8" x14ac:dyDescent="0.2">
      <c r="B103" s="344" t="s">
        <v>214</v>
      </c>
      <c r="C103" s="345"/>
      <c r="D103" s="68" t="s">
        <v>195</v>
      </c>
      <c r="E103" s="68">
        <v>0.36359999999999998</v>
      </c>
      <c r="F103" s="68"/>
      <c r="G103" s="63">
        <v>5490</v>
      </c>
      <c r="H103" s="54">
        <f t="shared" si="4"/>
        <v>1996.164</v>
      </c>
    </row>
    <row r="104" spans="2:8" ht="13.8" thickBot="1" x14ac:dyDescent="0.3">
      <c r="B104" s="340" t="s">
        <v>104</v>
      </c>
      <c r="C104" s="341"/>
      <c r="D104" s="341"/>
      <c r="E104" s="341"/>
      <c r="F104" s="341"/>
      <c r="G104" s="341"/>
      <c r="H104" s="88">
        <f>ROUND(SUM(H101:H103),2)</f>
        <v>3076.88</v>
      </c>
    </row>
    <row r="105" spans="2:8" ht="13.8" thickBot="1" x14ac:dyDescent="0.3">
      <c r="B105" s="292" t="s">
        <v>105</v>
      </c>
      <c r="C105" s="293"/>
      <c r="D105" s="293"/>
      <c r="E105" s="293"/>
      <c r="F105" s="293"/>
      <c r="G105" s="293"/>
      <c r="H105" s="294"/>
    </row>
    <row r="106" spans="2:8" x14ac:dyDescent="0.2">
      <c r="B106" s="338" t="s">
        <v>101</v>
      </c>
      <c r="C106" s="339"/>
      <c r="D106" s="86" t="s">
        <v>68</v>
      </c>
      <c r="E106" s="86" t="s">
        <v>3</v>
      </c>
      <c r="F106" s="86" t="s">
        <v>122</v>
      </c>
      <c r="G106" s="86" t="s">
        <v>116</v>
      </c>
      <c r="H106" s="87" t="s">
        <v>102</v>
      </c>
    </row>
    <row r="107" spans="2:8" ht="26.25" customHeight="1" x14ac:dyDescent="0.2">
      <c r="B107" s="342" t="s">
        <v>211</v>
      </c>
      <c r="C107" s="343"/>
      <c r="D107" s="62" t="s">
        <v>158</v>
      </c>
      <c r="E107" s="65">
        <v>2.2200000000000002</v>
      </c>
      <c r="F107" s="65">
        <v>5</v>
      </c>
      <c r="G107" s="63">
        <v>1454</v>
      </c>
      <c r="H107" s="54">
        <f>E107*G107</f>
        <v>3227.88</v>
      </c>
    </row>
    <row r="108" spans="2:8" ht="27" customHeight="1" x14ac:dyDescent="0.2">
      <c r="B108" s="342" t="s">
        <v>220</v>
      </c>
      <c r="C108" s="343"/>
      <c r="D108" s="62" t="s">
        <v>135</v>
      </c>
      <c r="E108" s="65">
        <v>1</v>
      </c>
      <c r="F108" s="65">
        <v>5</v>
      </c>
      <c r="G108" s="63">
        <v>182250</v>
      </c>
      <c r="H108" s="54">
        <f t="shared" ref="H108:H110" si="5">E108*G108</f>
        <v>182250</v>
      </c>
    </row>
    <row r="109" spans="2:8" ht="15" customHeight="1" x14ac:dyDescent="0.2">
      <c r="B109" s="342" t="s">
        <v>212</v>
      </c>
      <c r="C109" s="343"/>
      <c r="D109" s="62" t="s">
        <v>135</v>
      </c>
      <c r="E109" s="65">
        <v>1</v>
      </c>
      <c r="F109" s="65">
        <v>5</v>
      </c>
      <c r="G109" s="63">
        <v>58250</v>
      </c>
      <c r="H109" s="54">
        <f t="shared" si="5"/>
        <v>58250</v>
      </c>
    </row>
    <row r="110" spans="2:8" x14ac:dyDescent="0.2">
      <c r="B110" s="346"/>
      <c r="C110" s="347"/>
      <c r="D110" s="62"/>
      <c r="E110" s="62"/>
      <c r="F110" s="65"/>
      <c r="G110" s="63"/>
      <c r="H110" s="54">
        <f t="shared" si="5"/>
        <v>0</v>
      </c>
    </row>
    <row r="111" spans="2:8" ht="13.8" thickBot="1" x14ac:dyDescent="0.3">
      <c r="B111" s="340" t="s">
        <v>104</v>
      </c>
      <c r="C111" s="341"/>
      <c r="D111" s="341"/>
      <c r="E111" s="341"/>
      <c r="F111" s="341"/>
      <c r="G111" s="341"/>
      <c r="H111" s="88">
        <f>ROUND(SUM(H107:H110),2)</f>
        <v>243727.88</v>
      </c>
    </row>
    <row r="112" spans="2:8" ht="13.8" thickBot="1" x14ac:dyDescent="0.3">
      <c r="B112" s="292" t="s">
        <v>106</v>
      </c>
      <c r="C112" s="293"/>
      <c r="D112" s="293"/>
      <c r="E112" s="293"/>
      <c r="F112" s="293"/>
      <c r="G112" s="293"/>
      <c r="H112" s="294"/>
    </row>
    <row r="113" spans="2:8" x14ac:dyDescent="0.2">
      <c r="B113" s="299" t="s">
        <v>101</v>
      </c>
      <c r="C113" s="300"/>
      <c r="D113" s="68" t="s">
        <v>68</v>
      </c>
      <c r="E113" s="68" t="s">
        <v>3</v>
      </c>
      <c r="F113" s="68" t="s">
        <v>122</v>
      </c>
      <c r="G113" s="68" t="s">
        <v>116</v>
      </c>
      <c r="H113" s="73" t="s">
        <v>102</v>
      </c>
    </row>
    <row r="114" spans="2:8" x14ac:dyDescent="0.2">
      <c r="B114" s="259" t="s">
        <v>216</v>
      </c>
      <c r="C114" s="260"/>
      <c r="D114" s="62" t="s">
        <v>121</v>
      </c>
      <c r="E114" s="62">
        <v>3.0000000000000001E-3</v>
      </c>
      <c r="F114" s="63">
        <v>0</v>
      </c>
      <c r="G114" s="64">
        <v>90000</v>
      </c>
      <c r="H114" s="54">
        <f>E114*G114</f>
        <v>270</v>
      </c>
    </row>
    <row r="115" spans="2:8" x14ac:dyDescent="0.2">
      <c r="B115" s="297"/>
      <c r="C115" s="298"/>
      <c r="D115" s="62"/>
      <c r="E115" s="62"/>
      <c r="F115" s="63"/>
      <c r="G115" s="64"/>
      <c r="H115" s="54"/>
    </row>
    <row r="116" spans="2:8" x14ac:dyDescent="0.2">
      <c r="B116" s="289"/>
      <c r="C116" s="290"/>
      <c r="D116" s="62"/>
      <c r="E116" s="62"/>
      <c r="F116" s="63"/>
      <c r="G116" s="64"/>
      <c r="H116" s="54"/>
    </row>
    <row r="117" spans="2:8" ht="13.8" thickBot="1" x14ac:dyDescent="0.3">
      <c r="B117" s="287" t="s">
        <v>104</v>
      </c>
      <c r="C117" s="288"/>
      <c r="D117" s="288"/>
      <c r="E117" s="288"/>
      <c r="F117" s="288"/>
      <c r="G117" s="288"/>
      <c r="H117" s="72">
        <f>H114+H115+H116</f>
        <v>270</v>
      </c>
    </row>
    <row r="118" spans="2:8" ht="13.8" thickBot="1" x14ac:dyDescent="0.3">
      <c r="B118" s="292" t="s">
        <v>108</v>
      </c>
      <c r="C118" s="293"/>
      <c r="D118" s="293"/>
      <c r="E118" s="293"/>
      <c r="F118" s="293"/>
      <c r="G118" s="293"/>
      <c r="H118" s="294"/>
    </row>
    <row r="119" spans="2:8" x14ac:dyDescent="0.2">
      <c r="B119" s="295" t="s">
        <v>101</v>
      </c>
      <c r="C119" s="296"/>
      <c r="D119" s="68" t="s">
        <v>68</v>
      </c>
      <c r="E119" s="68" t="s">
        <v>3</v>
      </c>
      <c r="F119" s="68" t="s">
        <v>122</v>
      </c>
      <c r="G119" s="68" t="s">
        <v>116</v>
      </c>
      <c r="H119" s="78" t="s">
        <v>117</v>
      </c>
    </row>
    <row r="120" spans="2:8" x14ac:dyDescent="0.2">
      <c r="B120" s="307"/>
      <c r="C120" s="308"/>
      <c r="D120" s="62"/>
      <c r="E120" s="77"/>
      <c r="F120" s="63">
        <v>0</v>
      </c>
      <c r="G120" s="64"/>
      <c r="H120" s="54">
        <f>G120*E120</f>
        <v>0</v>
      </c>
    </row>
    <row r="121" spans="2:8" x14ac:dyDescent="0.2">
      <c r="B121" s="259" t="s">
        <v>215</v>
      </c>
      <c r="C121" s="260"/>
      <c r="D121" s="62" t="s">
        <v>119</v>
      </c>
      <c r="E121" s="62">
        <v>0.36359999999999998</v>
      </c>
      <c r="F121" s="63"/>
      <c r="G121" s="64">
        <v>38820.65</v>
      </c>
      <c r="H121" s="54">
        <f>G121*E121</f>
        <v>14115.188340000001</v>
      </c>
    </row>
    <row r="122" spans="2:8" x14ac:dyDescent="0.25">
      <c r="B122" s="285" t="s">
        <v>104</v>
      </c>
      <c r="C122" s="286"/>
      <c r="D122" s="286"/>
      <c r="E122" s="286"/>
      <c r="F122" s="286"/>
      <c r="G122" s="286"/>
      <c r="H122" s="74">
        <f>H120+H121</f>
        <v>14115.188340000001</v>
      </c>
    </row>
    <row r="123" spans="2:8" ht="13.8" thickBot="1" x14ac:dyDescent="0.25">
      <c r="B123" s="277"/>
      <c r="C123" s="278"/>
      <c r="D123" s="278"/>
      <c r="E123" s="283"/>
      <c r="F123" s="283"/>
      <c r="G123" s="283"/>
      <c r="H123" s="284"/>
    </row>
    <row r="124" spans="2:8" ht="13.8" thickBot="1" x14ac:dyDescent="0.3">
      <c r="B124" s="277"/>
      <c r="C124" s="278"/>
      <c r="D124" s="278"/>
      <c r="E124" s="60"/>
      <c r="F124" s="60"/>
      <c r="G124" s="67" t="s">
        <v>23</v>
      </c>
      <c r="H124" s="66">
        <f>H117+H122+H111+H104</f>
        <v>261189.94834</v>
      </c>
    </row>
    <row r="125" spans="2:8" x14ac:dyDescent="0.25">
      <c r="B125" s="277"/>
      <c r="C125" s="278"/>
      <c r="D125" s="278"/>
      <c r="E125" s="60"/>
      <c r="F125" s="60"/>
      <c r="G125" s="60"/>
      <c r="H125" s="56"/>
    </row>
    <row r="126" spans="2:8" ht="14.4" x14ac:dyDescent="0.3">
      <c r="B126" s="279" t="s">
        <v>109</v>
      </c>
      <c r="C126" s="280"/>
      <c r="D126" s="280"/>
      <c r="E126" s="61"/>
      <c r="F126" s="61"/>
      <c r="G126" s="61"/>
      <c r="H126" s="57"/>
    </row>
    <row r="127" spans="2:8" ht="14.4" x14ac:dyDescent="0.3">
      <c r="B127" s="55" t="s">
        <v>110</v>
      </c>
      <c r="C127" s="61"/>
      <c r="D127" s="61"/>
      <c r="E127" s="61"/>
      <c r="F127" s="61"/>
      <c r="G127" s="61"/>
      <c r="H127" s="57"/>
    </row>
    <row r="128" spans="2:8" ht="14.4" x14ac:dyDescent="0.3">
      <c r="B128" s="55" t="s">
        <v>111</v>
      </c>
      <c r="C128" s="61"/>
      <c r="D128" s="61"/>
      <c r="E128" s="61"/>
      <c r="F128" s="61"/>
      <c r="G128" s="61"/>
      <c r="H128" s="57"/>
    </row>
    <row r="129" spans="2:8" ht="15" thickBot="1" x14ac:dyDescent="0.35">
      <c r="B129" s="281" t="s">
        <v>112</v>
      </c>
      <c r="C129" s="282"/>
      <c r="D129" s="282"/>
      <c r="E129" s="58"/>
      <c r="F129" s="58"/>
      <c r="G129" s="58"/>
      <c r="H129" s="59"/>
    </row>
    <row r="131" spans="2:8" ht="13.8" thickBot="1" x14ac:dyDescent="0.3"/>
    <row r="132" spans="2:8" ht="13.8" thickBot="1" x14ac:dyDescent="0.3">
      <c r="B132" s="261" t="s">
        <v>94</v>
      </c>
      <c r="C132" s="262"/>
      <c r="D132" s="262"/>
      <c r="E132" s="262"/>
      <c r="F132" s="262"/>
      <c r="G132" s="262"/>
      <c r="H132" s="263"/>
    </row>
    <row r="133" spans="2:8" ht="27" customHeight="1" x14ac:dyDescent="0.25">
      <c r="B133" s="271" t="s">
        <v>115</v>
      </c>
      <c r="C133" s="272"/>
      <c r="D133" s="264" t="s">
        <v>366</v>
      </c>
      <c r="E133" s="264"/>
      <c r="F133" s="264"/>
      <c r="G133" s="264"/>
      <c r="H133" s="265"/>
    </row>
    <row r="134" spans="2:8" x14ac:dyDescent="0.2">
      <c r="B134" s="273" t="s">
        <v>223</v>
      </c>
      <c r="C134" s="274"/>
      <c r="D134" s="266" t="s">
        <v>95</v>
      </c>
      <c r="E134" s="266"/>
      <c r="F134" s="266" t="s">
        <v>113</v>
      </c>
      <c r="G134" s="266"/>
      <c r="H134" s="270"/>
    </row>
    <row r="135" spans="2:8" x14ac:dyDescent="0.2">
      <c r="B135" s="275"/>
      <c r="C135" s="276"/>
      <c r="D135" s="266" t="s">
        <v>96</v>
      </c>
      <c r="E135" s="266"/>
      <c r="F135" s="75" t="s">
        <v>114</v>
      </c>
      <c r="G135" s="75" t="s">
        <v>97</v>
      </c>
      <c r="H135" s="76">
        <v>2024</v>
      </c>
    </row>
    <row r="136" spans="2:8" x14ac:dyDescent="0.25">
      <c r="B136" s="267" t="s">
        <v>224</v>
      </c>
      <c r="C136" s="268"/>
      <c r="D136" s="268"/>
      <c r="E136" s="268"/>
      <c r="F136" s="268"/>
      <c r="G136" s="268"/>
      <c r="H136" s="269"/>
    </row>
    <row r="137" spans="2:8" x14ac:dyDescent="0.25">
      <c r="B137" s="267"/>
      <c r="C137" s="268"/>
      <c r="D137" s="268"/>
      <c r="E137" s="268"/>
      <c r="F137" s="268"/>
      <c r="G137" s="268"/>
      <c r="H137" s="269"/>
    </row>
    <row r="138" spans="2:8" ht="13.8" thickBot="1" x14ac:dyDescent="0.25">
      <c r="B138" s="70" t="s">
        <v>98</v>
      </c>
      <c r="C138" s="291" t="s">
        <v>26</v>
      </c>
      <c r="D138" s="291"/>
      <c r="E138" s="291"/>
      <c r="F138" s="291"/>
      <c r="G138" s="69" t="s">
        <v>99</v>
      </c>
      <c r="H138" s="71" t="s">
        <v>84</v>
      </c>
    </row>
    <row r="139" spans="2:8" ht="13.8" thickBot="1" x14ac:dyDescent="0.3">
      <c r="B139" s="292" t="s">
        <v>100</v>
      </c>
      <c r="C139" s="293"/>
      <c r="D139" s="293"/>
      <c r="E139" s="293"/>
      <c r="F139" s="293"/>
      <c r="G139" s="293"/>
      <c r="H139" s="294"/>
    </row>
    <row r="140" spans="2:8" x14ac:dyDescent="0.2">
      <c r="B140" s="338" t="s">
        <v>101</v>
      </c>
      <c r="C140" s="339"/>
      <c r="D140" s="86" t="s">
        <v>68</v>
      </c>
      <c r="E140" s="86" t="s">
        <v>3</v>
      </c>
      <c r="F140" s="86" t="s">
        <v>122</v>
      </c>
      <c r="G140" s="86" t="s">
        <v>116</v>
      </c>
      <c r="H140" s="87" t="s">
        <v>102</v>
      </c>
    </row>
    <row r="141" spans="2:8" x14ac:dyDescent="0.2">
      <c r="B141" s="342"/>
      <c r="C141" s="343"/>
      <c r="D141" s="68"/>
      <c r="E141" s="68"/>
      <c r="F141" s="68"/>
      <c r="G141" s="63"/>
      <c r="H141" s="54">
        <f>E141*G141</f>
        <v>0</v>
      </c>
    </row>
    <row r="142" spans="2:8" ht="27" customHeight="1" x14ac:dyDescent="0.2">
      <c r="B142" s="344" t="s">
        <v>227</v>
      </c>
      <c r="C142" s="345"/>
      <c r="D142" s="68" t="s">
        <v>195</v>
      </c>
      <c r="E142" s="68">
        <v>0.29630000000000001</v>
      </c>
      <c r="F142" s="68"/>
      <c r="G142" s="63">
        <f>G159*5/100</f>
        <v>1764.575</v>
      </c>
      <c r="H142" s="54">
        <f t="shared" ref="H142" si="6">E142*G142</f>
        <v>522.84357250000005</v>
      </c>
    </row>
    <row r="143" spans="2:8" ht="13.8" thickBot="1" x14ac:dyDescent="0.3">
      <c r="B143" s="340" t="s">
        <v>104</v>
      </c>
      <c r="C143" s="341"/>
      <c r="D143" s="341"/>
      <c r="E143" s="341"/>
      <c r="F143" s="341"/>
      <c r="G143" s="341"/>
      <c r="H143" s="88">
        <f>ROUND(SUM(H141:H142),2)</f>
        <v>522.84</v>
      </c>
    </row>
    <row r="144" spans="2:8" ht="13.8" thickBot="1" x14ac:dyDescent="0.3">
      <c r="B144" s="292" t="s">
        <v>105</v>
      </c>
      <c r="C144" s="293"/>
      <c r="D144" s="293"/>
      <c r="E144" s="293"/>
      <c r="F144" s="293"/>
      <c r="G144" s="293"/>
      <c r="H144" s="294"/>
    </row>
    <row r="145" spans="2:8" x14ac:dyDescent="0.2">
      <c r="B145" s="338" t="s">
        <v>101</v>
      </c>
      <c r="C145" s="339"/>
      <c r="D145" s="86" t="s">
        <v>68</v>
      </c>
      <c r="E145" s="86" t="s">
        <v>3</v>
      </c>
      <c r="F145" s="86" t="s">
        <v>122</v>
      </c>
      <c r="G145" s="86" t="s">
        <v>116</v>
      </c>
      <c r="H145" s="87" t="s">
        <v>102</v>
      </c>
    </row>
    <row r="146" spans="2:8" x14ac:dyDescent="0.2">
      <c r="B146" s="342" t="s">
        <v>225</v>
      </c>
      <c r="C146" s="343"/>
      <c r="D146" s="62" t="s">
        <v>158</v>
      </c>
      <c r="E146" s="65">
        <v>1</v>
      </c>
      <c r="F146" s="65"/>
      <c r="G146" s="63">
        <v>42900</v>
      </c>
      <c r="H146" s="54">
        <f>E146*G146</f>
        <v>42900</v>
      </c>
    </row>
    <row r="147" spans="2:8" ht="52.5" customHeight="1" x14ac:dyDescent="0.2">
      <c r="B147" s="342" t="s">
        <v>226</v>
      </c>
      <c r="C147" s="343"/>
      <c r="D147" s="62" t="s">
        <v>154</v>
      </c>
      <c r="E147" s="65">
        <v>2.5</v>
      </c>
      <c r="F147" s="65">
        <v>5</v>
      </c>
      <c r="G147" s="63">
        <v>459</v>
      </c>
      <c r="H147" s="54">
        <f t="shared" ref="H147:H148" si="7">E147*G147</f>
        <v>1147.5</v>
      </c>
    </row>
    <row r="148" spans="2:8" x14ac:dyDescent="0.2">
      <c r="B148" s="346"/>
      <c r="C148" s="347"/>
      <c r="D148" s="62"/>
      <c r="E148" s="62"/>
      <c r="F148" s="65"/>
      <c r="G148" s="63"/>
      <c r="H148" s="54">
        <f t="shared" si="7"/>
        <v>0</v>
      </c>
    </row>
    <row r="149" spans="2:8" ht="13.8" thickBot="1" x14ac:dyDescent="0.3">
      <c r="B149" s="340" t="s">
        <v>104</v>
      </c>
      <c r="C149" s="341"/>
      <c r="D149" s="341"/>
      <c r="E149" s="341"/>
      <c r="F149" s="341"/>
      <c r="G149" s="341"/>
      <c r="H149" s="88">
        <f>ROUND(SUM(H146:H148),2)</f>
        <v>44047.5</v>
      </c>
    </row>
    <row r="150" spans="2:8" ht="13.8" thickBot="1" x14ac:dyDescent="0.3">
      <c r="B150" s="292" t="s">
        <v>106</v>
      </c>
      <c r="C150" s="293"/>
      <c r="D150" s="293"/>
      <c r="E150" s="293"/>
      <c r="F150" s="293"/>
      <c r="G150" s="293"/>
      <c r="H150" s="294"/>
    </row>
    <row r="151" spans="2:8" x14ac:dyDescent="0.2">
      <c r="B151" s="299" t="s">
        <v>101</v>
      </c>
      <c r="C151" s="300"/>
      <c r="D151" s="68" t="s">
        <v>68</v>
      </c>
      <c r="E151" s="68" t="s">
        <v>3</v>
      </c>
      <c r="F151" s="68" t="s">
        <v>122</v>
      </c>
      <c r="G151" s="68" t="s">
        <v>116</v>
      </c>
      <c r="H151" s="73" t="s">
        <v>102</v>
      </c>
    </row>
    <row r="152" spans="2:8" x14ac:dyDescent="0.2">
      <c r="B152" s="259" t="s">
        <v>216</v>
      </c>
      <c r="C152" s="260"/>
      <c r="D152" s="62" t="s">
        <v>121</v>
      </c>
      <c r="E152" s="62">
        <v>5.0000000000000001E-4</v>
      </c>
      <c r="F152" s="63">
        <v>0</v>
      </c>
      <c r="G152" s="64">
        <v>90000</v>
      </c>
      <c r="H152" s="54">
        <f>E152*G152</f>
        <v>45</v>
      </c>
    </row>
    <row r="153" spans="2:8" x14ac:dyDescent="0.2">
      <c r="B153" s="297"/>
      <c r="C153" s="298"/>
      <c r="D153" s="62"/>
      <c r="E153" s="62"/>
      <c r="F153" s="63"/>
      <c r="G153" s="64"/>
      <c r="H153" s="54"/>
    </row>
    <row r="154" spans="2:8" x14ac:dyDescent="0.2">
      <c r="B154" s="289"/>
      <c r="C154" s="290"/>
      <c r="D154" s="62"/>
      <c r="E154" s="62"/>
      <c r="F154" s="63"/>
      <c r="G154" s="64"/>
      <c r="H154" s="54"/>
    </row>
    <row r="155" spans="2:8" ht="13.8" thickBot="1" x14ac:dyDescent="0.3">
      <c r="B155" s="287" t="s">
        <v>104</v>
      </c>
      <c r="C155" s="288"/>
      <c r="D155" s="288"/>
      <c r="E155" s="288"/>
      <c r="F155" s="288"/>
      <c r="G155" s="288"/>
      <c r="H155" s="72">
        <f>H152+H153+H154</f>
        <v>45</v>
      </c>
    </row>
    <row r="156" spans="2:8" ht="13.8" thickBot="1" x14ac:dyDescent="0.3">
      <c r="B156" s="292" t="s">
        <v>108</v>
      </c>
      <c r="C156" s="293"/>
      <c r="D156" s="293"/>
      <c r="E156" s="293"/>
      <c r="F156" s="293"/>
      <c r="G156" s="293"/>
      <c r="H156" s="294"/>
    </row>
    <row r="157" spans="2:8" x14ac:dyDescent="0.2">
      <c r="B157" s="295" t="s">
        <v>101</v>
      </c>
      <c r="C157" s="296"/>
      <c r="D157" s="68" t="s">
        <v>68</v>
      </c>
      <c r="E157" s="68" t="s">
        <v>3</v>
      </c>
      <c r="F157" s="68" t="s">
        <v>122</v>
      </c>
      <c r="G157" s="68" t="s">
        <v>116</v>
      </c>
      <c r="H157" s="78" t="s">
        <v>117</v>
      </c>
    </row>
    <row r="158" spans="2:8" x14ac:dyDescent="0.2">
      <c r="B158" s="307"/>
      <c r="C158" s="308"/>
      <c r="D158" s="62"/>
      <c r="E158" s="77"/>
      <c r="F158" s="63">
        <v>0</v>
      </c>
      <c r="G158" s="64"/>
      <c r="H158" s="54">
        <f>G158*E158</f>
        <v>0</v>
      </c>
    </row>
    <row r="159" spans="2:8" x14ac:dyDescent="0.2">
      <c r="B159" s="259" t="s">
        <v>228</v>
      </c>
      <c r="C159" s="260"/>
      <c r="D159" s="62" t="s">
        <v>119</v>
      </c>
      <c r="E159" s="62">
        <v>0.29630000000000001</v>
      </c>
      <c r="F159" s="63"/>
      <c r="G159" s="64">
        <v>35291.5</v>
      </c>
      <c r="H159" s="54">
        <f>G159*E159</f>
        <v>10456.871450000001</v>
      </c>
    </row>
    <row r="160" spans="2:8" x14ac:dyDescent="0.25">
      <c r="B160" s="285" t="s">
        <v>104</v>
      </c>
      <c r="C160" s="286"/>
      <c r="D160" s="286"/>
      <c r="E160" s="286"/>
      <c r="F160" s="286"/>
      <c r="G160" s="286"/>
      <c r="H160" s="74">
        <f>H158+H159</f>
        <v>10456.871450000001</v>
      </c>
    </row>
    <row r="161" spans="2:8" ht="13.8" thickBot="1" x14ac:dyDescent="0.25">
      <c r="B161" s="277"/>
      <c r="C161" s="278"/>
      <c r="D161" s="278"/>
      <c r="E161" s="283"/>
      <c r="F161" s="283"/>
      <c r="G161" s="283"/>
      <c r="H161" s="284"/>
    </row>
    <row r="162" spans="2:8" ht="13.8" thickBot="1" x14ac:dyDescent="0.3">
      <c r="B162" s="277"/>
      <c r="C162" s="278"/>
      <c r="D162" s="278"/>
      <c r="E162" s="60"/>
      <c r="F162" s="60"/>
      <c r="G162" s="67" t="s">
        <v>23</v>
      </c>
      <c r="H162" s="66">
        <f>H155+H160+H149+H143</f>
        <v>55072.211449999995</v>
      </c>
    </row>
    <row r="163" spans="2:8" x14ac:dyDescent="0.25">
      <c r="B163" s="277"/>
      <c r="C163" s="278"/>
      <c r="D163" s="278"/>
      <c r="E163" s="60"/>
      <c r="F163" s="60"/>
      <c r="G163" s="60"/>
      <c r="H163" s="56"/>
    </row>
    <row r="164" spans="2:8" ht="14.4" x14ac:dyDescent="0.3">
      <c r="B164" s="279" t="s">
        <v>109</v>
      </c>
      <c r="C164" s="280"/>
      <c r="D164" s="280"/>
      <c r="E164" s="61"/>
      <c r="F164" s="61"/>
      <c r="G164" s="61"/>
      <c r="H164" s="57"/>
    </row>
    <row r="165" spans="2:8" ht="14.4" x14ac:dyDescent="0.3">
      <c r="B165" s="55" t="s">
        <v>110</v>
      </c>
      <c r="C165" s="61"/>
      <c r="D165" s="61"/>
      <c r="E165" s="61"/>
      <c r="F165" s="61"/>
      <c r="G165" s="61"/>
      <c r="H165" s="57"/>
    </row>
    <row r="166" spans="2:8" ht="14.4" x14ac:dyDescent="0.3">
      <c r="B166" s="55" t="s">
        <v>111</v>
      </c>
      <c r="C166" s="61"/>
      <c r="D166" s="61"/>
      <c r="E166" s="61"/>
      <c r="F166" s="61"/>
      <c r="G166" s="61"/>
      <c r="H166" s="57"/>
    </row>
    <row r="167" spans="2:8" ht="15" thickBot="1" x14ac:dyDescent="0.35">
      <c r="B167" s="281" t="s">
        <v>112</v>
      </c>
      <c r="C167" s="282"/>
      <c r="D167" s="282"/>
      <c r="E167" s="58"/>
      <c r="F167" s="58"/>
      <c r="G167" s="58"/>
      <c r="H167" s="59"/>
    </row>
    <row r="169" spans="2:8" ht="13.8" thickBot="1" x14ac:dyDescent="0.3"/>
    <row r="170" spans="2:8" ht="13.8" thickBot="1" x14ac:dyDescent="0.3">
      <c r="B170" s="261" t="s">
        <v>94</v>
      </c>
      <c r="C170" s="262"/>
      <c r="D170" s="262"/>
      <c r="E170" s="262"/>
      <c r="F170" s="262"/>
      <c r="G170" s="262"/>
      <c r="H170" s="263"/>
    </row>
    <row r="171" spans="2:8" ht="24.75" customHeight="1" x14ac:dyDescent="0.25">
      <c r="B171" s="271" t="s">
        <v>115</v>
      </c>
      <c r="C171" s="272"/>
      <c r="D171" s="264" t="s">
        <v>366</v>
      </c>
      <c r="E171" s="264"/>
      <c r="F171" s="264"/>
      <c r="G171" s="264"/>
      <c r="H171" s="265"/>
    </row>
    <row r="172" spans="2:8" ht="12.75" customHeight="1" x14ac:dyDescent="0.2">
      <c r="B172" s="273" t="s">
        <v>231</v>
      </c>
      <c r="C172" s="274"/>
      <c r="D172" s="266" t="s">
        <v>95</v>
      </c>
      <c r="E172" s="266"/>
      <c r="F172" s="266" t="s">
        <v>113</v>
      </c>
      <c r="G172" s="266"/>
      <c r="H172" s="270"/>
    </row>
    <row r="173" spans="2:8" x14ac:dyDescent="0.2">
      <c r="B173" s="275"/>
      <c r="C173" s="276"/>
      <c r="D173" s="266" t="s">
        <v>96</v>
      </c>
      <c r="E173" s="266"/>
      <c r="F173" s="75" t="s">
        <v>114</v>
      </c>
      <c r="G173" s="75" t="s">
        <v>97</v>
      </c>
      <c r="H173" s="76">
        <v>2024</v>
      </c>
    </row>
    <row r="174" spans="2:8" ht="12.75" customHeight="1" x14ac:dyDescent="0.25">
      <c r="B174" s="267" t="s">
        <v>230</v>
      </c>
      <c r="C174" s="268"/>
      <c r="D174" s="268"/>
      <c r="E174" s="268"/>
      <c r="F174" s="268"/>
      <c r="G174" s="268"/>
      <c r="H174" s="269"/>
    </row>
    <row r="175" spans="2:8" ht="25.5" customHeight="1" x14ac:dyDescent="0.25">
      <c r="B175" s="267"/>
      <c r="C175" s="268"/>
      <c r="D175" s="268"/>
      <c r="E175" s="268"/>
      <c r="F175" s="268"/>
      <c r="G175" s="268"/>
      <c r="H175" s="269"/>
    </row>
    <row r="176" spans="2:8" ht="13.8" thickBot="1" x14ac:dyDescent="0.25">
      <c r="B176" s="70" t="s">
        <v>98</v>
      </c>
      <c r="C176" s="291" t="s">
        <v>34</v>
      </c>
      <c r="D176" s="291"/>
      <c r="E176" s="291"/>
      <c r="F176" s="291"/>
      <c r="G176" s="69" t="s">
        <v>99</v>
      </c>
      <c r="H176" s="71" t="s">
        <v>85</v>
      </c>
    </row>
    <row r="177" spans="2:8" ht="13.8" thickBot="1" x14ac:dyDescent="0.3">
      <c r="B177" s="292" t="s">
        <v>100</v>
      </c>
      <c r="C177" s="293"/>
      <c r="D177" s="293"/>
      <c r="E177" s="293"/>
      <c r="F177" s="293"/>
      <c r="G177" s="293"/>
      <c r="H177" s="294"/>
    </row>
    <row r="178" spans="2:8" x14ac:dyDescent="0.2">
      <c r="B178" s="338" t="s">
        <v>101</v>
      </c>
      <c r="C178" s="339"/>
      <c r="D178" s="86" t="s">
        <v>68</v>
      </c>
      <c r="E178" s="86" t="s">
        <v>3</v>
      </c>
      <c r="F178" s="86" t="s">
        <v>122</v>
      </c>
      <c r="G178" s="86" t="s">
        <v>116</v>
      </c>
      <c r="H178" s="87" t="s">
        <v>102</v>
      </c>
    </row>
    <row r="179" spans="2:8" x14ac:dyDescent="0.2">
      <c r="B179" s="342"/>
      <c r="C179" s="343"/>
      <c r="D179" s="68"/>
      <c r="E179" s="68"/>
      <c r="F179" s="68"/>
      <c r="G179" s="63"/>
      <c r="H179" s="54">
        <f>E179*G179</f>
        <v>0</v>
      </c>
    </row>
    <row r="180" spans="2:8" ht="27" customHeight="1" x14ac:dyDescent="0.2">
      <c r="B180" s="344" t="s">
        <v>240</v>
      </c>
      <c r="C180" s="345"/>
      <c r="D180" s="68" t="s">
        <v>195</v>
      </c>
      <c r="E180" s="68">
        <v>0.29630000000000001</v>
      </c>
      <c r="F180" s="68"/>
      <c r="G180" s="63">
        <v>25000</v>
      </c>
      <c r="H180" s="54">
        <f t="shared" ref="H180" si="8">E180*G180</f>
        <v>7407.5</v>
      </c>
    </row>
    <row r="181" spans="2:8" ht="13.8" thickBot="1" x14ac:dyDescent="0.3">
      <c r="B181" s="340" t="s">
        <v>104</v>
      </c>
      <c r="C181" s="341"/>
      <c r="D181" s="341"/>
      <c r="E181" s="341"/>
      <c r="F181" s="341"/>
      <c r="G181" s="341"/>
      <c r="H181" s="88">
        <f>ROUND(SUM(H179:H180),2)</f>
        <v>7407.5</v>
      </c>
    </row>
    <row r="182" spans="2:8" ht="13.8" thickBot="1" x14ac:dyDescent="0.3">
      <c r="B182" s="292" t="s">
        <v>105</v>
      </c>
      <c r="C182" s="293"/>
      <c r="D182" s="293"/>
      <c r="E182" s="293"/>
      <c r="F182" s="293"/>
      <c r="G182" s="293"/>
      <c r="H182" s="294"/>
    </row>
    <row r="183" spans="2:8" x14ac:dyDescent="0.2">
      <c r="B183" s="338" t="s">
        <v>101</v>
      </c>
      <c r="C183" s="339"/>
      <c r="D183" s="86" t="s">
        <v>68</v>
      </c>
      <c r="E183" s="86" t="s">
        <v>3</v>
      </c>
      <c r="F183" s="86" t="s">
        <v>122</v>
      </c>
      <c r="G183" s="86" t="s">
        <v>116</v>
      </c>
      <c r="H183" s="87" t="s">
        <v>102</v>
      </c>
    </row>
    <row r="184" spans="2:8" x14ac:dyDescent="0.2">
      <c r="B184" s="348" t="s">
        <v>232</v>
      </c>
      <c r="C184" s="349"/>
      <c r="D184" s="68" t="s">
        <v>158</v>
      </c>
      <c r="E184" s="68">
        <v>1.25</v>
      </c>
      <c r="F184" s="68">
        <v>5</v>
      </c>
      <c r="G184" s="63">
        <v>6020</v>
      </c>
      <c r="H184" s="54">
        <f>E184*G184</f>
        <v>7525</v>
      </c>
    </row>
    <row r="185" spans="2:8" x14ac:dyDescent="0.2">
      <c r="B185" s="348" t="s">
        <v>233</v>
      </c>
      <c r="C185" s="349"/>
      <c r="D185" s="68" t="s">
        <v>154</v>
      </c>
      <c r="E185" s="68">
        <v>2.8</v>
      </c>
      <c r="F185" s="68">
        <v>5</v>
      </c>
      <c r="G185" s="63">
        <v>7800</v>
      </c>
      <c r="H185" s="54">
        <f t="shared" ref="H185:H191" si="9">E185*G185</f>
        <v>21840</v>
      </c>
    </row>
    <row r="186" spans="2:8" x14ac:dyDescent="0.2">
      <c r="B186" s="348" t="s">
        <v>234</v>
      </c>
      <c r="C186" s="349"/>
      <c r="D186" s="68" t="s">
        <v>154</v>
      </c>
      <c r="E186" s="68">
        <v>3.1</v>
      </c>
      <c r="F186" s="68">
        <v>5</v>
      </c>
      <c r="G186" s="63">
        <v>6500</v>
      </c>
      <c r="H186" s="54">
        <f t="shared" si="9"/>
        <v>20150</v>
      </c>
    </row>
    <row r="187" spans="2:8" x14ac:dyDescent="0.2">
      <c r="B187" s="348" t="s">
        <v>235</v>
      </c>
      <c r="C187" s="349"/>
      <c r="D187" s="68" t="s">
        <v>154</v>
      </c>
      <c r="E187" s="68">
        <v>0.34</v>
      </c>
      <c r="F187" s="68">
        <v>5</v>
      </c>
      <c r="G187" s="63">
        <v>46500</v>
      </c>
      <c r="H187" s="54">
        <f t="shared" si="9"/>
        <v>15810.000000000002</v>
      </c>
    </row>
    <row r="188" spans="2:8" x14ac:dyDescent="0.2">
      <c r="B188" s="348" t="s">
        <v>236</v>
      </c>
      <c r="C188" s="349"/>
      <c r="D188" s="62" t="s">
        <v>178</v>
      </c>
      <c r="E188" s="65">
        <v>0.05</v>
      </c>
      <c r="F188" s="65">
        <v>5</v>
      </c>
      <c r="G188" s="63">
        <v>19900</v>
      </c>
      <c r="H188" s="54">
        <f t="shared" si="9"/>
        <v>995</v>
      </c>
    </row>
    <row r="189" spans="2:8" x14ac:dyDescent="0.2">
      <c r="B189" s="348" t="s">
        <v>237</v>
      </c>
      <c r="C189" s="349"/>
      <c r="D189" s="62" t="s">
        <v>154</v>
      </c>
      <c r="E189" s="65">
        <v>0.1</v>
      </c>
      <c r="F189" s="65">
        <v>5</v>
      </c>
      <c r="G189" s="63">
        <v>8196</v>
      </c>
      <c r="H189" s="54">
        <f t="shared" si="9"/>
        <v>819.6</v>
      </c>
    </row>
    <row r="190" spans="2:8" x14ac:dyDescent="0.2">
      <c r="B190" s="346" t="s">
        <v>241</v>
      </c>
      <c r="C190" s="347"/>
      <c r="D190" s="62" t="s">
        <v>178</v>
      </c>
      <c r="E190" s="65">
        <v>0.08</v>
      </c>
      <c r="F190" s="65">
        <v>5</v>
      </c>
      <c r="G190" s="63">
        <v>95900</v>
      </c>
      <c r="H190" s="54">
        <f t="shared" si="9"/>
        <v>7672</v>
      </c>
    </row>
    <row r="191" spans="2:8" x14ac:dyDescent="0.2">
      <c r="B191" s="348" t="s">
        <v>238</v>
      </c>
      <c r="C191" s="349"/>
      <c r="D191" s="62" t="s">
        <v>154</v>
      </c>
      <c r="E191" s="77">
        <v>100</v>
      </c>
      <c r="F191" s="65">
        <v>5</v>
      </c>
      <c r="G191" s="63">
        <v>60</v>
      </c>
      <c r="H191" s="54">
        <f t="shared" si="9"/>
        <v>6000</v>
      </c>
    </row>
    <row r="192" spans="2:8" ht="13.8" thickBot="1" x14ac:dyDescent="0.3">
      <c r="B192" s="340" t="s">
        <v>104</v>
      </c>
      <c r="C192" s="341"/>
      <c r="D192" s="341"/>
      <c r="E192" s="341"/>
      <c r="F192" s="341"/>
      <c r="G192" s="341"/>
      <c r="H192" s="88">
        <f>ROUND(SUM(H184:H191),2)</f>
        <v>80811.600000000006</v>
      </c>
    </row>
    <row r="193" spans="2:8" ht="13.8" thickBot="1" x14ac:dyDescent="0.3">
      <c r="B193" s="292" t="s">
        <v>106</v>
      </c>
      <c r="C193" s="293"/>
      <c r="D193" s="293"/>
      <c r="E193" s="293"/>
      <c r="F193" s="293"/>
      <c r="G193" s="293"/>
      <c r="H193" s="294"/>
    </row>
    <row r="194" spans="2:8" x14ac:dyDescent="0.2">
      <c r="B194" s="299" t="s">
        <v>101</v>
      </c>
      <c r="C194" s="300"/>
      <c r="D194" s="68" t="s">
        <v>68</v>
      </c>
      <c r="E194" s="68" t="s">
        <v>3</v>
      </c>
      <c r="F194" s="68" t="s">
        <v>122</v>
      </c>
      <c r="G194" s="68" t="s">
        <v>116</v>
      </c>
      <c r="H194" s="73" t="s">
        <v>102</v>
      </c>
    </row>
    <row r="195" spans="2:8" x14ac:dyDescent="0.2">
      <c r="B195" s="259" t="s">
        <v>216</v>
      </c>
      <c r="C195" s="260"/>
      <c r="D195" s="62" t="s">
        <v>121</v>
      </c>
      <c r="E195" s="62">
        <v>2E-3</v>
      </c>
      <c r="F195" s="63">
        <v>0</v>
      </c>
      <c r="G195" s="64">
        <v>90000</v>
      </c>
      <c r="H195" s="54">
        <f>E195*G195</f>
        <v>180</v>
      </c>
    </row>
    <row r="196" spans="2:8" x14ac:dyDescent="0.2">
      <c r="B196" s="297"/>
      <c r="C196" s="298"/>
      <c r="D196" s="62"/>
      <c r="E196" s="62"/>
      <c r="F196" s="63"/>
      <c r="G196" s="64"/>
      <c r="H196" s="54"/>
    </row>
    <row r="197" spans="2:8" x14ac:dyDescent="0.2">
      <c r="B197" s="289"/>
      <c r="C197" s="290"/>
      <c r="D197" s="62"/>
      <c r="E197" s="62"/>
      <c r="F197" s="63"/>
      <c r="G197" s="64"/>
      <c r="H197" s="54"/>
    </row>
    <row r="198" spans="2:8" ht="13.8" thickBot="1" x14ac:dyDescent="0.3">
      <c r="B198" s="287" t="s">
        <v>104</v>
      </c>
      <c r="C198" s="288"/>
      <c r="D198" s="288"/>
      <c r="E198" s="288"/>
      <c r="F198" s="288"/>
      <c r="G198" s="288"/>
      <c r="H198" s="72">
        <f>H195+H196+H197</f>
        <v>180</v>
      </c>
    </row>
    <row r="199" spans="2:8" ht="13.8" thickBot="1" x14ac:dyDescent="0.3">
      <c r="B199" s="292" t="s">
        <v>108</v>
      </c>
      <c r="C199" s="293"/>
      <c r="D199" s="293"/>
      <c r="E199" s="293"/>
      <c r="F199" s="293"/>
      <c r="G199" s="293"/>
      <c r="H199" s="294"/>
    </row>
    <row r="200" spans="2:8" x14ac:dyDescent="0.2">
      <c r="B200" s="295" t="s">
        <v>101</v>
      </c>
      <c r="C200" s="296"/>
      <c r="D200" s="68" t="s">
        <v>68</v>
      </c>
      <c r="E200" s="68" t="s">
        <v>3</v>
      </c>
      <c r="F200" s="68" t="s">
        <v>122</v>
      </c>
      <c r="G200" s="68" t="s">
        <v>116</v>
      </c>
      <c r="H200" s="78" t="s">
        <v>117</v>
      </c>
    </row>
    <row r="201" spans="2:8" x14ac:dyDescent="0.2">
      <c r="B201" s="259" t="s">
        <v>242</v>
      </c>
      <c r="C201" s="260"/>
      <c r="D201" s="62" t="s">
        <v>119</v>
      </c>
      <c r="E201" s="62">
        <v>0.3</v>
      </c>
      <c r="F201" s="63"/>
      <c r="G201" s="64">
        <v>38820.65</v>
      </c>
      <c r="H201" s="54">
        <f>G201*E201</f>
        <v>11646.195</v>
      </c>
    </row>
    <row r="202" spans="2:8" x14ac:dyDescent="0.2">
      <c r="B202" s="259" t="s">
        <v>239</v>
      </c>
      <c r="C202" s="260"/>
      <c r="D202" s="62" t="s">
        <v>119</v>
      </c>
      <c r="E202" s="62">
        <v>0.35</v>
      </c>
      <c r="F202" s="63"/>
      <c r="G202" s="64">
        <v>40585.230000000003</v>
      </c>
      <c r="H202" s="54">
        <f>G202*E202</f>
        <v>14204.8305</v>
      </c>
    </row>
    <row r="203" spans="2:8" x14ac:dyDescent="0.25">
      <c r="B203" s="285" t="s">
        <v>104</v>
      </c>
      <c r="C203" s="286"/>
      <c r="D203" s="286"/>
      <c r="E203" s="286"/>
      <c r="F203" s="286"/>
      <c r="G203" s="286"/>
      <c r="H203" s="74">
        <f>H201+H202</f>
        <v>25851.0255</v>
      </c>
    </row>
    <row r="204" spans="2:8" ht="13.5" customHeight="1" thickBot="1" x14ac:dyDescent="0.25">
      <c r="B204" s="277"/>
      <c r="C204" s="278"/>
      <c r="D204" s="278"/>
      <c r="E204" s="283"/>
      <c r="F204" s="283"/>
      <c r="G204" s="283"/>
      <c r="H204" s="284"/>
    </row>
    <row r="205" spans="2:8" ht="13.5" customHeight="1" thickBot="1" x14ac:dyDescent="0.3">
      <c r="B205" s="277"/>
      <c r="C205" s="278"/>
      <c r="D205" s="278"/>
      <c r="E205" s="60"/>
      <c r="F205" s="60"/>
      <c r="G205" s="67" t="s">
        <v>23</v>
      </c>
      <c r="H205" s="66">
        <f>H198+H203+H192+H181</f>
        <v>114250.12550000001</v>
      </c>
    </row>
    <row r="206" spans="2:8" ht="12.75" customHeight="1" x14ac:dyDescent="0.25">
      <c r="B206" s="277"/>
      <c r="C206" s="278"/>
      <c r="D206" s="278"/>
      <c r="E206" s="60"/>
      <c r="F206" s="60"/>
      <c r="G206" s="60"/>
      <c r="H206" s="56"/>
    </row>
    <row r="207" spans="2:8" ht="14.4" x14ac:dyDescent="0.3">
      <c r="B207" s="279" t="s">
        <v>109</v>
      </c>
      <c r="C207" s="280"/>
      <c r="D207" s="280"/>
      <c r="E207" s="61"/>
      <c r="F207" s="61"/>
      <c r="G207" s="61"/>
      <c r="H207" s="57"/>
    </row>
    <row r="208" spans="2:8" ht="14.4" x14ac:dyDescent="0.3">
      <c r="B208" s="55" t="s">
        <v>110</v>
      </c>
      <c r="C208" s="61"/>
      <c r="D208" s="61"/>
      <c r="E208" s="61"/>
      <c r="F208" s="61"/>
      <c r="G208" s="61"/>
      <c r="H208" s="57"/>
    </row>
    <row r="209" spans="2:8" ht="14.4" x14ac:dyDescent="0.3">
      <c r="B209" s="55" t="s">
        <v>111</v>
      </c>
      <c r="C209" s="61"/>
      <c r="D209" s="61"/>
      <c r="E209" s="61"/>
      <c r="F209" s="61"/>
      <c r="G209" s="61"/>
      <c r="H209" s="57"/>
    </row>
    <row r="210" spans="2:8" ht="15" thickBot="1" x14ac:dyDescent="0.35">
      <c r="B210" s="281" t="s">
        <v>112</v>
      </c>
      <c r="C210" s="282"/>
      <c r="D210" s="282"/>
      <c r="E210" s="58"/>
      <c r="F210" s="58"/>
      <c r="G210" s="58"/>
      <c r="H210" s="59"/>
    </row>
    <row r="212" spans="2:8" ht="13.8" thickBot="1" x14ac:dyDescent="0.3"/>
    <row r="213" spans="2:8" ht="13.8" thickBot="1" x14ac:dyDescent="0.3">
      <c r="B213" s="261" t="s">
        <v>94</v>
      </c>
      <c r="C213" s="262"/>
      <c r="D213" s="262"/>
      <c r="E213" s="262"/>
      <c r="F213" s="262"/>
      <c r="G213" s="262"/>
      <c r="H213" s="263"/>
    </row>
    <row r="214" spans="2:8" ht="27" customHeight="1" x14ac:dyDescent="0.25">
      <c r="B214" s="271" t="s">
        <v>115</v>
      </c>
      <c r="C214" s="272"/>
      <c r="D214" s="264" t="s">
        <v>366</v>
      </c>
      <c r="E214" s="264"/>
      <c r="F214" s="264"/>
      <c r="G214" s="264"/>
      <c r="H214" s="265"/>
    </row>
    <row r="215" spans="2:8" x14ac:dyDescent="0.2">
      <c r="B215" s="273" t="s">
        <v>54</v>
      </c>
      <c r="C215" s="274"/>
      <c r="D215" s="266" t="s">
        <v>95</v>
      </c>
      <c r="E215" s="266"/>
      <c r="F215" s="266" t="s">
        <v>113</v>
      </c>
      <c r="G215" s="266"/>
      <c r="H215" s="270"/>
    </row>
    <row r="216" spans="2:8" x14ac:dyDescent="0.2">
      <c r="B216" s="275"/>
      <c r="C216" s="276"/>
      <c r="D216" s="266" t="s">
        <v>96</v>
      </c>
      <c r="E216" s="266"/>
      <c r="F216" s="75" t="s">
        <v>114</v>
      </c>
      <c r="G216" s="75" t="s">
        <v>97</v>
      </c>
      <c r="H216" s="76">
        <v>2024</v>
      </c>
    </row>
    <row r="217" spans="2:8" x14ac:dyDescent="0.25">
      <c r="B217" s="267" t="s">
        <v>243</v>
      </c>
      <c r="C217" s="268"/>
      <c r="D217" s="268"/>
      <c r="E217" s="268"/>
      <c r="F217" s="268"/>
      <c r="G217" s="268"/>
      <c r="H217" s="269"/>
    </row>
    <row r="218" spans="2:8" x14ac:dyDescent="0.25">
      <c r="B218" s="267"/>
      <c r="C218" s="268"/>
      <c r="D218" s="268"/>
      <c r="E218" s="268"/>
      <c r="F218" s="268"/>
      <c r="G218" s="268"/>
      <c r="H218" s="269"/>
    </row>
    <row r="219" spans="2:8" ht="13.8" thickBot="1" x14ac:dyDescent="0.25">
      <c r="B219" s="70" t="s">
        <v>98</v>
      </c>
      <c r="C219" s="291" t="s">
        <v>26</v>
      </c>
      <c r="D219" s="291"/>
      <c r="E219" s="291"/>
      <c r="F219" s="291"/>
      <c r="G219" s="69" t="s">
        <v>99</v>
      </c>
      <c r="H219" s="71" t="s">
        <v>86</v>
      </c>
    </row>
    <row r="220" spans="2:8" ht="13.8" thickBot="1" x14ac:dyDescent="0.3">
      <c r="B220" s="292" t="s">
        <v>100</v>
      </c>
      <c r="C220" s="293"/>
      <c r="D220" s="293"/>
      <c r="E220" s="293"/>
      <c r="F220" s="293"/>
      <c r="G220" s="293"/>
      <c r="H220" s="294"/>
    </row>
    <row r="221" spans="2:8" x14ac:dyDescent="0.2">
      <c r="B221" s="338" t="s">
        <v>101</v>
      </c>
      <c r="C221" s="339"/>
      <c r="D221" s="86" t="s">
        <v>68</v>
      </c>
      <c r="E221" s="86" t="s">
        <v>3</v>
      </c>
      <c r="F221" s="86" t="s">
        <v>122</v>
      </c>
      <c r="G221" s="86" t="s">
        <v>116</v>
      </c>
      <c r="H221" s="87" t="s">
        <v>102</v>
      </c>
    </row>
    <row r="222" spans="2:8" x14ac:dyDescent="0.2">
      <c r="B222" s="342" t="s">
        <v>209</v>
      </c>
      <c r="C222" s="343"/>
      <c r="D222" s="68" t="s">
        <v>195</v>
      </c>
      <c r="E222" s="68">
        <v>0.04</v>
      </c>
      <c r="F222" s="68"/>
      <c r="G222" s="63">
        <v>16047</v>
      </c>
      <c r="H222" s="54">
        <f>E222*G222</f>
        <v>641.88</v>
      </c>
    </row>
    <row r="223" spans="2:8" ht="26.25" customHeight="1" x14ac:dyDescent="0.2">
      <c r="B223" s="342" t="s">
        <v>196</v>
      </c>
      <c r="C223" s="343"/>
      <c r="D223" s="68" t="s">
        <v>195</v>
      </c>
      <c r="E223" s="68">
        <v>0.15</v>
      </c>
      <c r="F223" s="68"/>
      <c r="G223" s="63">
        <v>6934</v>
      </c>
      <c r="H223" s="54">
        <f>E223*G223</f>
        <v>1040.0999999999999</v>
      </c>
    </row>
    <row r="224" spans="2:8" ht="24" customHeight="1" x14ac:dyDescent="0.2">
      <c r="B224" s="344" t="s">
        <v>240</v>
      </c>
      <c r="C224" s="345"/>
      <c r="D224" s="68" t="s">
        <v>195</v>
      </c>
      <c r="E224" s="68">
        <v>0.29630000000000001</v>
      </c>
      <c r="F224" s="68"/>
      <c r="G224" s="63">
        <f>G246*10/100</f>
        <v>4058.5230000000006</v>
      </c>
      <c r="H224" s="54">
        <f t="shared" ref="H224" si="10">E224*G224</f>
        <v>1202.5403649000002</v>
      </c>
    </row>
    <row r="225" spans="2:8" ht="13.8" thickBot="1" x14ac:dyDescent="0.3">
      <c r="B225" s="340" t="s">
        <v>104</v>
      </c>
      <c r="C225" s="341"/>
      <c r="D225" s="341"/>
      <c r="E225" s="341"/>
      <c r="F225" s="341"/>
      <c r="G225" s="341"/>
      <c r="H225" s="88">
        <f>ROUND(SUM(H222:H224),2)</f>
        <v>2884.52</v>
      </c>
    </row>
    <row r="226" spans="2:8" ht="13.8" thickBot="1" x14ac:dyDescent="0.3">
      <c r="B226" s="350" t="s">
        <v>105</v>
      </c>
      <c r="C226" s="351"/>
      <c r="D226" s="351"/>
      <c r="E226" s="351"/>
      <c r="F226" s="351"/>
      <c r="G226" s="351"/>
      <c r="H226" s="352"/>
    </row>
    <row r="227" spans="2:8" x14ac:dyDescent="0.2">
      <c r="B227" s="338" t="s">
        <v>101</v>
      </c>
      <c r="C227" s="339"/>
      <c r="D227" s="86" t="s">
        <v>68</v>
      </c>
      <c r="E227" s="86" t="s">
        <v>3</v>
      </c>
      <c r="F227" s="86" t="s">
        <v>122</v>
      </c>
      <c r="G227" s="86" t="s">
        <v>116</v>
      </c>
      <c r="H227" s="87" t="s">
        <v>102</v>
      </c>
    </row>
    <row r="228" spans="2:8" x14ac:dyDescent="0.2">
      <c r="B228" s="348" t="s">
        <v>205</v>
      </c>
      <c r="C228" s="349"/>
      <c r="D228" s="62" t="s">
        <v>138</v>
      </c>
      <c r="E228" s="62">
        <v>3.3999999999999998E-3</v>
      </c>
      <c r="F228" s="62">
        <v>5</v>
      </c>
      <c r="G228" s="63">
        <v>105808</v>
      </c>
      <c r="H228" s="54">
        <f>E228*G228</f>
        <v>359.74719999999996</v>
      </c>
    </row>
    <row r="229" spans="2:8" ht="51.75" customHeight="1" x14ac:dyDescent="0.2">
      <c r="B229" s="344" t="s">
        <v>244</v>
      </c>
      <c r="C229" s="345"/>
      <c r="D229" s="62" t="s">
        <v>178</v>
      </c>
      <c r="E229" s="62">
        <v>0.04</v>
      </c>
      <c r="F229" s="62">
        <v>5</v>
      </c>
      <c r="G229" s="63">
        <v>105592</v>
      </c>
      <c r="H229" s="54">
        <f t="shared" ref="H229:H235" si="11">E229*G229</f>
        <v>4223.68</v>
      </c>
    </row>
    <row r="230" spans="2:8" ht="24.75" customHeight="1" x14ac:dyDescent="0.2">
      <c r="B230" s="344" t="s">
        <v>245</v>
      </c>
      <c r="C230" s="345"/>
      <c r="D230" s="62" t="s">
        <v>154</v>
      </c>
      <c r="E230" s="62">
        <v>0.22</v>
      </c>
      <c r="F230" s="62">
        <v>5</v>
      </c>
      <c r="G230" s="63">
        <v>184281</v>
      </c>
      <c r="H230" s="54">
        <f t="shared" si="11"/>
        <v>40541.82</v>
      </c>
    </row>
    <row r="231" spans="2:8" x14ac:dyDescent="0.2">
      <c r="B231" s="348" t="s">
        <v>207</v>
      </c>
      <c r="C231" s="349"/>
      <c r="D231" s="90" t="s">
        <v>107</v>
      </c>
      <c r="E231" s="62">
        <v>8.9999999999999993E-3</v>
      </c>
      <c r="F231" s="62">
        <v>5</v>
      </c>
      <c r="G231" s="63">
        <v>15770</v>
      </c>
      <c r="H231" s="54">
        <f t="shared" si="11"/>
        <v>141.92999999999998</v>
      </c>
    </row>
    <row r="232" spans="2:8" ht="27" customHeight="1" x14ac:dyDescent="0.2">
      <c r="B232" s="344" t="s">
        <v>246</v>
      </c>
      <c r="C232" s="345"/>
      <c r="D232" s="62" t="s">
        <v>138</v>
      </c>
      <c r="E232" s="65">
        <v>0.18</v>
      </c>
      <c r="F232" s="65">
        <v>5</v>
      </c>
      <c r="G232" s="63">
        <v>109089</v>
      </c>
      <c r="H232" s="54">
        <f t="shared" si="11"/>
        <v>19636.02</v>
      </c>
    </row>
    <row r="233" spans="2:8" ht="24.75" customHeight="1" x14ac:dyDescent="0.2">
      <c r="B233" s="344" t="s">
        <v>247</v>
      </c>
      <c r="C233" s="345"/>
      <c r="D233" s="62" t="s">
        <v>154</v>
      </c>
      <c r="E233" s="65">
        <v>0.16</v>
      </c>
      <c r="F233" s="65">
        <v>5</v>
      </c>
      <c r="G233" s="63">
        <v>42420</v>
      </c>
      <c r="H233" s="54">
        <f t="shared" si="11"/>
        <v>6787.2</v>
      </c>
    </row>
    <row r="234" spans="2:8" ht="25.5" customHeight="1" x14ac:dyDescent="0.2">
      <c r="B234" s="344" t="s">
        <v>248</v>
      </c>
      <c r="C234" s="345"/>
      <c r="D234" s="62" t="s">
        <v>154</v>
      </c>
      <c r="E234" s="65">
        <v>0.16</v>
      </c>
      <c r="F234" s="65">
        <v>5</v>
      </c>
      <c r="G234" s="63">
        <v>27060</v>
      </c>
      <c r="H234" s="54">
        <f t="shared" si="11"/>
        <v>4329.6000000000004</v>
      </c>
    </row>
    <row r="235" spans="2:8" x14ac:dyDescent="0.2">
      <c r="B235" s="353"/>
      <c r="C235" s="354"/>
      <c r="D235" s="62"/>
      <c r="E235" s="77"/>
      <c r="F235" s="65"/>
      <c r="G235" s="63"/>
      <c r="H235" s="54">
        <f t="shared" si="11"/>
        <v>0</v>
      </c>
    </row>
    <row r="236" spans="2:8" ht="13.8" thickBot="1" x14ac:dyDescent="0.3">
      <c r="B236" s="340" t="s">
        <v>104</v>
      </c>
      <c r="C236" s="341"/>
      <c r="D236" s="341"/>
      <c r="E236" s="341"/>
      <c r="F236" s="341"/>
      <c r="G236" s="341"/>
      <c r="H236" s="88">
        <f>ROUND(SUM(H228:H235),2)</f>
        <v>76020</v>
      </c>
    </row>
    <row r="237" spans="2:8" ht="13.8" thickBot="1" x14ac:dyDescent="0.3">
      <c r="B237" s="355" t="s">
        <v>106</v>
      </c>
      <c r="C237" s="356"/>
      <c r="D237" s="356"/>
      <c r="E237" s="356"/>
      <c r="F237" s="356"/>
      <c r="G237" s="356"/>
      <c r="H237" s="357"/>
    </row>
    <row r="238" spans="2:8" x14ac:dyDescent="0.2">
      <c r="B238" s="299" t="s">
        <v>101</v>
      </c>
      <c r="C238" s="300"/>
      <c r="D238" s="68" t="s">
        <v>68</v>
      </c>
      <c r="E238" s="68" t="s">
        <v>3</v>
      </c>
      <c r="F238" s="68" t="s">
        <v>122</v>
      </c>
      <c r="G238" s="68" t="s">
        <v>116</v>
      </c>
      <c r="H238" s="73" t="s">
        <v>102</v>
      </c>
    </row>
    <row r="239" spans="2:8" x14ac:dyDescent="0.2">
      <c r="B239" s="259" t="s">
        <v>216</v>
      </c>
      <c r="C239" s="260"/>
      <c r="D239" s="62" t="s">
        <v>121</v>
      </c>
      <c r="E239" s="62">
        <v>4.4999999999999997E-3</v>
      </c>
      <c r="F239" s="63">
        <v>0</v>
      </c>
      <c r="G239" s="64">
        <v>90000</v>
      </c>
      <c r="H239" s="54">
        <f>E239*G239</f>
        <v>404.99999999999994</v>
      </c>
    </row>
    <row r="240" spans="2:8" x14ac:dyDescent="0.2">
      <c r="B240" s="297"/>
      <c r="C240" s="298"/>
      <c r="D240" s="62"/>
      <c r="E240" s="62"/>
      <c r="F240" s="63"/>
      <c r="G240" s="64"/>
      <c r="H240" s="54"/>
    </row>
    <row r="241" spans="2:8" x14ac:dyDescent="0.2">
      <c r="B241" s="289"/>
      <c r="C241" s="290"/>
      <c r="D241" s="62"/>
      <c r="E241" s="62"/>
      <c r="F241" s="63"/>
      <c r="G241" s="64"/>
      <c r="H241" s="54"/>
    </row>
    <row r="242" spans="2:8" ht="13.8" thickBot="1" x14ac:dyDescent="0.3">
      <c r="B242" s="287" t="s">
        <v>104</v>
      </c>
      <c r="C242" s="288"/>
      <c r="D242" s="288"/>
      <c r="E242" s="288"/>
      <c r="F242" s="288"/>
      <c r="G242" s="288"/>
      <c r="H242" s="72">
        <f>H239+H240+H241</f>
        <v>404.99999999999994</v>
      </c>
    </row>
    <row r="243" spans="2:8" ht="13.8" thickBot="1" x14ac:dyDescent="0.3">
      <c r="B243" s="292" t="s">
        <v>108</v>
      </c>
      <c r="C243" s="293"/>
      <c r="D243" s="293"/>
      <c r="E243" s="293"/>
      <c r="F243" s="293"/>
      <c r="G243" s="293"/>
      <c r="H243" s="294"/>
    </row>
    <row r="244" spans="2:8" x14ac:dyDescent="0.2">
      <c r="B244" s="295" t="s">
        <v>101</v>
      </c>
      <c r="C244" s="296"/>
      <c r="D244" s="68" t="s">
        <v>68</v>
      </c>
      <c r="E244" s="68" t="s">
        <v>3</v>
      </c>
      <c r="F244" s="68" t="s">
        <v>122</v>
      </c>
      <c r="G244" s="68" t="s">
        <v>116</v>
      </c>
      <c r="H244" s="78" t="s">
        <v>117</v>
      </c>
    </row>
    <row r="245" spans="2:8" x14ac:dyDescent="0.2">
      <c r="B245" s="259"/>
      <c r="C245" s="260"/>
      <c r="D245" s="62"/>
      <c r="E245" s="62"/>
      <c r="F245" s="63"/>
      <c r="G245" s="64"/>
      <c r="H245" s="54">
        <f>G245*E245</f>
        <v>0</v>
      </c>
    </row>
    <row r="246" spans="2:8" x14ac:dyDescent="0.2">
      <c r="B246" s="259" t="s">
        <v>239</v>
      </c>
      <c r="C246" s="260"/>
      <c r="D246" s="62" t="s">
        <v>119</v>
      </c>
      <c r="E246" s="62">
        <v>1.05</v>
      </c>
      <c r="F246" s="63"/>
      <c r="G246" s="64">
        <v>40585.230000000003</v>
      </c>
      <c r="H246" s="54">
        <f>G246*E246</f>
        <v>42614.491500000004</v>
      </c>
    </row>
    <row r="247" spans="2:8" x14ac:dyDescent="0.25">
      <c r="B247" s="285" t="s">
        <v>104</v>
      </c>
      <c r="C247" s="286"/>
      <c r="D247" s="286"/>
      <c r="E247" s="286"/>
      <c r="F247" s="286"/>
      <c r="G247" s="286"/>
      <c r="H247" s="74">
        <f>H245+H246</f>
        <v>42614.491500000004</v>
      </c>
    </row>
    <row r="248" spans="2:8" ht="13.8" thickBot="1" x14ac:dyDescent="0.25">
      <c r="B248" s="277"/>
      <c r="C248" s="278"/>
      <c r="D248" s="278"/>
      <c r="E248" s="283"/>
      <c r="F248" s="283"/>
      <c r="G248" s="283"/>
      <c r="H248" s="284"/>
    </row>
    <row r="249" spans="2:8" ht="13.8" thickBot="1" x14ac:dyDescent="0.3">
      <c r="B249" s="277"/>
      <c r="C249" s="278"/>
      <c r="D249" s="278"/>
      <c r="E249" s="60"/>
      <c r="F249" s="60"/>
      <c r="G249" s="67" t="s">
        <v>23</v>
      </c>
      <c r="H249" s="66">
        <f>H242+H247+H236+H225</f>
        <v>121924.01150000001</v>
      </c>
    </row>
    <row r="250" spans="2:8" x14ac:dyDescent="0.25">
      <c r="B250" s="277"/>
      <c r="C250" s="278"/>
      <c r="D250" s="278"/>
      <c r="E250" s="60"/>
      <c r="F250" s="60"/>
      <c r="G250" s="60"/>
      <c r="H250" s="56"/>
    </row>
    <row r="251" spans="2:8" ht="14.4" x14ac:dyDescent="0.3">
      <c r="B251" s="279" t="s">
        <v>109</v>
      </c>
      <c r="C251" s="280"/>
      <c r="D251" s="280"/>
      <c r="E251" s="61"/>
      <c r="F251" s="61"/>
      <c r="G251" s="61"/>
      <c r="H251" s="57"/>
    </row>
    <row r="252" spans="2:8" ht="14.4" x14ac:dyDescent="0.3">
      <c r="B252" s="55" t="s">
        <v>110</v>
      </c>
      <c r="C252" s="61"/>
      <c r="D252" s="61"/>
      <c r="E252" s="61"/>
      <c r="F252" s="61"/>
      <c r="G252" s="61"/>
      <c r="H252" s="57"/>
    </row>
    <row r="253" spans="2:8" ht="14.4" x14ac:dyDescent="0.3">
      <c r="B253" s="55" t="s">
        <v>111</v>
      </c>
      <c r="C253" s="61"/>
      <c r="D253" s="61"/>
      <c r="E253" s="61"/>
      <c r="F253" s="61"/>
      <c r="G253" s="61"/>
      <c r="H253" s="57"/>
    </row>
    <row r="254" spans="2:8" ht="15" thickBot="1" x14ac:dyDescent="0.35">
      <c r="B254" s="281" t="s">
        <v>112</v>
      </c>
      <c r="C254" s="282"/>
      <c r="D254" s="282"/>
      <c r="E254" s="58"/>
      <c r="F254" s="58"/>
      <c r="G254" s="58"/>
      <c r="H254" s="59"/>
    </row>
    <row r="256" spans="2:8" ht="13.8" thickBot="1" x14ac:dyDescent="0.3"/>
    <row r="257" spans="2:8" ht="13.8" thickBot="1" x14ac:dyDescent="0.3">
      <c r="B257" s="261" t="s">
        <v>94</v>
      </c>
      <c r="C257" s="262"/>
      <c r="D257" s="262"/>
      <c r="E257" s="262"/>
      <c r="F257" s="262"/>
      <c r="G257" s="262"/>
      <c r="H257" s="263"/>
    </row>
    <row r="258" spans="2:8" ht="26.25" customHeight="1" x14ac:dyDescent="0.25">
      <c r="B258" s="271" t="s">
        <v>115</v>
      </c>
      <c r="C258" s="272"/>
      <c r="D258" s="264" t="s">
        <v>366</v>
      </c>
      <c r="E258" s="264"/>
      <c r="F258" s="264"/>
      <c r="G258" s="264"/>
      <c r="H258" s="265"/>
    </row>
    <row r="259" spans="2:8" x14ac:dyDescent="0.2">
      <c r="B259" s="273" t="s">
        <v>54</v>
      </c>
      <c r="C259" s="274"/>
      <c r="D259" s="266" t="s">
        <v>95</v>
      </c>
      <c r="E259" s="266"/>
      <c r="F259" s="266" t="s">
        <v>113</v>
      </c>
      <c r="G259" s="266"/>
      <c r="H259" s="270"/>
    </row>
    <row r="260" spans="2:8" x14ac:dyDescent="0.2">
      <c r="B260" s="275"/>
      <c r="C260" s="276"/>
      <c r="D260" s="266" t="s">
        <v>96</v>
      </c>
      <c r="E260" s="266"/>
      <c r="F260" s="75" t="s">
        <v>114</v>
      </c>
      <c r="G260" s="75" t="s">
        <v>97</v>
      </c>
      <c r="H260" s="76">
        <v>2024</v>
      </c>
    </row>
    <row r="261" spans="2:8" x14ac:dyDescent="0.25">
      <c r="B261" s="267" t="s">
        <v>35</v>
      </c>
      <c r="C261" s="268"/>
      <c r="D261" s="268"/>
      <c r="E261" s="268"/>
      <c r="F261" s="268"/>
      <c r="G261" s="268"/>
      <c r="H261" s="269"/>
    </row>
    <row r="262" spans="2:8" x14ac:dyDescent="0.25">
      <c r="B262" s="267"/>
      <c r="C262" s="268"/>
      <c r="D262" s="268"/>
      <c r="E262" s="268"/>
      <c r="F262" s="268"/>
      <c r="G262" s="268"/>
      <c r="H262" s="269"/>
    </row>
    <row r="263" spans="2:8" ht="13.8" thickBot="1" x14ac:dyDescent="0.25">
      <c r="B263" s="70" t="s">
        <v>98</v>
      </c>
      <c r="C263" s="291" t="s">
        <v>26</v>
      </c>
      <c r="D263" s="291"/>
      <c r="E263" s="291"/>
      <c r="F263" s="291"/>
      <c r="G263" s="69" t="s">
        <v>99</v>
      </c>
      <c r="H263" s="71" t="s">
        <v>344</v>
      </c>
    </row>
    <row r="264" spans="2:8" ht="13.8" thickBot="1" x14ac:dyDescent="0.3">
      <c r="B264" s="292" t="s">
        <v>100</v>
      </c>
      <c r="C264" s="293"/>
      <c r="D264" s="293"/>
      <c r="E264" s="293"/>
      <c r="F264" s="293"/>
      <c r="G264" s="293"/>
      <c r="H264" s="294"/>
    </row>
    <row r="265" spans="2:8" x14ac:dyDescent="0.2">
      <c r="B265" s="338" t="s">
        <v>101</v>
      </c>
      <c r="C265" s="339"/>
      <c r="D265" s="86" t="s">
        <v>68</v>
      </c>
      <c r="E265" s="86" t="s">
        <v>3</v>
      </c>
      <c r="F265" s="86" t="s">
        <v>122</v>
      </c>
      <c r="G265" s="86" t="s">
        <v>116</v>
      </c>
      <c r="H265" s="87" t="s">
        <v>102</v>
      </c>
    </row>
    <row r="266" spans="2:8" ht="24.75" customHeight="1" x14ac:dyDescent="0.2">
      <c r="B266" s="344" t="s">
        <v>214</v>
      </c>
      <c r="C266" s="345"/>
      <c r="D266" s="68" t="s">
        <v>195</v>
      </c>
      <c r="E266" s="68">
        <v>0.29630000000000001</v>
      </c>
      <c r="F266" s="68"/>
      <c r="G266" s="63">
        <f>G286*10/100</f>
        <v>3882.0650000000001</v>
      </c>
      <c r="H266" s="54">
        <f t="shared" ref="H266" si="12">E266*G266</f>
        <v>1150.2558595</v>
      </c>
    </row>
    <row r="267" spans="2:8" ht="13.8" thickBot="1" x14ac:dyDescent="0.3">
      <c r="B267" s="340" t="s">
        <v>104</v>
      </c>
      <c r="C267" s="341"/>
      <c r="D267" s="341"/>
      <c r="E267" s="341"/>
      <c r="F267" s="341"/>
      <c r="G267" s="341"/>
      <c r="H267" s="88">
        <f>ROUND(SUM(H266:H266),2)</f>
        <v>1150.26</v>
      </c>
    </row>
    <row r="268" spans="2:8" ht="13.8" thickBot="1" x14ac:dyDescent="0.3">
      <c r="B268" s="350" t="s">
        <v>105</v>
      </c>
      <c r="C268" s="351"/>
      <c r="D268" s="351"/>
      <c r="E268" s="351"/>
      <c r="F268" s="351"/>
      <c r="G268" s="351"/>
      <c r="H268" s="352"/>
    </row>
    <row r="269" spans="2:8" x14ac:dyDescent="0.2">
      <c r="B269" s="338" t="s">
        <v>101</v>
      </c>
      <c r="C269" s="339"/>
      <c r="D269" s="86" t="s">
        <v>68</v>
      </c>
      <c r="E269" s="86" t="s">
        <v>3</v>
      </c>
      <c r="F269" s="86" t="s">
        <v>122</v>
      </c>
      <c r="G269" s="86" t="s">
        <v>116</v>
      </c>
      <c r="H269" s="87" t="s">
        <v>102</v>
      </c>
    </row>
    <row r="270" spans="2:8" ht="24" customHeight="1" x14ac:dyDescent="0.2">
      <c r="B270" s="344" t="s">
        <v>249</v>
      </c>
      <c r="C270" s="345"/>
      <c r="D270" s="62" t="s">
        <v>154</v>
      </c>
      <c r="E270" s="62">
        <v>8.3299999999999999E-2</v>
      </c>
      <c r="F270" s="62">
        <v>5</v>
      </c>
      <c r="G270" s="63">
        <v>16236</v>
      </c>
      <c r="H270" s="54">
        <f>E270*G270</f>
        <v>1352.4587999999999</v>
      </c>
    </row>
    <row r="271" spans="2:8" ht="25.5" customHeight="1" x14ac:dyDescent="0.2">
      <c r="B271" s="344" t="s">
        <v>250</v>
      </c>
      <c r="C271" s="345"/>
      <c r="D271" s="62" t="s">
        <v>154</v>
      </c>
      <c r="E271" s="62">
        <v>3.7000000000000002E-3</v>
      </c>
      <c r="F271" s="62">
        <v>5</v>
      </c>
      <c r="G271" s="63">
        <v>59917</v>
      </c>
      <c r="H271" s="54">
        <f t="shared" ref="H271:H275" si="13">E271*G271</f>
        <v>221.69290000000001</v>
      </c>
    </row>
    <row r="272" spans="2:8" ht="27" customHeight="1" x14ac:dyDescent="0.2">
      <c r="B272" s="344" t="s">
        <v>251</v>
      </c>
      <c r="C272" s="345"/>
      <c r="D272" s="62" t="s">
        <v>154</v>
      </c>
      <c r="E272" s="62">
        <v>3.0999999999999999E-3</v>
      </c>
      <c r="F272" s="62">
        <v>5</v>
      </c>
      <c r="G272" s="63">
        <v>124266</v>
      </c>
      <c r="H272" s="54">
        <f t="shared" si="13"/>
        <v>385.22460000000001</v>
      </c>
    </row>
    <row r="273" spans="2:8" x14ac:dyDescent="0.2">
      <c r="B273" s="348" t="s">
        <v>252</v>
      </c>
      <c r="C273" s="349"/>
      <c r="D273" s="90" t="s">
        <v>152</v>
      </c>
      <c r="E273" s="62">
        <v>1.05</v>
      </c>
      <c r="F273" s="62">
        <v>5</v>
      </c>
      <c r="G273" s="63">
        <v>31743</v>
      </c>
      <c r="H273" s="54">
        <f t="shared" si="13"/>
        <v>33330.15</v>
      </c>
    </row>
    <row r="274" spans="2:8" x14ac:dyDescent="0.2">
      <c r="B274" s="348" t="s">
        <v>253</v>
      </c>
      <c r="C274" s="349"/>
      <c r="D274" s="62" t="s">
        <v>154</v>
      </c>
      <c r="E274" s="65">
        <v>0.16669999999999999</v>
      </c>
      <c r="F274" s="65">
        <v>5</v>
      </c>
      <c r="G274" s="63">
        <v>9402</v>
      </c>
      <c r="H274" s="54">
        <f t="shared" si="13"/>
        <v>1567.3133999999998</v>
      </c>
    </row>
    <row r="275" spans="2:8" x14ac:dyDescent="0.2">
      <c r="B275" s="344"/>
      <c r="C275" s="345"/>
      <c r="D275" s="62"/>
      <c r="E275" s="65"/>
      <c r="F275" s="65"/>
      <c r="G275" s="63"/>
      <c r="H275" s="54">
        <f t="shared" si="13"/>
        <v>0</v>
      </c>
    </row>
    <row r="276" spans="2:8" ht="13.8" thickBot="1" x14ac:dyDescent="0.3">
      <c r="B276" s="340" t="s">
        <v>104</v>
      </c>
      <c r="C276" s="341"/>
      <c r="D276" s="341"/>
      <c r="E276" s="341"/>
      <c r="F276" s="341"/>
      <c r="G276" s="341"/>
      <c r="H276" s="88">
        <f>ROUND(SUM(H270:H275),2)</f>
        <v>36856.839999999997</v>
      </c>
    </row>
    <row r="277" spans="2:8" ht="13.8" thickBot="1" x14ac:dyDescent="0.3">
      <c r="B277" s="355" t="s">
        <v>106</v>
      </c>
      <c r="C277" s="356"/>
      <c r="D277" s="356"/>
      <c r="E277" s="356"/>
      <c r="F277" s="356"/>
      <c r="G277" s="356"/>
      <c r="H277" s="357"/>
    </row>
    <row r="278" spans="2:8" x14ac:dyDescent="0.2">
      <c r="B278" s="299" t="s">
        <v>101</v>
      </c>
      <c r="C278" s="300"/>
      <c r="D278" s="68" t="s">
        <v>68</v>
      </c>
      <c r="E278" s="68" t="s">
        <v>3</v>
      </c>
      <c r="F278" s="68" t="s">
        <v>122</v>
      </c>
      <c r="G278" s="68" t="s">
        <v>116</v>
      </c>
      <c r="H278" s="73" t="s">
        <v>102</v>
      </c>
    </row>
    <row r="279" spans="2:8" x14ac:dyDescent="0.2">
      <c r="B279" s="259" t="s">
        <v>216</v>
      </c>
      <c r="C279" s="260"/>
      <c r="D279" s="62" t="s">
        <v>121</v>
      </c>
      <c r="E279" s="62"/>
      <c r="F279" s="63">
        <v>0</v>
      </c>
      <c r="G279" s="64"/>
      <c r="H279" s="54">
        <f>E279*G279</f>
        <v>0</v>
      </c>
    </row>
    <row r="280" spans="2:8" x14ac:dyDescent="0.2">
      <c r="B280" s="297"/>
      <c r="C280" s="298"/>
      <c r="D280" s="62"/>
      <c r="E280" s="62"/>
      <c r="F280" s="63"/>
      <c r="G280" s="64"/>
      <c r="H280" s="54"/>
    </row>
    <row r="281" spans="2:8" x14ac:dyDescent="0.2">
      <c r="B281" s="289"/>
      <c r="C281" s="290"/>
      <c r="D281" s="62"/>
      <c r="E281" s="62"/>
      <c r="F281" s="63"/>
      <c r="G281" s="64"/>
      <c r="H281" s="54"/>
    </row>
    <row r="282" spans="2:8" ht="13.8" thickBot="1" x14ac:dyDescent="0.3">
      <c r="B282" s="287" t="s">
        <v>104</v>
      </c>
      <c r="C282" s="288"/>
      <c r="D282" s="288"/>
      <c r="E282" s="288"/>
      <c r="F282" s="288"/>
      <c r="G282" s="288"/>
      <c r="H282" s="72">
        <f>H279+H280+H281</f>
        <v>0</v>
      </c>
    </row>
    <row r="283" spans="2:8" ht="13.8" thickBot="1" x14ac:dyDescent="0.3">
      <c r="B283" s="292" t="s">
        <v>108</v>
      </c>
      <c r="C283" s="293"/>
      <c r="D283" s="293"/>
      <c r="E283" s="293"/>
      <c r="F283" s="293"/>
      <c r="G283" s="293"/>
      <c r="H283" s="294"/>
    </row>
    <row r="284" spans="2:8" x14ac:dyDescent="0.2">
      <c r="B284" s="295" t="s">
        <v>101</v>
      </c>
      <c r="C284" s="296"/>
      <c r="D284" s="68" t="s">
        <v>68</v>
      </c>
      <c r="E284" s="68" t="s">
        <v>3</v>
      </c>
      <c r="F284" s="68" t="s">
        <v>122</v>
      </c>
      <c r="G284" s="68" t="s">
        <v>116</v>
      </c>
      <c r="H284" s="78" t="s">
        <v>117</v>
      </c>
    </row>
    <row r="285" spans="2:8" x14ac:dyDescent="0.2">
      <c r="B285" s="259"/>
      <c r="C285" s="260"/>
      <c r="D285" s="62"/>
      <c r="E285" s="62"/>
      <c r="F285" s="63"/>
      <c r="G285" s="64"/>
      <c r="H285" s="54">
        <f>G285*E285</f>
        <v>0</v>
      </c>
    </row>
    <row r="286" spans="2:8" x14ac:dyDescent="0.2">
      <c r="B286" s="259" t="s">
        <v>215</v>
      </c>
      <c r="C286" s="260"/>
      <c r="D286" s="62" t="s">
        <v>119</v>
      </c>
      <c r="E286" s="62">
        <v>0.46060000000000001</v>
      </c>
      <c r="F286" s="63"/>
      <c r="G286" s="64">
        <v>38820.65</v>
      </c>
      <c r="H286" s="54">
        <f>G286*E286</f>
        <v>17880.791390000002</v>
      </c>
    </row>
    <row r="287" spans="2:8" x14ac:dyDescent="0.25">
      <c r="B287" s="285" t="s">
        <v>104</v>
      </c>
      <c r="C287" s="286"/>
      <c r="D287" s="286"/>
      <c r="E287" s="286"/>
      <c r="F287" s="286"/>
      <c r="G287" s="286"/>
      <c r="H287" s="74">
        <f>H285+H286</f>
        <v>17880.791390000002</v>
      </c>
    </row>
    <row r="288" spans="2:8" ht="13.8" thickBot="1" x14ac:dyDescent="0.25">
      <c r="B288" s="277"/>
      <c r="C288" s="278"/>
      <c r="D288" s="278"/>
      <c r="E288" s="283"/>
      <c r="F288" s="283"/>
      <c r="G288" s="283"/>
      <c r="H288" s="284"/>
    </row>
    <row r="289" spans="2:8" ht="13.8" thickBot="1" x14ac:dyDescent="0.3">
      <c r="B289" s="277"/>
      <c r="C289" s="278"/>
      <c r="D289" s="278"/>
      <c r="E289" s="60"/>
      <c r="F289" s="60"/>
      <c r="G289" s="67" t="s">
        <v>23</v>
      </c>
      <c r="H289" s="66">
        <f>H282+H287+H276+H267</f>
        <v>55887.891389999997</v>
      </c>
    </row>
    <row r="290" spans="2:8" x14ac:dyDescent="0.25">
      <c r="B290" s="277"/>
      <c r="C290" s="278"/>
      <c r="D290" s="278"/>
      <c r="E290" s="60"/>
      <c r="F290" s="60"/>
      <c r="G290" s="60"/>
      <c r="H290" s="56"/>
    </row>
    <row r="291" spans="2:8" ht="14.4" x14ac:dyDescent="0.3">
      <c r="B291" s="279" t="s">
        <v>109</v>
      </c>
      <c r="C291" s="280"/>
      <c r="D291" s="280"/>
      <c r="E291" s="61"/>
      <c r="F291" s="61"/>
      <c r="G291" s="61"/>
      <c r="H291" s="57"/>
    </row>
    <row r="292" spans="2:8" ht="14.4" x14ac:dyDescent="0.3">
      <c r="B292" s="55" t="s">
        <v>110</v>
      </c>
      <c r="C292" s="61"/>
      <c r="D292" s="61"/>
      <c r="E292" s="61"/>
      <c r="F292" s="61"/>
      <c r="G292" s="61"/>
      <c r="H292" s="57"/>
    </row>
    <row r="293" spans="2:8" ht="14.4" x14ac:dyDescent="0.3">
      <c r="B293" s="55" t="s">
        <v>111</v>
      </c>
      <c r="C293" s="61"/>
      <c r="D293" s="61"/>
      <c r="E293" s="61"/>
      <c r="F293" s="61"/>
      <c r="G293" s="61"/>
      <c r="H293" s="57"/>
    </row>
    <row r="294" spans="2:8" ht="15" thickBot="1" x14ac:dyDescent="0.35">
      <c r="B294" s="281" t="s">
        <v>112</v>
      </c>
      <c r="C294" s="282"/>
      <c r="D294" s="282"/>
      <c r="E294" s="58"/>
      <c r="F294" s="58"/>
      <c r="G294" s="58"/>
      <c r="H294" s="59"/>
    </row>
    <row r="296" spans="2:8" ht="13.8" thickBot="1" x14ac:dyDescent="0.3"/>
    <row r="297" spans="2:8" ht="13.8" thickBot="1" x14ac:dyDescent="0.3">
      <c r="B297" s="261" t="s">
        <v>94</v>
      </c>
      <c r="C297" s="262"/>
      <c r="D297" s="262"/>
      <c r="E297" s="262"/>
      <c r="F297" s="262"/>
      <c r="G297" s="262"/>
      <c r="H297" s="263"/>
    </row>
    <row r="298" spans="2:8" ht="25.5" customHeight="1" x14ac:dyDescent="0.25">
      <c r="B298" s="271" t="s">
        <v>115</v>
      </c>
      <c r="C298" s="272"/>
      <c r="D298" s="264" t="s">
        <v>366</v>
      </c>
      <c r="E298" s="264"/>
      <c r="F298" s="264"/>
      <c r="G298" s="264"/>
      <c r="H298" s="265"/>
    </row>
    <row r="299" spans="2:8" ht="12.75" customHeight="1" x14ac:dyDescent="0.2">
      <c r="B299" s="273" t="s">
        <v>254</v>
      </c>
      <c r="C299" s="274"/>
      <c r="D299" s="266" t="s">
        <v>95</v>
      </c>
      <c r="E299" s="266"/>
      <c r="F299" s="266" t="s">
        <v>113</v>
      </c>
      <c r="G299" s="266"/>
      <c r="H299" s="270"/>
    </row>
    <row r="300" spans="2:8" x14ac:dyDescent="0.2">
      <c r="B300" s="275"/>
      <c r="C300" s="276"/>
      <c r="D300" s="266" t="s">
        <v>96</v>
      </c>
      <c r="E300" s="266"/>
      <c r="F300" s="75" t="s">
        <v>114</v>
      </c>
      <c r="G300" s="75" t="s">
        <v>97</v>
      </c>
      <c r="H300" s="76">
        <v>2024</v>
      </c>
    </row>
    <row r="301" spans="2:8" ht="12.75" customHeight="1" x14ac:dyDescent="0.25">
      <c r="B301" s="267" t="s">
        <v>91</v>
      </c>
      <c r="C301" s="268"/>
      <c r="D301" s="268"/>
      <c r="E301" s="268"/>
      <c r="F301" s="268"/>
      <c r="G301" s="268"/>
      <c r="H301" s="269"/>
    </row>
    <row r="302" spans="2:8" x14ac:dyDescent="0.25">
      <c r="B302" s="267"/>
      <c r="C302" s="268"/>
      <c r="D302" s="268"/>
      <c r="E302" s="268"/>
      <c r="F302" s="268"/>
      <c r="G302" s="268"/>
      <c r="H302" s="269"/>
    </row>
    <row r="303" spans="2:8" ht="13.8" thickBot="1" x14ac:dyDescent="0.25">
      <c r="B303" s="70" t="s">
        <v>98</v>
      </c>
      <c r="C303" s="291" t="s">
        <v>34</v>
      </c>
      <c r="D303" s="291"/>
      <c r="E303" s="291"/>
      <c r="F303" s="291"/>
      <c r="G303" s="69" t="s">
        <v>99</v>
      </c>
      <c r="H303" s="71" t="s">
        <v>345</v>
      </c>
    </row>
    <row r="304" spans="2:8" ht="13.8" thickBot="1" x14ac:dyDescent="0.3">
      <c r="B304" s="292" t="s">
        <v>100</v>
      </c>
      <c r="C304" s="293"/>
      <c r="D304" s="293"/>
      <c r="E304" s="293"/>
      <c r="F304" s="293"/>
      <c r="G304" s="293"/>
      <c r="H304" s="294"/>
    </row>
    <row r="305" spans="2:8" x14ac:dyDescent="0.2">
      <c r="B305" s="338" t="s">
        <v>101</v>
      </c>
      <c r="C305" s="339"/>
      <c r="D305" s="86" t="s">
        <v>68</v>
      </c>
      <c r="E305" s="86" t="s">
        <v>3</v>
      </c>
      <c r="F305" s="86" t="s">
        <v>122</v>
      </c>
      <c r="G305" s="86" t="s">
        <v>116</v>
      </c>
      <c r="H305" s="87" t="s">
        <v>102</v>
      </c>
    </row>
    <row r="306" spans="2:8" ht="12.75" customHeight="1" x14ac:dyDescent="0.2">
      <c r="B306" s="342"/>
      <c r="C306" s="343"/>
      <c r="D306" s="68"/>
      <c r="E306" s="68"/>
      <c r="F306" s="68"/>
      <c r="G306" s="63"/>
      <c r="H306" s="54">
        <f>E306*G306</f>
        <v>0</v>
      </c>
    </row>
    <row r="307" spans="2:8" ht="12.75" customHeight="1" x14ac:dyDescent="0.2">
      <c r="B307" s="344" t="s">
        <v>240</v>
      </c>
      <c r="C307" s="345"/>
      <c r="D307" s="68" t="s">
        <v>195</v>
      </c>
      <c r="E307" s="68">
        <v>0.29630000000000001</v>
      </c>
      <c r="F307" s="68"/>
      <c r="G307" s="63">
        <f>G329*10/100</f>
        <v>4058.5230000000006</v>
      </c>
      <c r="H307" s="54">
        <f t="shared" ref="H307" si="14">E307*G307</f>
        <v>1202.5403649000002</v>
      </c>
    </row>
    <row r="308" spans="2:8" ht="13.8" thickBot="1" x14ac:dyDescent="0.3">
      <c r="B308" s="340" t="s">
        <v>104</v>
      </c>
      <c r="C308" s="341"/>
      <c r="D308" s="341"/>
      <c r="E308" s="341"/>
      <c r="F308" s="341"/>
      <c r="G308" s="341"/>
      <c r="H308" s="88">
        <f>ROUND(SUM(H306:H307),2)</f>
        <v>1202.54</v>
      </c>
    </row>
    <row r="309" spans="2:8" ht="13.8" thickBot="1" x14ac:dyDescent="0.3">
      <c r="B309" s="292" t="s">
        <v>105</v>
      </c>
      <c r="C309" s="293"/>
      <c r="D309" s="293"/>
      <c r="E309" s="293"/>
      <c r="F309" s="293"/>
      <c r="G309" s="293"/>
      <c r="H309" s="294"/>
    </row>
    <row r="310" spans="2:8" x14ac:dyDescent="0.2">
      <c r="B310" s="338" t="s">
        <v>101</v>
      </c>
      <c r="C310" s="339"/>
      <c r="D310" s="86" t="s">
        <v>68</v>
      </c>
      <c r="E310" s="86" t="s">
        <v>3</v>
      </c>
      <c r="F310" s="86" t="s">
        <v>122</v>
      </c>
      <c r="G310" s="86" t="s">
        <v>116</v>
      </c>
      <c r="H310" s="87" t="s">
        <v>102</v>
      </c>
    </row>
    <row r="311" spans="2:8" x14ac:dyDescent="0.2">
      <c r="B311" s="348" t="s">
        <v>232</v>
      </c>
      <c r="C311" s="349"/>
      <c r="D311" s="68" t="s">
        <v>158</v>
      </c>
      <c r="E311" s="68">
        <v>1.25</v>
      </c>
      <c r="F311" s="68">
        <v>5</v>
      </c>
      <c r="G311" s="63">
        <v>5020</v>
      </c>
      <c r="H311" s="54">
        <f>E311*G311</f>
        <v>6275</v>
      </c>
    </row>
    <row r="312" spans="2:8" x14ac:dyDescent="0.2">
      <c r="B312" s="348" t="s">
        <v>233</v>
      </c>
      <c r="C312" s="349"/>
      <c r="D312" s="68" t="s">
        <v>154</v>
      </c>
      <c r="E312" s="68">
        <v>2.8</v>
      </c>
      <c r="F312" s="68">
        <v>5</v>
      </c>
      <c r="G312" s="63">
        <v>6800</v>
      </c>
      <c r="H312" s="54">
        <f t="shared" ref="H312:H318" si="15">E312*G312</f>
        <v>19040</v>
      </c>
    </row>
    <row r="313" spans="2:8" x14ac:dyDescent="0.2">
      <c r="B313" s="348" t="s">
        <v>234</v>
      </c>
      <c r="C313" s="349"/>
      <c r="D313" s="68" t="s">
        <v>154</v>
      </c>
      <c r="E313" s="68">
        <v>3.1</v>
      </c>
      <c r="F313" s="68">
        <v>5</v>
      </c>
      <c r="G313" s="63">
        <v>6500</v>
      </c>
      <c r="H313" s="54">
        <f t="shared" si="15"/>
        <v>20150</v>
      </c>
    </row>
    <row r="314" spans="2:8" x14ac:dyDescent="0.2">
      <c r="B314" s="348" t="s">
        <v>255</v>
      </c>
      <c r="C314" s="349"/>
      <c r="D314" s="68" t="s">
        <v>154</v>
      </c>
      <c r="E314" s="68">
        <v>0.34</v>
      </c>
      <c r="F314" s="68">
        <v>5</v>
      </c>
      <c r="G314" s="63">
        <v>61990</v>
      </c>
      <c r="H314" s="54">
        <f t="shared" si="15"/>
        <v>21076.600000000002</v>
      </c>
    </row>
    <row r="315" spans="2:8" ht="12.75" customHeight="1" x14ac:dyDescent="0.2">
      <c r="B315" s="348" t="s">
        <v>256</v>
      </c>
      <c r="C315" s="349"/>
      <c r="D315" s="62" t="s">
        <v>178</v>
      </c>
      <c r="E315" s="65">
        <v>0.08</v>
      </c>
      <c r="F315" s="65">
        <v>5</v>
      </c>
      <c r="G315" s="63">
        <v>49500</v>
      </c>
      <c r="H315" s="54">
        <f t="shared" si="15"/>
        <v>3960</v>
      </c>
    </row>
    <row r="316" spans="2:8" x14ac:dyDescent="0.2">
      <c r="B316" s="348" t="s">
        <v>237</v>
      </c>
      <c r="C316" s="349"/>
      <c r="D316" s="62" t="s">
        <v>154</v>
      </c>
      <c r="E316" s="65">
        <v>0.1</v>
      </c>
      <c r="F316" s="65">
        <v>5</v>
      </c>
      <c r="G316" s="63">
        <v>7196</v>
      </c>
      <c r="H316" s="54">
        <f t="shared" si="15"/>
        <v>719.6</v>
      </c>
    </row>
    <row r="317" spans="2:8" x14ac:dyDescent="0.2">
      <c r="B317" s="346" t="s">
        <v>241</v>
      </c>
      <c r="C317" s="347"/>
      <c r="D317" s="62" t="s">
        <v>178</v>
      </c>
      <c r="E317" s="65">
        <v>0.08</v>
      </c>
      <c r="F317" s="65">
        <v>5</v>
      </c>
      <c r="G317" s="63">
        <v>93900</v>
      </c>
      <c r="H317" s="54">
        <f t="shared" si="15"/>
        <v>7512</v>
      </c>
    </row>
    <row r="318" spans="2:8" x14ac:dyDescent="0.2">
      <c r="B318" s="348" t="s">
        <v>238</v>
      </c>
      <c r="C318" s="349"/>
      <c r="D318" s="62" t="s">
        <v>154</v>
      </c>
      <c r="E318" s="77">
        <v>180</v>
      </c>
      <c r="F318" s="65">
        <v>5</v>
      </c>
      <c r="G318" s="63">
        <v>60</v>
      </c>
      <c r="H318" s="54">
        <f t="shared" si="15"/>
        <v>10800</v>
      </c>
    </row>
    <row r="319" spans="2:8" ht="13.8" thickBot="1" x14ac:dyDescent="0.3">
      <c r="B319" s="340" t="s">
        <v>104</v>
      </c>
      <c r="C319" s="341"/>
      <c r="D319" s="341"/>
      <c r="E319" s="341"/>
      <c r="F319" s="341"/>
      <c r="G319" s="341"/>
      <c r="H319" s="88">
        <f>ROUND(SUM(H311:H318),2)</f>
        <v>89533.2</v>
      </c>
    </row>
    <row r="320" spans="2:8" ht="13.8" thickBot="1" x14ac:dyDescent="0.3">
      <c r="B320" s="292" t="s">
        <v>106</v>
      </c>
      <c r="C320" s="293"/>
      <c r="D320" s="293"/>
      <c r="E320" s="293"/>
      <c r="F320" s="293"/>
      <c r="G320" s="293"/>
      <c r="H320" s="294"/>
    </row>
    <row r="321" spans="2:8" x14ac:dyDescent="0.2">
      <c r="B321" s="299" t="s">
        <v>101</v>
      </c>
      <c r="C321" s="300"/>
      <c r="D321" s="68" t="s">
        <v>68</v>
      </c>
      <c r="E321" s="68" t="s">
        <v>3</v>
      </c>
      <c r="F321" s="68" t="s">
        <v>122</v>
      </c>
      <c r="G321" s="68" t="s">
        <v>116</v>
      </c>
      <c r="H321" s="73" t="s">
        <v>102</v>
      </c>
    </row>
    <row r="322" spans="2:8" x14ac:dyDescent="0.2">
      <c r="B322" s="259" t="s">
        <v>216</v>
      </c>
      <c r="C322" s="260"/>
      <c r="D322" s="62" t="s">
        <v>121</v>
      </c>
      <c r="E322" s="62">
        <v>2E-3</v>
      </c>
      <c r="F322" s="63">
        <v>0</v>
      </c>
      <c r="G322" s="64">
        <v>90000</v>
      </c>
      <c r="H322" s="54">
        <f>E322*G322</f>
        <v>180</v>
      </c>
    </row>
    <row r="323" spans="2:8" x14ac:dyDescent="0.2">
      <c r="B323" s="297"/>
      <c r="C323" s="298"/>
      <c r="D323" s="62"/>
      <c r="E323" s="62"/>
      <c r="F323" s="63"/>
      <c r="G323" s="64"/>
      <c r="H323" s="54"/>
    </row>
    <row r="324" spans="2:8" x14ac:dyDescent="0.2">
      <c r="B324" s="289"/>
      <c r="C324" s="290"/>
      <c r="D324" s="62"/>
      <c r="E324" s="62"/>
      <c r="F324" s="63"/>
      <c r="G324" s="64"/>
      <c r="H324" s="54"/>
    </row>
    <row r="325" spans="2:8" ht="12.75" customHeight="1" thickBot="1" x14ac:dyDescent="0.3">
      <c r="B325" s="287" t="s">
        <v>104</v>
      </c>
      <c r="C325" s="288"/>
      <c r="D325" s="288"/>
      <c r="E325" s="288"/>
      <c r="F325" s="288"/>
      <c r="G325" s="288"/>
      <c r="H325" s="72">
        <f>H322+H323+H324</f>
        <v>180</v>
      </c>
    </row>
    <row r="326" spans="2:8" ht="13.8" thickBot="1" x14ac:dyDescent="0.3">
      <c r="B326" s="292" t="s">
        <v>108</v>
      </c>
      <c r="C326" s="293"/>
      <c r="D326" s="293"/>
      <c r="E326" s="293"/>
      <c r="F326" s="293"/>
      <c r="G326" s="293"/>
      <c r="H326" s="294"/>
    </row>
    <row r="327" spans="2:8" x14ac:dyDescent="0.2">
      <c r="B327" s="295" t="s">
        <v>101</v>
      </c>
      <c r="C327" s="296"/>
      <c r="D327" s="68" t="s">
        <v>68</v>
      </c>
      <c r="E327" s="68" t="s">
        <v>3</v>
      </c>
      <c r="F327" s="68" t="s">
        <v>122</v>
      </c>
      <c r="G327" s="68" t="s">
        <v>116</v>
      </c>
      <c r="H327" s="78" t="s">
        <v>117</v>
      </c>
    </row>
    <row r="328" spans="2:8" ht="13.5" customHeight="1" x14ac:dyDescent="0.2">
      <c r="B328" s="259" t="s">
        <v>242</v>
      </c>
      <c r="C328" s="260"/>
      <c r="D328" s="62" t="s">
        <v>119</v>
      </c>
      <c r="E328" s="62">
        <v>0.35</v>
      </c>
      <c r="F328" s="63"/>
      <c r="G328" s="64">
        <v>38820.65</v>
      </c>
      <c r="H328" s="54">
        <f>G328*E328</f>
        <v>13587.227499999999</v>
      </c>
    </row>
    <row r="329" spans="2:8" ht="13.5" customHeight="1" x14ac:dyDescent="0.2">
      <c r="B329" s="259" t="s">
        <v>239</v>
      </c>
      <c r="C329" s="260"/>
      <c r="D329" s="62" t="s">
        <v>119</v>
      </c>
      <c r="E329" s="62">
        <v>0.5</v>
      </c>
      <c r="F329" s="63"/>
      <c r="G329" s="64">
        <v>40585.230000000003</v>
      </c>
      <c r="H329" s="54">
        <f>G329*E329</f>
        <v>20292.615000000002</v>
      </c>
    </row>
    <row r="330" spans="2:8" ht="12.75" customHeight="1" x14ac:dyDescent="0.25">
      <c r="B330" s="285" t="s">
        <v>104</v>
      </c>
      <c r="C330" s="286"/>
      <c r="D330" s="286"/>
      <c r="E330" s="286"/>
      <c r="F330" s="286"/>
      <c r="G330" s="286"/>
      <c r="H330" s="74">
        <f>H328+H329</f>
        <v>33879.842499999999</v>
      </c>
    </row>
    <row r="331" spans="2:8" ht="13.5" customHeight="1" thickBot="1" x14ac:dyDescent="0.25">
      <c r="B331" s="277"/>
      <c r="C331" s="278"/>
      <c r="D331" s="278"/>
      <c r="E331" s="283"/>
      <c r="F331" s="283"/>
      <c r="G331" s="283"/>
      <c r="H331" s="284"/>
    </row>
    <row r="332" spans="2:8" ht="13.5" customHeight="1" thickBot="1" x14ac:dyDescent="0.3">
      <c r="B332" s="277"/>
      <c r="C332" s="278"/>
      <c r="D332" s="278"/>
      <c r="E332" s="60"/>
      <c r="F332" s="60"/>
      <c r="G332" s="67" t="s">
        <v>23</v>
      </c>
      <c r="H332" s="66">
        <f>H325+H330+H319+H308</f>
        <v>124795.58249999999</v>
      </c>
    </row>
    <row r="333" spans="2:8" ht="12.75" customHeight="1" x14ac:dyDescent="0.25">
      <c r="B333" s="277"/>
      <c r="C333" s="278"/>
      <c r="D333" s="278"/>
      <c r="E333" s="60"/>
      <c r="F333" s="60"/>
      <c r="G333" s="60"/>
      <c r="H333" s="56"/>
    </row>
    <row r="334" spans="2:8" ht="14.4" x14ac:dyDescent="0.3">
      <c r="B334" s="279" t="s">
        <v>109</v>
      </c>
      <c r="C334" s="280"/>
      <c r="D334" s="280"/>
      <c r="E334" s="61"/>
      <c r="F334" s="61"/>
      <c r="G334" s="61"/>
      <c r="H334" s="57"/>
    </row>
    <row r="335" spans="2:8" ht="14.4" x14ac:dyDescent="0.3">
      <c r="B335" s="55" t="s">
        <v>110</v>
      </c>
      <c r="C335" s="61"/>
      <c r="D335" s="61"/>
      <c r="E335" s="61"/>
      <c r="F335" s="61"/>
      <c r="G335" s="61"/>
      <c r="H335" s="57"/>
    </row>
    <row r="336" spans="2:8" ht="14.4" x14ac:dyDescent="0.3">
      <c r="B336" s="55" t="s">
        <v>111</v>
      </c>
      <c r="C336" s="61"/>
      <c r="D336" s="61"/>
      <c r="E336" s="61"/>
      <c r="F336" s="61"/>
      <c r="G336" s="61"/>
      <c r="H336" s="57"/>
    </row>
    <row r="337" spans="2:8" ht="15" thickBot="1" x14ac:dyDescent="0.35">
      <c r="B337" s="281" t="s">
        <v>112</v>
      </c>
      <c r="C337" s="282"/>
      <c r="D337" s="282"/>
      <c r="E337" s="58"/>
      <c r="F337" s="58"/>
      <c r="G337" s="58"/>
      <c r="H337" s="59"/>
    </row>
  </sheetData>
  <mergeCells count="314">
    <mergeCell ref="B337:D337"/>
    <mergeCell ref="B334:D334"/>
    <mergeCell ref="B308:G308"/>
    <mergeCell ref="B309:H309"/>
    <mergeCell ref="B310:C310"/>
    <mergeCell ref="B316:C316"/>
    <mergeCell ref="B317:C317"/>
    <mergeCell ref="B319:G319"/>
    <mergeCell ref="B320:H320"/>
    <mergeCell ref="B322:C322"/>
    <mergeCell ref="B323:C323"/>
    <mergeCell ref="B325:G325"/>
    <mergeCell ref="B326:H326"/>
    <mergeCell ref="B327:C327"/>
    <mergeCell ref="B328:C328"/>
    <mergeCell ref="B329:C329"/>
    <mergeCell ref="B330:G330"/>
    <mergeCell ref="B331:D333"/>
    <mergeCell ref="E331:H331"/>
    <mergeCell ref="B318:C318"/>
    <mergeCell ref="B321:C321"/>
    <mergeCell ref="B324:C324"/>
    <mergeCell ref="B307:C307"/>
    <mergeCell ref="B311:C311"/>
    <mergeCell ref="B312:C312"/>
    <mergeCell ref="B313:C313"/>
    <mergeCell ref="B314:C314"/>
    <mergeCell ref="B315:C315"/>
    <mergeCell ref="B299:C300"/>
    <mergeCell ref="D299:E299"/>
    <mergeCell ref="F299:H299"/>
    <mergeCell ref="D300:E300"/>
    <mergeCell ref="B301:H302"/>
    <mergeCell ref="C303:F303"/>
    <mergeCell ref="B304:H304"/>
    <mergeCell ref="B305:C305"/>
    <mergeCell ref="B306:C306"/>
    <mergeCell ref="B285:C285"/>
    <mergeCell ref="B286:C286"/>
    <mergeCell ref="B287:G287"/>
    <mergeCell ref="B288:D290"/>
    <mergeCell ref="E288:H288"/>
    <mergeCell ref="B291:D291"/>
    <mergeCell ref="B294:D294"/>
    <mergeCell ref="B297:H297"/>
    <mergeCell ref="B298:C298"/>
    <mergeCell ref="D298:H298"/>
    <mergeCell ref="B276:G276"/>
    <mergeCell ref="B277:H277"/>
    <mergeCell ref="B278:C278"/>
    <mergeCell ref="B279:C279"/>
    <mergeCell ref="B280:C280"/>
    <mergeCell ref="B281:C281"/>
    <mergeCell ref="B282:G282"/>
    <mergeCell ref="B283:H283"/>
    <mergeCell ref="B284:C284"/>
    <mergeCell ref="B269:C269"/>
    <mergeCell ref="B270:C270"/>
    <mergeCell ref="B271:C271"/>
    <mergeCell ref="B272:C272"/>
    <mergeCell ref="B273:C273"/>
    <mergeCell ref="B274:C274"/>
    <mergeCell ref="B275:C275"/>
    <mergeCell ref="B261:H262"/>
    <mergeCell ref="C263:F263"/>
    <mergeCell ref="B264:H264"/>
    <mergeCell ref="B265:C265"/>
    <mergeCell ref="B266:C266"/>
    <mergeCell ref="B267:G267"/>
    <mergeCell ref="B268:H268"/>
    <mergeCell ref="B254:D254"/>
    <mergeCell ref="B223:C223"/>
    <mergeCell ref="B257:H257"/>
    <mergeCell ref="B258:C258"/>
    <mergeCell ref="D258:H258"/>
    <mergeCell ref="B259:C260"/>
    <mergeCell ref="D259:E259"/>
    <mergeCell ref="F259:H259"/>
    <mergeCell ref="D260:E260"/>
    <mergeCell ref="B242:G242"/>
    <mergeCell ref="B243:H243"/>
    <mergeCell ref="B244:C244"/>
    <mergeCell ref="B245:C245"/>
    <mergeCell ref="B246:C246"/>
    <mergeCell ref="B247:G247"/>
    <mergeCell ref="B248:D250"/>
    <mergeCell ref="E248:H248"/>
    <mergeCell ref="B251:D251"/>
    <mergeCell ref="B233:C233"/>
    <mergeCell ref="B234:C234"/>
    <mergeCell ref="B235:C235"/>
    <mergeCell ref="B236:G236"/>
    <mergeCell ref="B237:H237"/>
    <mergeCell ref="B238:C238"/>
    <mergeCell ref="B239:C239"/>
    <mergeCell ref="B240:C240"/>
    <mergeCell ref="B241:C241"/>
    <mergeCell ref="B224:C224"/>
    <mergeCell ref="B225:G225"/>
    <mergeCell ref="B226:H226"/>
    <mergeCell ref="B227:C227"/>
    <mergeCell ref="B228:C228"/>
    <mergeCell ref="B229:C229"/>
    <mergeCell ref="B230:C230"/>
    <mergeCell ref="B231:C231"/>
    <mergeCell ref="B232:C232"/>
    <mergeCell ref="B215:C216"/>
    <mergeCell ref="D215:E215"/>
    <mergeCell ref="F215:H215"/>
    <mergeCell ref="D216:E216"/>
    <mergeCell ref="B217:H218"/>
    <mergeCell ref="C219:F219"/>
    <mergeCell ref="B220:H220"/>
    <mergeCell ref="B221:C221"/>
    <mergeCell ref="B222:C222"/>
    <mergeCell ref="B210:D210"/>
    <mergeCell ref="B184:C184"/>
    <mergeCell ref="B185:C185"/>
    <mergeCell ref="B186:C186"/>
    <mergeCell ref="B187:C187"/>
    <mergeCell ref="B190:C190"/>
    <mergeCell ref="B213:H213"/>
    <mergeCell ref="B214:C214"/>
    <mergeCell ref="D214:H214"/>
    <mergeCell ref="B198:G198"/>
    <mergeCell ref="B199:H199"/>
    <mergeCell ref="B200:C200"/>
    <mergeCell ref="B201:C201"/>
    <mergeCell ref="B202:C202"/>
    <mergeCell ref="B203:G203"/>
    <mergeCell ref="B204:D206"/>
    <mergeCell ref="E204:H204"/>
    <mergeCell ref="B207:D207"/>
    <mergeCell ref="B188:C188"/>
    <mergeCell ref="B189:C189"/>
    <mergeCell ref="B191:C191"/>
    <mergeCell ref="B192:G192"/>
    <mergeCell ref="B193:H193"/>
    <mergeCell ref="B194:C194"/>
    <mergeCell ref="B195:C195"/>
    <mergeCell ref="B196:C196"/>
    <mergeCell ref="B197:C197"/>
    <mergeCell ref="B174:H175"/>
    <mergeCell ref="C176:F176"/>
    <mergeCell ref="B177:H177"/>
    <mergeCell ref="B178:C178"/>
    <mergeCell ref="B179:C179"/>
    <mergeCell ref="B180:C180"/>
    <mergeCell ref="B181:G181"/>
    <mergeCell ref="B182:H182"/>
    <mergeCell ref="B183:C183"/>
    <mergeCell ref="B164:D164"/>
    <mergeCell ref="B167:D167"/>
    <mergeCell ref="B170:H170"/>
    <mergeCell ref="B171:C171"/>
    <mergeCell ref="D171:H171"/>
    <mergeCell ref="B172:C173"/>
    <mergeCell ref="D172:E172"/>
    <mergeCell ref="F172:H172"/>
    <mergeCell ref="D173:E173"/>
    <mergeCell ref="B153:C153"/>
    <mergeCell ref="B154:C154"/>
    <mergeCell ref="B155:G155"/>
    <mergeCell ref="B156:H156"/>
    <mergeCell ref="B157:C157"/>
    <mergeCell ref="B158:C158"/>
    <mergeCell ref="B159:C159"/>
    <mergeCell ref="B160:G160"/>
    <mergeCell ref="B161:D163"/>
    <mergeCell ref="E161:H161"/>
    <mergeCell ref="B145:C145"/>
    <mergeCell ref="B146:C146"/>
    <mergeCell ref="B147:C147"/>
    <mergeCell ref="B148:C148"/>
    <mergeCell ref="B149:G149"/>
    <mergeCell ref="B150:H150"/>
    <mergeCell ref="B151:C151"/>
    <mergeCell ref="B152:C152"/>
    <mergeCell ref="B136:H137"/>
    <mergeCell ref="C138:F138"/>
    <mergeCell ref="B139:H139"/>
    <mergeCell ref="B140:C140"/>
    <mergeCell ref="B141:C141"/>
    <mergeCell ref="B142:C142"/>
    <mergeCell ref="B143:G143"/>
    <mergeCell ref="B144:H144"/>
    <mergeCell ref="B118:H118"/>
    <mergeCell ref="B119:C119"/>
    <mergeCell ref="B120:C120"/>
    <mergeCell ref="B121:C121"/>
    <mergeCell ref="B122:G122"/>
    <mergeCell ref="B123:D125"/>
    <mergeCell ref="E123:H123"/>
    <mergeCell ref="B112:H112"/>
    <mergeCell ref="B113:C113"/>
    <mergeCell ref="B114:C114"/>
    <mergeCell ref="B115:C115"/>
    <mergeCell ref="B116:C116"/>
    <mergeCell ref="B117:G117"/>
    <mergeCell ref="B132:H132"/>
    <mergeCell ref="B133:C133"/>
    <mergeCell ref="D133:H133"/>
    <mergeCell ref="B134:C135"/>
    <mergeCell ref="D134:E134"/>
    <mergeCell ref="F134:H134"/>
    <mergeCell ref="D135:E135"/>
    <mergeCell ref="B126:D126"/>
    <mergeCell ref="B129:D129"/>
    <mergeCell ref="B110:C110"/>
    <mergeCell ref="B111:G111"/>
    <mergeCell ref="B103:C103"/>
    <mergeCell ref="B104:G104"/>
    <mergeCell ref="B105:H105"/>
    <mergeCell ref="B106:C106"/>
    <mergeCell ref="B96:H97"/>
    <mergeCell ref="C98:F98"/>
    <mergeCell ref="B99:H99"/>
    <mergeCell ref="B100:C100"/>
    <mergeCell ref="B101:C101"/>
    <mergeCell ref="B102:C102"/>
    <mergeCell ref="B107:C107"/>
    <mergeCell ref="B108:C108"/>
    <mergeCell ref="B109:C109"/>
    <mergeCell ref="B89:D89"/>
    <mergeCell ref="B64:C64"/>
    <mergeCell ref="B92:H92"/>
    <mergeCell ref="B93:C93"/>
    <mergeCell ref="D93:H93"/>
    <mergeCell ref="B94:C95"/>
    <mergeCell ref="D94:E94"/>
    <mergeCell ref="F94:H94"/>
    <mergeCell ref="D95:E95"/>
    <mergeCell ref="B80:C80"/>
    <mergeCell ref="B81:C81"/>
    <mergeCell ref="B82:G82"/>
    <mergeCell ref="B83:D85"/>
    <mergeCell ref="E83:H83"/>
    <mergeCell ref="B86:D86"/>
    <mergeCell ref="B74:C74"/>
    <mergeCell ref="B75:C75"/>
    <mergeCell ref="B76:C76"/>
    <mergeCell ref="B77:G77"/>
    <mergeCell ref="B78:H78"/>
    <mergeCell ref="B79:C79"/>
    <mergeCell ref="B69:C69"/>
    <mergeCell ref="B70:C70"/>
    <mergeCell ref="B71:G71"/>
    <mergeCell ref="B72:H72"/>
    <mergeCell ref="B73:C73"/>
    <mergeCell ref="B62:H62"/>
    <mergeCell ref="B63:C63"/>
    <mergeCell ref="B65:C65"/>
    <mergeCell ref="B66:C66"/>
    <mergeCell ref="B67:C67"/>
    <mergeCell ref="B68:C68"/>
    <mergeCell ref="B60:C60"/>
    <mergeCell ref="B61:G61"/>
    <mergeCell ref="B56:H56"/>
    <mergeCell ref="B57:C57"/>
    <mergeCell ref="B58:C58"/>
    <mergeCell ref="B59:C59"/>
    <mergeCell ref="B49:H49"/>
    <mergeCell ref="B50:C50"/>
    <mergeCell ref="D50:H50"/>
    <mergeCell ref="B51:C52"/>
    <mergeCell ref="D51:E51"/>
    <mergeCell ref="F51:H51"/>
    <mergeCell ref="D52:E52"/>
    <mergeCell ref="B11:C11"/>
    <mergeCell ref="B12:C12"/>
    <mergeCell ref="B13:C13"/>
    <mergeCell ref="B14:C14"/>
    <mergeCell ref="B15:C15"/>
    <mergeCell ref="B16:C16"/>
    <mergeCell ref="B17:C17"/>
    <mergeCell ref="B53:H54"/>
    <mergeCell ref="C55:F55"/>
    <mergeCell ref="B38:C38"/>
    <mergeCell ref="B39:G39"/>
    <mergeCell ref="B40:D42"/>
    <mergeCell ref="E40:H40"/>
    <mergeCell ref="B43:D43"/>
    <mergeCell ref="B46:D46"/>
    <mergeCell ref="B32:C32"/>
    <mergeCell ref="B33:C33"/>
    <mergeCell ref="B34:G34"/>
    <mergeCell ref="B35:H35"/>
    <mergeCell ref="B36:C36"/>
    <mergeCell ref="B37:C37"/>
    <mergeCell ref="B26:C26"/>
    <mergeCell ref="B27:C27"/>
    <mergeCell ref="B28:G28"/>
    <mergeCell ref="B29:H29"/>
    <mergeCell ref="B30:C30"/>
    <mergeCell ref="B31:C31"/>
    <mergeCell ref="B18:G18"/>
    <mergeCell ref="B19:H19"/>
    <mergeCell ref="B20:C20"/>
    <mergeCell ref="B21:C21"/>
    <mergeCell ref="B22:C22"/>
    <mergeCell ref="B23:C23"/>
    <mergeCell ref="B24:C24"/>
    <mergeCell ref="B25:C25"/>
    <mergeCell ref="B6:H7"/>
    <mergeCell ref="C8:F8"/>
    <mergeCell ref="B9:H9"/>
    <mergeCell ref="B10:C10"/>
    <mergeCell ref="B2:H2"/>
    <mergeCell ref="B3:C3"/>
    <mergeCell ref="D3:H3"/>
    <mergeCell ref="B4:C5"/>
    <mergeCell ref="D4:E4"/>
    <mergeCell ref="F4:H4"/>
    <mergeCell ref="D5:E5"/>
  </mergeCells>
  <pageMargins left="0.7" right="0.7" top="0.75" bottom="0.75" header="0.3" footer="0.3"/>
  <pageSetup orientation="portrait"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197"/>
  <sheetViews>
    <sheetView workbookViewId="0">
      <selection activeCell="D3" sqref="D3:H3"/>
    </sheetView>
  </sheetViews>
  <sheetFormatPr baseColWidth="10" defaultRowHeight="13.2" x14ac:dyDescent="0.25"/>
  <cols>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6.25" customHeight="1" x14ac:dyDescent="0.25">
      <c r="B3" s="271" t="s">
        <v>115</v>
      </c>
      <c r="C3" s="272"/>
      <c r="D3" s="264" t="s">
        <v>366</v>
      </c>
      <c r="E3" s="264"/>
      <c r="F3" s="264"/>
      <c r="G3" s="264"/>
      <c r="H3" s="265"/>
    </row>
    <row r="4" spans="2:8" x14ac:dyDescent="0.2">
      <c r="B4" s="273" t="s">
        <v>54</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62</v>
      </c>
      <c r="C6" s="268"/>
      <c r="D6" s="268"/>
      <c r="E6" s="268"/>
      <c r="F6" s="268"/>
      <c r="G6" s="268"/>
      <c r="H6" s="269"/>
    </row>
    <row r="7" spans="2:8" x14ac:dyDescent="0.25">
      <c r="B7" s="267"/>
      <c r="C7" s="268"/>
      <c r="D7" s="268"/>
      <c r="E7" s="268"/>
      <c r="F7" s="268"/>
      <c r="G7" s="268"/>
      <c r="H7" s="269"/>
    </row>
    <row r="8" spans="2:8" ht="13.8" thickBot="1" x14ac:dyDescent="0.25">
      <c r="B8" s="70" t="s">
        <v>98</v>
      </c>
      <c r="C8" s="291" t="s">
        <v>67</v>
      </c>
      <c r="D8" s="291"/>
      <c r="E8" s="291"/>
      <c r="F8" s="291"/>
      <c r="G8" s="69" t="s">
        <v>99</v>
      </c>
      <c r="H8" s="71" t="s">
        <v>185</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ht="25.5" customHeight="1" x14ac:dyDescent="0.2">
      <c r="B11" s="358" t="s">
        <v>258</v>
      </c>
      <c r="C11" s="359"/>
      <c r="D11" s="62" t="s">
        <v>154</v>
      </c>
      <c r="E11" s="62">
        <v>1</v>
      </c>
      <c r="F11" s="63"/>
      <c r="G11" s="64">
        <f>G28*10/100</f>
        <v>3882.0650000000001</v>
      </c>
      <c r="H11" s="54">
        <f>E11*G11</f>
        <v>3882.0650000000001</v>
      </c>
    </row>
    <row r="12" spans="2:8" x14ac:dyDescent="0.2">
      <c r="B12" s="289" t="s">
        <v>103</v>
      </c>
      <c r="C12" s="290"/>
      <c r="D12" s="62" t="s">
        <v>103</v>
      </c>
      <c r="E12" s="62"/>
      <c r="F12" s="63" t="s">
        <v>103</v>
      </c>
      <c r="G12" s="65"/>
      <c r="H12" s="54"/>
    </row>
    <row r="13" spans="2:8" ht="13.8" thickBot="1" x14ac:dyDescent="0.3">
      <c r="B13" s="287" t="s">
        <v>104</v>
      </c>
      <c r="C13" s="288"/>
      <c r="D13" s="288"/>
      <c r="E13" s="288"/>
      <c r="F13" s="288"/>
      <c r="G13" s="288"/>
      <c r="H13" s="72">
        <f>ROUND(SUM(H11:H12),2)</f>
        <v>3882.07</v>
      </c>
    </row>
    <row r="14" spans="2:8" ht="13.8" thickBot="1" x14ac:dyDescent="0.3">
      <c r="B14" s="292" t="s">
        <v>105</v>
      </c>
      <c r="C14" s="293"/>
      <c r="D14" s="293"/>
      <c r="E14" s="293"/>
      <c r="F14" s="293"/>
      <c r="G14" s="293"/>
      <c r="H14" s="294"/>
    </row>
    <row r="15" spans="2:8" x14ac:dyDescent="0.2">
      <c r="B15" s="299" t="s">
        <v>101</v>
      </c>
      <c r="C15" s="300"/>
      <c r="D15" s="68" t="s">
        <v>68</v>
      </c>
      <c r="E15" s="68" t="s">
        <v>3</v>
      </c>
      <c r="F15" s="68" t="s">
        <v>122</v>
      </c>
      <c r="G15" s="68" t="s">
        <v>116</v>
      </c>
      <c r="H15" s="73" t="s">
        <v>102</v>
      </c>
    </row>
    <row r="16" spans="2:8" x14ac:dyDescent="0.2">
      <c r="B16" s="259" t="s">
        <v>257</v>
      </c>
      <c r="C16" s="260"/>
      <c r="D16" s="62" t="s">
        <v>154</v>
      </c>
      <c r="E16" s="65">
        <v>1</v>
      </c>
      <c r="F16" s="65"/>
      <c r="G16" s="63">
        <v>15800</v>
      </c>
      <c r="H16" s="54">
        <f>E16*G16</f>
        <v>15800</v>
      </c>
    </row>
    <row r="17" spans="2:8" x14ac:dyDescent="0.2">
      <c r="B17" s="309"/>
      <c r="C17" s="310"/>
      <c r="D17" s="62"/>
      <c r="E17" s="65"/>
      <c r="F17" s="65"/>
      <c r="G17" s="63"/>
      <c r="H17" s="54">
        <f t="shared" ref="H17:H18" si="0">E17*G17</f>
        <v>0</v>
      </c>
    </row>
    <row r="18" spans="2:8" x14ac:dyDescent="0.2">
      <c r="B18" s="307"/>
      <c r="C18" s="308"/>
      <c r="D18" s="62"/>
      <c r="E18" s="62"/>
      <c r="F18" s="65"/>
      <c r="G18" s="63"/>
      <c r="H18" s="54">
        <f t="shared" si="0"/>
        <v>0</v>
      </c>
    </row>
    <row r="19" spans="2:8" ht="13.8" thickBot="1" x14ac:dyDescent="0.3">
      <c r="B19" s="287" t="s">
        <v>104</v>
      </c>
      <c r="C19" s="288"/>
      <c r="D19" s="288"/>
      <c r="E19" s="288"/>
      <c r="F19" s="288"/>
      <c r="G19" s="288"/>
      <c r="H19" s="72">
        <f>ROUND(SUM(H16:H18),2)</f>
        <v>15800</v>
      </c>
    </row>
    <row r="20" spans="2:8" ht="13.8" thickBot="1" x14ac:dyDescent="0.3">
      <c r="B20" s="292" t="s">
        <v>106</v>
      </c>
      <c r="C20" s="293"/>
      <c r="D20" s="293"/>
      <c r="E20" s="293"/>
      <c r="F20" s="293"/>
      <c r="G20" s="293"/>
      <c r="H20" s="294"/>
    </row>
    <row r="21" spans="2:8" x14ac:dyDescent="0.2">
      <c r="B21" s="299" t="s">
        <v>101</v>
      </c>
      <c r="C21" s="300"/>
      <c r="D21" s="68" t="s">
        <v>68</v>
      </c>
      <c r="E21" s="68" t="s">
        <v>3</v>
      </c>
      <c r="F21" s="68" t="s">
        <v>122</v>
      </c>
      <c r="G21" s="68" t="s">
        <v>116</v>
      </c>
      <c r="H21" s="73" t="s">
        <v>102</v>
      </c>
    </row>
    <row r="22" spans="2:8" x14ac:dyDescent="0.2">
      <c r="B22" s="259" t="s">
        <v>259</v>
      </c>
      <c r="C22" s="260"/>
      <c r="D22" s="62" t="s">
        <v>121</v>
      </c>
      <c r="E22" s="62">
        <v>1.2E-2</v>
      </c>
      <c r="F22" s="63">
        <v>0</v>
      </c>
      <c r="G22" s="64">
        <v>90000</v>
      </c>
      <c r="H22" s="54">
        <f>E22*G22</f>
        <v>1080</v>
      </c>
    </row>
    <row r="23" spans="2:8" x14ac:dyDescent="0.2">
      <c r="B23" s="297"/>
      <c r="C23" s="298"/>
      <c r="D23" s="62"/>
      <c r="E23" s="62"/>
      <c r="F23" s="63"/>
      <c r="G23" s="64"/>
      <c r="H23" s="54"/>
    </row>
    <row r="24" spans="2:8" x14ac:dyDescent="0.2">
      <c r="B24" s="289"/>
      <c r="C24" s="290"/>
      <c r="D24" s="62"/>
      <c r="E24" s="62"/>
      <c r="F24" s="63"/>
      <c r="G24" s="64"/>
      <c r="H24" s="54"/>
    </row>
    <row r="25" spans="2:8" ht="13.8" thickBot="1" x14ac:dyDescent="0.3">
      <c r="B25" s="287" t="s">
        <v>104</v>
      </c>
      <c r="C25" s="288"/>
      <c r="D25" s="288"/>
      <c r="E25" s="288"/>
      <c r="F25" s="288"/>
      <c r="G25" s="288"/>
      <c r="H25" s="72">
        <f>H22+H23+H24</f>
        <v>1080</v>
      </c>
    </row>
    <row r="26" spans="2:8" ht="13.8" thickBot="1" x14ac:dyDescent="0.3">
      <c r="B26" s="292" t="s">
        <v>108</v>
      </c>
      <c r="C26" s="293"/>
      <c r="D26" s="293"/>
      <c r="E26" s="293"/>
      <c r="F26" s="293"/>
      <c r="G26" s="293"/>
      <c r="H26" s="294"/>
    </row>
    <row r="27" spans="2:8" x14ac:dyDescent="0.2">
      <c r="B27" s="295" t="s">
        <v>101</v>
      </c>
      <c r="C27" s="296"/>
      <c r="D27" s="68" t="s">
        <v>68</v>
      </c>
      <c r="E27" s="68" t="s">
        <v>3</v>
      </c>
      <c r="F27" s="68" t="s">
        <v>122</v>
      </c>
      <c r="G27" s="68" t="s">
        <v>116</v>
      </c>
      <c r="H27" s="78" t="s">
        <v>117</v>
      </c>
    </row>
    <row r="28" spans="2:8" x14ac:dyDescent="0.2">
      <c r="B28" s="307" t="s">
        <v>155</v>
      </c>
      <c r="C28" s="308"/>
      <c r="D28" s="62" t="s">
        <v>119</v>
      </c>
      <c r="E28" s="77">
        <v>0.2</v>
      </c>
      <c r="F28" s="63">
        <v>0</v>
      </c>
      <c r="G28" s="64">
        <v>38820.65</v>
      </c>
      <c r="H28" s="54">
        <f>G28*E28</f>
        <v>7764.130000000001</v>
      </c>
    </row>
    <row r="29" spans="2:8" x14ac:dyDescent="0.2">
      <c r="B29" s="289"/>
      <c r="C29" s="290"/>
      <c r="D29" s="62"/>
      <c r="E29" s="62"/>
      <c r="F29" s="63"/>
      <c r="G29" s="64"/>
      <c r="H29" s="54">
        <f>+ROUND(E29*F29*G29,2)</f>
        <v>0</v>
      </c>
    </row>
    <row r="30" spans="2:8" x14ac:dyDescent="0.25">
      <c r="B30" s="285" t="s">
        <v>104</v>
      </c>
      <c r="C30" s="286"/>
      <c r="D30" s="286"/>
      <c r="E30" s="286"/>
      <c r="F30" s="286"/>
      <c r="G30" s="286"/>
      <c r="H30" s="74">
        <f>H28+H29</f>
        <v>7764.130000000001</v>
      </c>
    </row>
    <row r="31" spans="2:8" ht="13.8" thickBot="1" x14ac:dyDescent="0.25">
      <c r="B31" s="277"/>
      <c r="C31" s="278"/>
      <c r="D31" s="278"/>
      <c r="E31" s="283"/>
      <c r="F31" s="283"/>
      <c r="G31" s="283"/>
      <c r="H31" s="284"/>
    </row>
    <row r="32" spans="2:8" ht="13.8" thickBot="1" x14ac:dyDescent="0.3">
      <c r="B32" s="277"/>
      <c r="C32" s="278"/>
      <c r="D32" s="278"/>
      <c r="E32" s="60"/>
      <c r="F32" s="60"/>
      <c r="G32" s="67" t="s">
        <v>23</v>
      </c>
      <c r="H32" s="66">
        <f>H25+H30+H19+H13</f>
        <v>28526.2</v>
      </c>
    </row>
    <row r="33" spans="2:8" x14ac:dyDescent="0.25">
      <c r="B33" s="277"/>
      <c r="C33" s="278"/>
      <c r="D33" s="278"/>
      <c r="E33" s="60"/>
      <c r="F33" s="60"/>
      <c r="G33" s="60"/>
      <c r="H33" s="56"/>
    </row>
    <row r="34" spans="2:8" ht="14.4" x14ac:dyDescent="0.3">
      <c r="B34" s="279" t="s">
        <v>109</v>
      </c>
      <c r="C34" s="280"/>
      <c r="D34" s="280"/>
      <c r="E34" s="61"/>
      <c r="F34" s="61"/>
      <c r="G34" s="61"/>
      <c r="H34" s="57"/>
    </row>
    <row r="35" spans="2:8" ht="14.4" x14ac:dyDescent="0.3">
      <c r="B35" s="55" t="s">
        <v>110</v>
      </c>
      <c r="C35" s="61"/>
      <c r="D35" s="61"/>
      <c r="E35" s="61"/>
      <c r="F35" s="61"/>
      <c r="G35" s="61"/>
      <c r="H35" s="57"/>
    </row>
    <row r="36" spans="2:8" ht="14.4" x14ac:dyDescent="0.3">
      <c r="B36" s="55" t="s">
        <v>111</v>
      </c>
      <c r="C36" s="61"/>
      <c r="D36" s="61"/>
      <c r="E36" s="61"/>
      <c r="F36" s="61"/>
      <c r="G36" s="61"/>
      <c r="H36" s="57"/>
    </row>
    <row r="37" spans="2:8" ht="15" thickBot="1" x14ac:dyDescent="0.35">
      <c r="B37" s="281" t="s">
        <v>112</v>
      </c>
      <c r="C37" s="282"/>
      <c r="D37" s="282"/>
      <c r="E37" s="58"/>
      <c r="F37" s="58"/>
      <c r="G37" s="58"/>
      <c r="H37" s="59"/>
    </row>
    <row r="39" spans="2:8" ht="13.8" thickBot="1" x14ac:dyDescent="0.3"/>
    <row r="40" spans="2:8" ht="13.8" thickBot="1" x14ac:dyDescent="0.3">
      <c r="B40" s="261" t="s">
        <v>94</v>
      </c>
      <c r="C40" s="262"/>
      <c r="D40" s="262"/>
      <c r="E40" s="262"/>
      <c r="F40" s="262"/>
      <c r="G40" s="262"/>
      <c r="H40" s="263"/>
    </row>
    <row r="41" spans="2:8" ht="25.5" customHeight="1" x14ac:dyDescent="0.25">
      <c r="B41" s="271" t="s">
        <v>115</v>
      </c>
      <c r="C41" s="272"/>
      <c r="D41" s="264" t="s">
        <v>366</v>
      </c>
      <c r="E41" s="264"/>
      <c r="F41" s="264"/>
      <c r="G41" s="264"/>
      <c r="H41" s="265"/>
    </row>
    <row r="42" spans="2:8" x14ac:dyDescent="0.2">
      <c r="B42" s="273" t="s">
        <v>54</v>
      </c>
      <c r="C42" s="274"/>
      <c r="D42" s="266" t="s">
        <v>95</v>
      </c>
      <c r="E42" s="266"/>
      <c r="F42" s="266" t="s">
        <v>113</v>
      </c>
      <c r="G42" s="266"/>
      <c r="H42" s="270"/>
    </row>
    <row r="43" spans="2:8" x14ac:dyDescent="0.2">
      <c r="B43" s="275"/>
      <c r="C43" s="276"/>
      <c r="D43" s="266" t="s">
        <v>96</v>
      </c>
      <c r="E43" s="266"/>
      <c r="F43" s="75" t="s">
        <v>114</v>
      </c>
      <c r="G43" s="75" t="s">
        <v>97</v>
      </c>
      <c r="H43" s="76">
        <v>2024</v>
      </c>
    </row>
    <row r="44" spans="2:8" x14ac:dyDescent="0.25">
      <c r="B44" s="267" t="s">
        <v>61</v>
      </c>
      <c r="C44" s="268"/>
      <c r="D44" s="268"/>
      <c r="E44" s="268"/>
      <c r="F44" s="268"/>
      <c r="G44" s="268"/>
      <c r="H44" s="269"/>
    </row>
    <row r="45" spans="2:8" x14ac:dyDescent="0.25">
      <c r="B45" s="267"/>
      <c r="C45" s="268"/>
      <c r="D45" s="268"/>
      <c r="E45" s="268"/>
      <c r="F45" s="268"/>
      <c r="G45" s="268"/>
      <c r="H45" s="269"/>
    </row>
    <row r="46" spans="2:8" ht="13.8" thickBot="1" x14ac:dyDescent="0.25">
      <c r="B46" s="70" t="s">
        <v>98</v>
      </c>
      <c r="C46" s="291" t="s">
        <v>67</v>
      </c>
      <c r="D46" s="291"/>
      <c r="E46" s="291"/>
      <c r="F46" s="291"/>
      <c r="G46" s="69" t="s">
        <v>99</v>
      </c>
      <c r="H46" s="71" t="s">
        <v>203</v>
      </c>
    </row>
    <row r="47" spans="2:8" ht="13.8" thickBot="1" x14ac:dyDescent="0.3">
      <c r="B47" s="292" t="s">
        <v>100</v>
      </c>
      <c r="C47" s="293"/>
      <c r="D47" s="293"/>
      <c r="E47" s="293"/>
      <c r="F47" s="293"/>
      <c r="G47" s="293"/>
      <c r="H47" s="294"/>
    </row>
    <row r="48" spans="2:8" x14ac:dyDescent="0.2">
      <c r="B48" s="299" t="s">
        <v>101</v>
      </c>
      <c r="C48" s="300"/>
      <c r="D48" s="68" t="s">
        <v>68</v>
      </c>
      <c r="E48" s="68" t="s">
        <v>3</v>
      </c>
      <c r="F48" s="68" t="s">
        <v>122</v>
      </c>
      <c r="G48" s="68" t="s">
        <v>116</v>
      </c>
      <c r="H48" s="73" t="s">
        <v>102</v>
      </c>
    </row>
    <row r="49" spans="2:8" x14ac:dyDescent="0.2">
      <c r="B49" s="358" t="s">
        <v>258</v>
      </c>
      <c r="C49" s="359"/>
      <c r="D49" s="62" t="s">
        <v>154</v>
      </c>
      <c r="E49" s="62">
        <v>1</v>
      </c>
      <c r="F49" s="63"/>
      <c r="G49" s="64">
        <f>G66*10/100</f>
        <v>3882.0650000000001</v>
      </c>
      <c r="H49" s="54">
        <f>E49*G49</f>
        <v>3882.0650000000001</v>
      </c>
    </row>
    <row r="50" spans="2:8" x14ac:dyDescent="0.2">
      <c r="B50" s="289" t="s">
        <v>103</v>
      </c>
      <c r="C50" s="290"/>
      <c r="D50" s="62" t="s">
        <v>103</v>
      </c>
      <c r="E50" s="62"/>
      <c r="F50" s="63" t="s">
        <v>103</v>
      </c>
      <c r="G50" s="65"/>
      <c r="H50" s="54"/>
    </row>
    <row r="51" spans="2:8" ht="13.8" thickBot="1" x14ac:dyDescent="0.3">
      <c r="B51" s="287" t="s">
        <v>104</v>
      </c>
      <c r="C51" s="288"/>
      <c r="D51" s="288"/>
      <c r="E51" s="288"/>
      <c r="F51" s="288"/>
      <c r="G51" s="288"/>
      <c r="H51" s="72">
        <f>ROUND(SUM(H49:H50),2)</f>
        <v>3882.07</v>
      </c>
    </row>
    <row r="52" spans="2:8" ht="13.8" thickBot="1" x14ac:dyDescent="0.3">
      <c r="B52" s="292" t="s">
        <v>105</v>
      </c>
      <c r="C52" s="293"/>
      <c r="D52" s="293"/>
      <c r="E52" s="293"/>
      <c r="F52" s="293"/>
      <c r="G52" s="293"/>
      <c r="H52" s="294"/>
    </row>
    <row r="53" spans="2:8" x14ac:dyDescent="0.2">
      <c r="B53" s="299" t="s">
        <v>101</v>
      </c>
      <c r="C53" s="300"/>
      <c r="D53" s="68" t="s">
        <v>68</v>
      </c>
      <c r="E53" s="68" t="s">
        <v>3</v>
      </c>
      <c r="F53" s="68" t="s">
        <v>122</v>
      </c>
      <c r="G53" s="68" t="s">
        <v>116</v>
      </c>
      <c r="H53" s="73" t="s">
        <v>102</v>
      </c>
    </row>
    <row r="54" spans="2:8" x14ac:dyDescent="0.2">
      <c r="B54" s="259" t="s">
        <v>257</v>
      </c>
      <c r="C54" s="260"/>
      <c r="D54" s="62" t="s">
        <v>154</v>
      </c>
      <c r="E54" s="65">
        <v>1</v>
      </c>
      <c r="F54" s="65"/>
      <c r="G54" s="63">
        <v>18800</v>
      </c>
      <c r="H54" s="54">
        <f>E54*G54</f>
        <v>18800</v>
      </c>
    </row>
    <row r="55" spans="2:8" x14ac:dyDescent="0.2">
      <c r="B55" s="309"/>
      <c r="C55" s="310"/>
      <c r="D55" s="62"/>
      <c r="E55" s="65"/>
      <c r="F55" s="65"/>
      <c r="G55" s="63"/>
      <c r="H55" s="54">
        <f t="shared" ref="H55:H56" si="1">E55*G55</f>
        <v>0</v>
      </c>
    </row>
    <row r="56" spans="2:8" x14ac:dyDescent="0.2">
      <c r="B56" s="307"/>
      <c r="C56" s="308"/>
      <c r="D56" s="62"/>
      <c r="E56" s="62"/>
      <c r="F56" s="65"/>
      <c r="G56" s="63"/>
      <c r="H56" s="54">
        <f t="shared" si="1"/>
        <v>0</v>
      </c>
    </row>
    <row r="57" spans="2:8" ht="13.8" thickBot="1" x14ac:dyDescent="0.3">
      <c r="B57" s="287" t="s">
        <v>104</v>
      </c>
      <c r="C57" s="288"/>
      <c r="D57" s="288"/>
      <c r="E57" s="288"/>
      <c r="F57" s="288"/>
      <c r="G57" s="288"/>
      <c r="H57" s="72">
        <f>ROUND(SUM(H54:H56),2)</f>
        <v>18800</v>
      </c>
    </row>
    <row r="58" spans="2:8" ht="13.8" thickBot="1" x14ac:dyDescent="0.3">
      <c r="B58" s="292" t="s">
        <v>106</v>
      </c>
      <c r="C58" s="293"/>
      <c r="D58" s="293"/>
      <c r="E58" s="293"/>
      <c r="F58" s="293"/>
      <c r="G58" s="293"/>
      <c r="H58" s="294"/>
    </row>
    <row r="59" spans="2:8" x14ac:dyDescent="0.2">
      <c r="B59" s="299" t="s">
        <v>101</v>
      </c>
      <c r="C59" s="300"/>
      <c r="D59" s="68" t="s">
        <v>68</v>
      </c>
      <c r="E59" s="68" t="s">
        <v>3</v>
      </c>
      <c r="F59" s="68" t="s">
        <v>122</v>
      </c>
      <c r="G59" s="68" t="s">
        <v>116</v>
      </c>
      <c r="H59" s="73" t="s">
        <v>102</v>
      </c>
    </row>
    <row r="60" spans="2:8" x14ac:dyDescent="0.2">
      <c r="B60" s="259" t="s">
        <v>259</v>
      </c>
      <c r="C60" s="260"/>
      <c r="D60" s="62" t="s">
        <v>121</v>
      </c>
      <c r="E60" s="62">
        <v>1.2E-2</v>
      </c>
      <c r="F60" s="63">
        <v>0</v>
      </c>
      <c r="G60" s="64">
        <v>90000</v>
      </c>
      <c r="H60" s="54">
        <f>E60*G60</f>
        <v>1080</v>
      </c>
    </row>
    <row r="61" spans="2:8" x14ac:dyDescent="0.2">
      <c r="B61" s="297"/>
      <c r="C61" s="298"/>
      <c r="D61" s="62"/>
      <c r="E61" s="62"/>
      <c r="F61" s="63"/>
      <c r="G61" s="64"/>
      <c r="H61" s="54"/>
    </row>
    <row r="62" spans="2:8" x14ac:dyDescent="0.2">
      <c r="B62" s="289"/>
      <c r="C62" s="290"/>
      <c r="D62" s="62"/>
      <c r="E62" s="62"/>
      <c r="F62" s="63"/>
      <c r="G62" s="64"/>
      <c r="H62" s="54"/>
    </row>
    <row r="63" spans="2:8" ht="13.8" thickBot="1" x14ac:dyDescent="0.3">
      <c r="B63" s="287" t="s">
        <v>104</v>
      </c>
      <c r="C63" s="288"/>
      <c r="D63" s="288"/>
      <c r="E63" s="288"/>
      <c r="F63" s="288"/>
      <c r="G63" s="288"/>
      <c r="H63" s="72">
        <f>H60+H61+H62</f>
        <v>1080</v>
      </c>
    </row>
    <row r="64" spans="2:8" ht="13.8" thickBot="1" x14ac:dyDescent="0.3">
      <c r="B64" s="292" t="s">
        <v>108</v>
      </c>
      <c r="C64" s="293"/>
      <c r="D64" s="293"/>
      <c r="E64" s="293"/>
      <c r="F64" s="293"/>
      <c r="G64" s="293"/>
      <c r="H64" s="294"/>
    </row>
    <row r="65" spans="2:8" x14ac:dyDescent="0.2">
      <c r="B65" s="295" t="s">
        <v>101</v>
      </c>
      <c r="C65" s="296"/>
      <c r="D65" s="68" t="s">
        <v>68</v>
      </c>
      <c r="E65" s="68" t="s">
        <v>3</v>
      </c>
      <c r="F65" s="68" t="s">
        <v>122</v>
      </c>
      <c r="G65" s="68" t="s">
        <v>116</v>
      </c>
      <c r="H65" s="78" t="s">
        <v>117</v>
      </c>
    </row>
    <row r="66" spans="2:8" x14ac:dyDescent="0.2">
      <c r="B66" s="307" t="s">
        <v>155</v>
      </c>
      <c r="C66" s="308"/>
      <c r="D66" s="62" t="s">
        <v>119</v>
      </c>
      <c r="E66" s="77">
        <v>0.2</v>
      </c>
      <c r="F66" s="63">
        <v>0</v>
      </c>
      <c r="G66" s="64">
        <v>38820.65</v>
      </c>
      <c r="H66" s="54">
        <f>G66*E66</f>
        <v>7764.130000000001</v>
      </c>
    </row>
    <row r="67" spans="2:8" x14ac:dyDescent="0.2">
      <c r="B67" s="289"/>
      <c r="C67" s="290"/>
      <c r="D67" s="62"/>
      <c r="E67" s="62"/>
      <c r="F67" s="63"/>
      <c r="G67" s="64"/>
      <c r="H67" s="54">
        <f>+ROUND(E67*F67*G67,2)</f>
        <v>0</v>
      </c>
    </row>
    <row r="68" spans="2:8" x14ac:dyDescent="0.25">
      <c r="B68" s="285" t="s">
        <v>104</v>
      </c>
      <c r="C68" s="286"/>
      <c r="D68" s="286"/>
      <c r="E68" s="286"/>
      <c r="F68" s="286"/>
      <c r="G68" s="286"/>
      <c r="H68" s="74">
        <f>H66+H67</f>
        <v>7764.130000000001</v>
      </c>
    </row>
    <row r="69" spans="2:8" ht="13.8" thickBot="1" x14ac:dyDescent="0.25">
      <c r="B69" s="277"/>
      <c r="C69" s="278"/>
      <c r="D69" s="278"/>
      <c r="E69" s="283"/>
      <c r="F69" s="283"/>
      <c r="G69" s="283"/>
      <c r="H69" s="284"/>
    </row>
    <row r="70" spans="2:8" ht="13.8" thickBot="1" x14ac:dyDescent="0.3">
      <c r="B70" s="277"/>
      <c r="C70" s="278"/>
      <c r="D70" s="278"/>
      <c r="E70" s="60"/>
      <c r="F70" s="60"/>
      <c r="G70" s="67" t="s">
        <v>23</v>
      </c>
      <c r="H70" s="66">
        <f>H63+H68+H57+H51</f>
        <v>31526.2</v>
      </c>
    </row>
    <row r="71" spans="2:8" x14ac:dyDescent="0.25">
      <c r="B71" s="277"/>
      <c r="C71" s="278"/>
      <c r="D71" s="278"/>
      <c r="E71" s="60"/>
      <c r="F71" s="60"/>
      <c r="G71" s="60"/>
      <c r="H71" s="56"/>
    </row>
    <row r="72" spans="2:8" ht="14.4" x14ac:dyDescent="0.3">
      <c r="B72" s="279" t="s">
        <v>109</v>
      </c>
      <c r="C72" s="280"/>
      <c r="D72" s="280"/>
      <c r="E72" s="61"/>
      <c r="F72" s="61"/>
      <c r="G72" s="61"/>
      <c r="H72" s="57"/>
    </row>
    <row r="73" spans="2:8" ht="14.4" x14ac:dyDescent="0.3">
      <c r="B73" s="55" t="s">
        <v>110</v>
      </c>
      <c r="C73" s="61"/>
      <c r="D73" s="61"/>
      <c r="E73" s="61"/>
      <c r="F73" s="61"/>
      <c r="G73" s="61"/>
      <c r="H73" s="57"/>
    </row>
    <row r="74" spans="2:8" ht="14.4" x14ac:dyDescent="0.3">
      <c r="B74" s="55" t="s">
        <v>111</v>
      </c>
      <c r="C74" s="61"/>
      <c r="D74" s="61"/>
      <c r="E74" s="61"/>
      <c r="F74" s="61"/>
      <c r="G74" s="61"/>
      <c r="H74" s="57"/>
    </row>
    <row r="75" spans="2:8" ht="15" thickBot="1" x14ac:dyDescent="0.35">
      <c r="B75" s="281" t="s">
        <v>112</v>
      </c>
      <c r="C75" s="282"/>
      <c r="D75" s="282"/>
      <c r="E75" s="58"/>
      <c r="F75" s="58"/>
      <c r="G75" s="58"/>
      <c r="H75" s="59"/>
    </row>
    <row r="77" spans="2:8" ht="13.8" thickBot="1" x14ac:dyDescent="0.3"/>
    <row r="78" spans="2:8" ht="13.8" thickBot="1" x14ac:dyDescent="0.3">
      <c r="B78" s="261" t="s">
        <v>94</v>
      </c>
      <c r="C78" s="262"/>
      <c r="D78" s="262"/>
      <c r="E78" s="262"/>
      <c r="F78" s="262"/>
      <c r="G78" s="262"/>
      <c r="H78" s="263"/>
    </row>
    <row r="79" spans="2:8" ht="26.25" customHeight="1" x14ac:dyDescent="0.25">
      <c r="B79" s="271" t="s">
        <v>115</v>
      </c>
      <c r="C79" s="272"/>
      <c r="D79" s="264" t="s">
        <v>366</v>
      </c>
      <c r="E79" s="264"/>
      <c r="F79" s="264"/>
      <c r="G79" s="264"/>
      <c r="H79" s="265"/>
    </row>
    <row r="80" spans="2:8" x14ac:dyDescent="0.2">
      <c r="B80" s="273" t="s">
        <v>263</v>
      </c>
      <c r="C80" s="274"/>
      <c r="D80" s="266" t="s">
        <v>95</v>
      </c>
      <c r="E80" s="266"/>
      <c r="F80" s="266" t="s">
        <v>113</v>
      </c>
      <c r="G80" s="266"/>
      <c r="H80" s="270"/>
    </row>
    <row r="81" spans="2:8" x14ac:dyDescent="0.2">
      <c r="B81" s="275"/>
      <c r="C81" s="276"/>
      <c r="D81" s="266" t="s">
        <v>96</v>
      </c>
      <c r="E81" s="266"/>
      <c r="F81" s="75" t="s">
        <v>114</v>
      </c>
      <c r="G81" s="75" t="s">
        <v>97</v>
      </c>
      <c r="H81" s="76">
        <v>2024</v>
      </c>
    </row>
    <row r="82" spans="2:8" x14ac:dyDescent="0.25">
      <c r="B82" s="267" t="s">
        <v>264</v>
      </c>
      <c r="C82" s="268"/>
      <c r="D82" s="268"/>
      <c r="E82" s="268"/>
      <c r="F82" s="268"/>
      <c r="G82" s="268"/>
      <c r="H82" s="269"/>
    </row>
    <row r="83" spans="2:8" x14ac:dyDescent="0.25">
      <c r="B83" s="267"/>
      <c r="C83" s="268"/>
      <c r="D83" s="268"/>
      <c r="E83" s="268"/>
      <c r="F83" s="268"/>
      <c r="G83" s="268"/>
      <c r="H83" s="269"/>
    </row>
    <row r="84" spans="2:8" ht="13.8" thickBot="1" x14ac:dyDescent="0.25">
      <c r="B84" s="70" t="s">
        <v>98</v>
      </c>
      <c r="C84" s="291" t="s">
        <v>67</v>
      </c>
      <c r="D84" s="291"/>
      <c r="E84" s="291"/>
      <c r="F84" s="291"/>
      <c r="G84" s="69" t="s">
        <v>99</v>
      </c>
      <c r="H84" s="71" t="s">
        <v>210</v>
      </c>
    </row>
    <row r="85" spans="2:8" ht="13.8" thickBot="1" x14ac:dyDescent="0.3">
      <c r="B85" s="292" t="s">
        <v>100</v>
      </c>
      <c r="C85" s="293"/>
      <c r="D85" s="293"/>
      <c r="E85" s="293"/>
      <c r="F85" s="293"/>
      <c r="G85" s="293"/>
      <c r="H85" s="294"/>
    </row>
    <row r="86" spans="2:8" x14ac:dyDescent="0.2">
      <c r="B86" s="299" t="s">
        <v>101</v>
      </c>
      <c r="C86" s="300"/>
      <c r="D86" s="68" t="s">
        <v>68</v>
      </c>
      <c r="E86" s="68" t="s">
        <v>3</v>
      </c>
      <c r="F86" s="68" t="s">
        <v>122</v>
      </c>
      <c r="G86" s="68" t="s">
        <v>116</v>
      </c>
      <c r="H86" s="73" t="s">
        <v>102</v>
      </c>
    </row>
    <row r="87" spans="2:8" ht="27" customHeight="1" x14ac:dyDescent="0.2">
      <c r="B87" s="358" t="s">
        <v>258</v>
      </c>
      <c r="C87" s="359"/>
      <c r="D87" s="62" t="s">
        <v>154</v>
      </c>
      <c r="E87" s="62">
        <v>1</v>
      </c>
      <c r="F87" s="63"/>
      <c r="G87" s="63">
        <f>G105*10/100</f>
        <v>3882.0650000000001</v>
      </c>
      <c r="H87" s="54">
        <f>E87*G87</f>
        <v>3882.0650000000001</v>
      </c>
    </row>
    <row r="88" spans="2:8" x14ac:dyDescent="0.2">
      <c r="B88" s="360"/>
      <c r="C88" s="361"/>
      <c r="D88" s="62"/>
      <c r="E88" s="62"/>
      <c r="F88" s="63"/>
      <c r="G88" s="63"/>
      <c r="H88" s="54"/>
    </row>
    <row r="89" spans="2:8" x14ac:dyDescent="0.2">
      <c r="B89" s="289" t="s">
        <v>103</v>
      </c>
      <c r="C89" s="290"/>
      <c r="D89" s="62" t="s">
        <v>103</v>
      </c>
      <c r="E89" s="62"/>
      <c r="F89" s="63" t="s">
        <v>103</v>
      </c>
      <c r="G89" s="65"/>
      <c r="H89" s="54"/>
    </row>
    <row r="90" spans="2:8" ht="13.8" thickBot="1" x14ac:dyDescent="0.3">
      <c r="B90" s="287" t="s">
        <v>104</v>
      </c>
      <c r="C90" s="288"/>
      <c r="D90" s="288"/>
      <c r="E90" s="288"/>
      <c r="F90" s="288"/>
      <c r="G90" s="288"/>
      <c r="H90" s="72">
        <f>ROUND(SUM(H87:H89),2)</f>
        <v>3882.07</v>
      </c>
    </row>
    <row r="91" spans="2:8" ht="13.8" thickBot="1" x14ac:dyDescent="0.3">
      <c r="B91" s="292" t="s">
        <v>105</v>
      </c>
      <c r="C91" s="293"/>
      <c r="D91" s="293"/>
      <c r="E91" s="293"/>
      <c r="F91" s="293"/>
      <c r="G91" s="293"/>
      <c r="H91" s="294"/>
    </row>
    <row r="92" spans="2:8" x14ac:dyDescent="0.2">
      <c r="B92" s="299" t="s">
        <v>101</v>
      </c>
      <c r="C92" s="300"/>
      <c r="D92" s="68" t="s">
        <v>68</v>
      </c>
      <c r="E92" s="68" t="s">
        <v>3</v>
      </c>
      <c r="F92" s="68" t="s">
        <v>122</v>
      </c>
      <c r="G92" s="68" t="s">
        <v>116</v>
      </c>
      <c r="H92" s="73" t="s">
        <v>102</v>
      </c>
    </row>
    <row r="93" spans="2:8" x14ac:dyDescent="0.2">
      <c r="B93" s="259" t="s">
        <v>260</v>
      </c>
      <c r="C93" s="260"/>
      <c r="D93" s="62" t="s">
        <v>154</v>
      </c>
      <c r="E93" s="65">
        <v>1</v>
      </c>
      <c r="F93" s="65"/>
      <c r="G93" s="63">
        <v>169900</v>
      </c>
      <c r="H93" s="54">
        <f>E93*G93</f>
        <v>169900</v>
      </c>
    </row>
    <row r="94" spans="2:8" x14ac:dyDescent="0.2">
      <c r="B94" s="309" t="s">
        <v>261</v>
      </c>
      <c r="C94" s="310"/>
      <c r="D94" s="62" t="s">
        <v>154</v>
      </c>
      <c r="E94" s="65">
        <v>1</v>
      </c>
      <c r="F94" s="65"/>
      <c r="G94" s="63">
        <v>15500</v>
      </c>
      <c r="H94" s="54">
        <f t="shared" ref="H94:H95" si="2">E94*G94</f>
        <v>15500</v>
      </c>
    </row>
    <row r="95" spans="2:8" x14ac:dyDescent="0.2">
      <c r="B95" s="307" t="s">
        <v>262</v>
      </c>
      <c r="C95" s="308"/>
      <c r="D95" s="62" t="s">
        <v>154</v>
      </c>
      <c r="E95" s="62">
        <v>3</v>
      </c>
      <c r="F95" s="65"/>
      <c r="G95" s="63">
        <v>496</v>
      </c>
      <c r="H95" s="54">
        <f t="shared" si="2"/>
        <v>1488</v>
      </c>
    </row>
    <row r="96" spans="2:8" ht="13.8" thickBot="1" x14ac:dyDescent="0.3">
      <c r="B96" s="287" t="s">
        <v>104</v>
      </c>
      <c r="C96" s="288"/>
      <c r="D96" s="288"/>
      <c r="E96" s="288"/>
      <c r="F96" s="288"/>
      <c r="G96" s="288"/>
      <c r="H96" s="72">
        <f>ROUND(SUM(H93:H95),2)</f>
        <v>186888</v>
      </c>
    </row>
    <row r="97" spans="2:8" ht="13.8" thickBot="1" x14ac:dyDescent="0.3">
      <c r="B97" s="292" t="s">
        <v>106</v>
      </c>
      <c r="C97" s="293"/>
      <c r="D97" s="293"/>
      <c r="E97" s="293"/>
      <c r="F97" s="293"/>
      <c r="G97" s="293"/>
      <c r="H97" s="294"/>
    </row>
    <row r="98" spans="2:8" x14ac:dyDescent="0.2">
      <c r="B98" s="299" t="s">
        <v>101</v>
      </c>
      <c r="C98" s="300"/>
      <c r="D98" s="68" t="s">
        <v>68</v>
      </c>
      <c r="E98" s="68" t="s">
        <v>3</v>
      </c>
      <c r="F98" s="68" t="s">
        <v>122</v>
      </c>
      <c r="G98" s="68" t="s">
        <v>116</v>
      </c>
      <c r="H98" s="73" t="s">
        <v>102</v>
      </c>
    </row>
    <row r="99" spans="2:8" x14ac:dyDescent="0.2">
      <c r="B99" s="259" t="s">
        <v>259</v>
      </c>
      <c r="C99" s="260"/>
      <c r="D99" s="62" t="s">
        <v>121</v>
      </c>
      <c r="E99" s="62">
        <v>1.2E-2</v>
      </c>
      <c r="F99" s="63">
        <v>0</v>
      </c>
      <c r="G99" s="64">
        <v>90000</v>
      </c>
      <c r="H99" s="54">
        <f>E99*G99</f>
        <v>1080</v>
      </c>
    </row>
    <row r="100" spans="2:8" x14ac:dyDescent="0.2">
      <c r="B100" s="297"/>
      <c r="C100" s="298"/>
      <c r="D100" s="62"/>
      <c r="E100" s="62"/>
      <c r="F100" s="63"/>
      <c r="G100" s="64"/>
      <c r="H100" s="54"/>
    </row>
    <row r="101" spans="2:8" x14ac:dyDescent="0.2">
      <c r="B101" s="289"/>
      <c r="C101" s="290"/>
      <c r="D101" s="62"/>
      <c r="E101" s="62"/>
      <c r="F101" s="63"/>
      <c r="G101" s="64"/>
      <c r="H101" s="54"/>
    </row>
    <row r="102" spans="2:8" ht="13.8" thickBot="1" x14ac:dyDescent="0.3">
      <c r="B102" s="287" t="s">
        <v>104</v>
      </c>
      <c r="C102" s="288"/>
      <c r="D102" s="288"/>
      <c r="E102" s="288"/>
      <c r="F102" s="288"/>
      <c r="G102" s="288"/>
      <c r="H102" s="72">
        <f>H99+H100+H101</f>
        <v>1080</v>
      </c>
    </row>
    <row r="103" spans="2:8" ht="13.8" thickBot="1" x14ac:dyDescent="0.3">
      <c r="B103" s="292" t="s">
        <v>108</v>
      </c>
      <c r="C103" s="293"/>
      <c r="D103" s="293"/>
      <c r="E103" s="293"/>
      <c r="F103" s="293"/>
      <c r="G103" s="293"/>
      <c r="H103" s="294"/>
    </row>
    <row r="104" spans="2:8" x14ac:dyDescent="0.2">
      <c r="B104" s="295" t="s">
        <v>101</v>
      </c>
      <c r="C104" s="296"/>
      <c r="D104" s="68" t="s">
        <v>68</v>
      </c>
      <c r="E104" s="68" t="s">
        <v>3</v>
      </c>
      <c r="F104" s="68" t="s">
        <v>122</v>
      </c>
      <c r="G104" s="68" t="s">
        <v>116</v>
      </c>
      <c r="H104" s="78" t="s">
        <v>117</v>
      </c>
    </row>
    <row r="105" spans="2:8" x14ac:dyDescent="0.2">
      <c r="B105" s="307" t="s">
        <v>155</v>
      </c>
      <c r="C105" s="308"/>
      <c r="D105" s="62" t="s">
        <v>119</v>
      </c>
      <c r="E105" s="77">
        <v>0.4</v>
      </c>
      <c r="F105" s="63">
        <v>0</v>
      </c>
      <c r="G105" s="64">
        <v>38820.65</v>
      </c>
      <c r="H105" s="54">
        <f>G105*E105</f>
        <v>15528.260000000002</v>
      </c>
    </row>
    <row r="106" spans="2:8" x14ac:dyDescent="0.2">
      <c r="B106" s="289"/>
      <c r="C106" s="290"/>
      <c r="D106" s="62"/>
      <c r="E106" s="62"/>
      <c r="F106" s="63"/>
      <c r="G106" s="64"/>
      <c r="H106" s="54">
        <f>+ROUND(E106*F106*G106,2)</f>
        <v>0</v>
      </c>
    </row>
    <row r="107" spans="2:8" x14ac:dyDescent="0.25">
      <c r="B107" s="285" t="s">
        <v>104</v>
      </c>
      <c r="C107" s="286"/>
      <c r="D107" s="286"/>
      <c r="E107" s="286"/>
      <c r="F107" s="286"/>
      <c r="G107" s="286"/>
      <c r="H107" s="74">
        <f>H105+H106</f>
        <v>15528.260000000002</v>
      </c>
    </row>
    <row r="108" spans="2:8" ht="13.8" thickBot="1" x14ac:dyDescent="0.25">
      <c r="B108" s="277"/>
      <c r="C108" s="278"/>
      <c r="D108" s="278"/>
      <c r="E108" s="283"/>
      <c r="F108" s="283"/>
      <c r="G108" s="283"/>
      <c r="H108" s="284"/>
    </row>
    <row r="109" spans="2:8" ht="13.8" thickBot="1" x14ac:dyDescent="0.3">
      <c r="B109" s="277"/>
      <c r="C109" s="278"/>
      <c r="D109" s="278"/>
      <c r="E109" s="60"/>
      <c r="F109" s="60"/>
      <c r="G109" s="67" t="s">
        <v>23</v>
      </c>
      <c r="H109" s="66">
        <f>H102+H107+H96+H90</f>
        <v>207378.33000000002</v>
      </c>
    </row>
    <row r="110" spans="2:8" x14ac:dyDescent="0.25">
      <c r="B110" s="277"/>
      <c r="C110" s="278"/>
      <c r="D110" s="278"/>
      <c r="E110" s="60"/>
      <c r="F110" s="60"/>
      <c r="G110" s="60"/>
      <c r="H110" s="56"/>
    </row>
    <row r="111" spans="2:8" ht="14.4" x14ac:dyDescent="0.3">
      <c r="B111" s="279" t="s">
        <v>109</v>
      </c>
      <c r="C111" s="280"/>
      <c r="D111" s="280"/>
      <c r="E111" s="61"/>
      <c r="F111" s="61"/>
      <c r="G111" s="61"/>
      <c r="H111" s="57"/>
    </row>
    <row r="112" spans="2:8" ht="14.4" x14ac:dyDescent="0.3">
      <c r="B112" s="55" t="s">
        <v>110</v>
      </c>
      <c r="C112" s="61"/>
      <c r="D112" s="61"/>
      <c r="E112" s="61"/>
      <c r="F112" s="61"/>
      <c r="G112" s="61"/>
      <c r="H112" s="57"/>
    </row>
    <row r="113" spans="2:8" ht="14.4" x14ac:dyDescent="0.3">
      <c r="B113" s="55" t="s">
        <v>111</v>
      </c>
      <c r="C113" s="61"/>
      <c r="D113" s="61"/>
      <c r="E113" s="61"/>
      <c r="F113" s="61"/>
      <c r="G113" s="61"/>
      <c r="H113" s="57"/>
    </row>
    <row r="114" spans="2:8" ht="15" thickBot="1" x14ac:dyDescent="0.35">
      <c r="B114" s="281" t="s">
        <v>112</v>
      </c>
      <c r="C114" s="282"/>
      <c r="D114" s="282"/>
      <c r="E114" s="58"/>
      <c r="F114" s="58"/>
      <c r="G114" s="58"/>
      <c r="H114" s="59"/>
    </row>
    <row r="116" spans="2:8" ht="13.8" thickBot="1" x14ac:dyDescent="0.3"/>
    <row r="117" spans="2:8" ht="13.8" thickBot="1" x14ac:dyDescent="0.3">
      <c r="B117" s="261" t="s">
        <v>94</v>
      </c>
      <c r="C117" s="262"/>
      <c r="D117" s="262"/>
      <c r="E117" s="262"/>
      <c r="F117" s="262"/>
      <c r="G117" s="262"/>
      <c r="H117" s="263"/>
    </row>
    <row r="118" spans="2:8" ht="27" customHeight="1" x14ac:dyDescent="0.25">
      <c r="B118" s="271" t="s">
        <v>115</v>
      </c>
      <c r="C118" s="272"/>
      <c r="D118" s="264" t="s">
        <v>366</v>
      </c>
      <c r="E118" s="264"/>
      <c r="F118" s="264"/>
      <c r="G118" s="264"/>
      <c r="H118" s="265"/>
    </row>
    <row r="119" spans="2:8" x14ac:dyDescent="0.2">
      <c r="B119" s="273" t="s">
        <v>270</v>
      </c>
      <c r="C119" s="274"/>
      <c r="D119" s="266" t="s">
        <v>95</v>
      </c>
      <c r="E119" s="266"/>
      <c r="F119" s="266" t="s">
        <v>113</v>
      </c>
      <c r="G119" s="266"/>
      <c r="H119" s="270"/>
    </row>
    <row r="120" spans="2:8" x14ac:dyDescent="0.2">
      <c r="B120" s="275"/>
      <c r="C120" s="276"/>
      <c r="D120" s="266" t="s">
        <v>96</v>
      </c>
      <c r="E120" s="266"/>
      <c r="F120" s="75" t="s">
        <v>114</v>
      </c>
      <c r="G120" s="75" t="s">
        <v>97</v>
      </c>
      <c r="H120" s="76">
        <v>2024</v>
      </c>
    </row>
    <row r="121" spans="2:8" x14ac:dyDescent="0.25">
      <c r="B121" s="267" t="s">
        <v>268</v>
      </c>
      <c r="C121" s="268"/>
      <c r="D121" s="268"/>
      <c r="E121" s="268"/>
      <c r="F121" s="268"/>
      <c r="G121" s="268"/>
      <c r="H121" s="269"/>
    </row>
    <row r="122" spans="2:8" x14ac:dyDescent="0.25">
      <c r="B122" s="267"/>
      <c r="C122" s="268"/>
      <c r="D122" s="268"/>
      <c r="E122" s="268"/>
      <c r="F122" s="268"/>
      <c r="G122" s="268"/>
      <c r="H122" s="269"/>
    </row>
    <row r="123" spans="2:8" ht="13.8" thickBot="1" x14ac:dyDescent="0.25">
      <c r="B123" s="70" t="s">
        <v>98</v>
      </c>
      <c r="C123" s="291" t="s">
        <v>67</v>
      </c>
      <c r="D123" s="291"/>
      <c r="E123" s="291"/>
      <c r="F123" s="291"/>
      <c r="G123" s="69" t="s">
        <v>99</v>
      </c>
      <c r="H123" s="71" t="s">
        <v>221</v>
      </c>
    </row>
    <row r="124" spans="2:8" ht="13.8" thickBot="1" x14ac:dyDescent="0.3">
      <c r="B124" s="292" t="s">
        <v>100</v>
      </c>
      <c r="C124" s="293"/>
      <c r="D124" s="293"/>
      <c r="E124" s="293"/>
      <c r="F124" s="293"/>
      <c r="G124" s="293"/>
      <c r="H124" s="294"/>
    </row>
    <row r="125" spans="2:8" x14ac:dyDescent="0.2">
      <c r="B125" s="299" t="s">
        <v>101</v>
      </c>
      <c r="C125" s="300"/>
      <c r="D125" s="68" t="s">
        <v>68</v>
      </c>
      <c r="E125" s="68" t="s">
        <v>3</v>
      </c>
      <c r="F125" s="68" t="s">
        <v>122</v>
      </c>
      <c r="G125" s="68" t="s">
        <v>116</v>
      </c>
      <c r="H125" s="73" t="s">
        <v>102</v>
      </c>
    </row>
    <row r="126" spans="2:8" x14ac:dyDescent="0.2">
      <c r="B126" s="358" t="s">
        <v>258</v>
      </c>
      <c r="C126" s="359"/>
      <c r="D126" s="62" t="s">
        <v>154</v>
      </c>
      <c r="E126" s="62">
        <v>0.4</v>
      </c>
      <c r="F126" s="63"/>
      <c r="G126" s="63">
        <f>G144*10/100</f>
        <v>3882.0650000000001</v>
      </c>
      <c r="H126" s="54">
        <f>E126*G126</f>
        <v>1552.826</v>
      </c>
    </row>
    <row r="127" spans="2:8" x14ac:dyDescent="0.2">
      <c r="B127" s="360"/>
      <c r="C127" s="361"/>
      <c r="D127" s="62"/>
      <c r="E127" s="62"/>
      <c r="F127" s="63"/>
      <c r="G127" s="63"/>
      <c r="H127" s="54"/>
    </row>
    <row r="128" spans="2:8" x14ac:dyDescent="0.2">
      <c r="B128" s="289" t="s">
        <v>103</v>
      </c>
      <c r="C128" s="290"/>
      <c r="D128" s="62" t="s">
        <v>103</v>
      </c>
      <c r="E128" s="62"/>
      <c r="F128" s="63" t="s">
        <v>103</v>
      </c>
      <c r="G128" s="65"/>
      <c r="H128" s="54"/>
    </row>
    <row r="129" spans="2:8" ht="13.8" thickBot="1" x14ac:dyDescent="0.3">
      <c r="B129" s="287" t="s">
        <v>104</v>
      </c>
      <c r="C129" s="288"/>
      <c r="D129" s="288"/>
      <c r="E129" s="288"/>
      <c r="F129" s="288"/>
      <c r="G129" s="288"/>
      <c r="H129" s="72">
        <f>ROUND(SUM(H126:H128),2)</f>
        <v>1552.83</v>
      </c>
    </row>
    <row r="130" spans="2:8" ht="13.8" thickBot="1" x14ac:dyDescent="0.3">
      <c r="B130" s="292" t="s">
        <v>105</v>
      </c>
      <c r="C130" s="293"/>
      <c r="D130" s="293"/>
      <c r="E130" s="293"/>
      <c r="F130" s="293"/>
      <c r="G130" s="293"/>
      <c r="H130" s="294"/>
    </row>
    <row r="131" spans="2:8" x14ac:dyDescent="0.2">
      <c r="B131" s="299" t="s">
        <v>101</v>
      </c>
      <c r="C131" s="300"/>
      <c r="D131" s="68" t="s">
        <v>68</v>
      </c>
      <c r="E131" s="68" t="s">
        <v>3</v>
      </c>
      <c r="F131" s="68" t="s">
        <v>122</v>
      </c>
      <c r="G131" s="68" t="s">
        <v>116</v>
      </c>
      <c r="H131" s="73" t="s">
        <v>102</v>
      </c>
    </row>
    <row r="132" spans="2:8" ht="24" customHeight="1" x14ac:dyDescent="0.2">
      <c r="B132" s="358" t="s">
        <v>266</v>
      </c>
      <c r="C132" s="359"/>
      <c r="D132" s="62" t="s">
        <v>154</v>
      </c>
      <c r="E132" s="65">
        <v>1</v>
      </c>
      <c r="F132" s="65"/>
      <c r="G132" s="63">
        <v>36900</v>
      </c>
      <c r="H132" s="54">
        <f>E132*G132</f>
        <v>36900</v>
      </c>
    </row>
    <row r="133" spans="2:8" x14ac:dyDescent="0.2">
      <c r="B133" s="309" t="s">
        <v>267</v>
      </c>
      <c r="C133" s="310"/>
      <c r="D133" s="62" t="s">
        <v>154</v>
      </c>
      <c r="E133" s="65">
        <v>1</v>
      </c>
      <c r="F133" s="65"/>
      <c r="G133" s="63">
        <v>15500</v>
      </c>
      <c r="H133" s="54">
        <f t="shared" ref="H133:H134" si="3">E133*G133</f>
        <v>15500</v>
      </c>
    </row>
    <row r="134" spans="2:8" x14ac:dyDescent="0.2">
      <c r="B134" s="307" t="s">
        <v>262</v>
      </c>
      <c r="C134" s="308"/>
      <c r="D134" s="62" t="s">
        <v>154</v>
      </c>
      <c r="E134" s="62">
        <v>3</v>
      </c>
      <c r="F134" s="65"/>
      <c r="G134" s="63">
        <v>496</v>
      </c>
      <c r="H134" s="54">
        <f t="shared" si="3"/>
        <v>1488</v>
      </c>
    </row>
    <row r="135" spans="2:8" ht="13.8" thickBot="1" x14ac:dyDescent="0.3">
      <c r="B135" s="287" t="s">
        <v>104</v>
      </c>
      <c r="C135" s="288"/>
      <c r="D135" s="288"/>
      <c r="E135" s="288"/>
      <c r="F135" s="288"/>
      <c r="G135" s="288"/>
      <c r="H135" s="72">
        <f>ROUND(SUM(H132:H134),2)</f>
        <v>53888</v>
      </c>
    </row>
    <row r="136" spans="2:8" ht="13.8" thickBot="1" x14ac:dyDescent="0.3">
      <c r="B136" s="292" t="s">
        <v>106</v>
      </c>
      <c r="C136" s="293"/>
      <c r="D136" s="293"/>
      <c r="E136" s="293"/>
      <c r="F136" s="293"/>
      <c r="G136" s="293"/>
      <c r="H136" s="294"/>
    </row>
    <row r="137" spans="2:8" x14ac:dyDescent="0.2">
      <c r="B137" s="299" t="s">
        <v>101</v>
      </c>
      <c r="C137" s="300"/>
      <c r="D137" s="68" t="s">
        <v>68</v>
      </c>
      <c r="E137" s="68" t="s">
        <v>3</v>
      </c>
      <c r="F137" s="68" t="s">
        <v>122</v>
      </c>
      <c r="G137" s="68" t="s">
        <v>116</v>
      </c>
      <c r="H137" s="73" t="s">
        <v>102</v>
      </c>
    </row>
    <row r="138" spans="2:8" x14ac:dyDescent="0.2">
      <c r="B138" s="259" t="s">
        <v>259</v>
      </c>
      <c r="C138" s="260"/>
      <c r="D138" s="62" t="s">
        <v>121</v>
      </c>
      <c r="E138" s="62">
        <v>3.0000000000000001E-3</v>
      </c>
      <c r="F138" s="63">
        <v>0</v>
      </c>
      <c r="G138" s="64">
        <v>90000</v>
      </c>
      <c r="H138" s="54">
        <f>E138*G138</f>
        <v>270</v>
      </c>
    </row>
    <row r="139" spans="2:8" x14ac:dyDescent="0.2">
      <c r="B139" s="297"/>
      <c r="C139" s="298"/>
      <c r="D139" s="62"/>
      <c r="E139" s="62"/>
      <c r="F139" s="63"/>
      <c r="G139" s="64"/>
      <c r="H139" s="54"/>
    </row>
    <row r="140" spans="2:8" x14ac:dyDescent="0.2">
      <c r="B140" s="289"/>
      <c r="C140" s="290"/>
      <c r="D140" s="62"/>
      <c r="E140" s="62"/>
      <c r="F140" s="63"/>
      <c r="G140" s="64"/>
      <c r="H140" s="54"/>
    </row>
    <row r="141" spans="2:8" ht="13.8" thickBot="1" x14ac:dyDescent="0.3">
      <c r="B141" s="287" t="s">
        <v>104</v>
      </c>
      <c r="C141" s="288"/>
      <c r="D141" s="288"/>
      <c r="E141" s="288"/>
      <c r="F141" s="288"/>
      <c r="G141" s="288"/>
      <c r="H141" s="72">
        <f>H138+H139+H140</f>
        <v>270</v>
      </c>
    </row>
    <row r="142" spans="2:8" ht="13.8" thickBot="1" x14ac:dyDescent="0.3">
      <c r="B142" s="292" t="s">
        <v>108</v>
      </c>
      <c r="C142" s="293"/>
      <c r="D142" s="293"/>
      <c r="E142" s="293"/>
      <c r="F142" s="293"/>
      <c r="G142" s="293"/>
      <c r="H142" s="294"/>
    </row>
    <row r="143" spans="2:8" x14ac:dyDescent="0.2">
      <c r="B143" s="295" t="s">
        <v>101</v>
      </c>
      <c r="C143" s="296"/>
      <c r="D143" s="68" t="s">
        <v>68</v>
      </c>
      <c r="E143" s="68" t="s">
        <v>3</v>
      </c>
      <c r="F143" s="68" t="s">
        <v>122</v>
      </c>
      <c r="G143" s="68" t="s">
        <v>116</v>
      </c>
      <c r="H143" s="78" t="s">
        <v>117</v>
      </c>
    </row>
    <row r="144" spans="2:8" x14ac:dyDescent="0.2">
      <c r="B144" s="307" t="s">
        <v>155</v>
      </c>
      <c r="C144" s="308"/>
      <c r="D144" s="62" t="s">
        <v>119</v>
      </c>
      <c r="E144" s="77">
        <v>0.4</v>
      </c>
      <c r="F144" s="63">
        <v>0</v>
      </c>
      <c r="G144" s="64">
        <v>38820.65</v>
      </c>
      <c r="H144" s="54">
        <f>G144*E144</f>
        <v>15528.260000000002</v>
      </c>
    </row>
    <row r="145" spans="2:8" x14ac:dyDescent="0.2">
      <c r="B145" s="289"/>
      <c r="C145" s="290"/>
      <c r="D145" s="62"/>
      <c r="E145" s="62"/>
      <c r="F145" s="63"/>
      <c r="G145" s="64"/>
      <c r="H145" s="54">
        <f>+ROUND(E145*F145*G145,2)</f>
        <v>0</v>
      </c>
    </row>
    <row r="146" spans="2:8" x14ac:dyDescent="0.25">
      <c r="B146" s="285" t="s">
        <v>104</v>
      </c>
      <c r="C146" s="286"/>
      <c r="D146" s="286"/>
      <c r="E146" s="286"/>
      <c r="F146" s="286"/>
      <c r="G146" s="286"/>
      <c r="H146" s="74">
        <f>H144+H145</f>
        <v>15528.260000000002</v>
      </c>
    </row>
    <row r="147" spans="2:8" ht="13.8" thickBot="1" x14ac:dyDescent="0.25">
      <c r="B147" s="277"/>
      <c r="C147" s="278"/>
      <c r="D147" s="278"/>
      <c r="E147" s="283"/>
      <c r="F147" s="283"/>
      <c r="G147" s="283"/>
      <c r="H147" s="284"/>
    </row>
    <row r="148" spans="2:8" ht="13.8" thickBot="1" x14ac:dyDescent="0.3">
      <c r="B148" s="277"/>
      <c r="C148" s="278"/>
      <c r="D148" s="278"/>
      <c r="E148" s="60"/>
      <c r="F148" s="60"/>
      <c r="G148" s="67" t="s">
        <v>23</v>
      </c>
      <c r="H148" s="66">
        <f>H141+H146+H135+H129</f>
        <v>71239.090000000011</v>
      </c>
    </row>
    <row r="149" spans="2:8" x14ac:dyDescent="0.25">
      <c r="B149" s="277"/>
      <c r="C149" s="278"/>
      <c r="D149" s="278"/>
      <c r="E149" s="60"/>
      <c r="F149" s="60"/>
      <c r="G149" s="60"/>
      <c r="H149" s="56"/>
    </row>
    <row r="150" spans="2:8" ht="14.4" x14ac:dyDescent="0.3">
      <c r="B150" s="279" t="s">
        <v>109</v>
      </c>
      <c r="C150" s="280"/>
      <c r="D150" s="280"/>
      <c r="E150" s="61"/>
      <c r="F150" s="61"/>
      <c r="G150" s="61"/>
      <c r="H150" s="57"/>
    </row>
    <row r="151" spans="2:8" ht="14.4" x14ac:dyDescent="0.3">
      <c r="B151" s="55" t="s">
        <v>110</v>
      </c>
      <c r="C151" s="61"/>
      <c r="D151" s="61"/>
      <c r="E151" s="61"/>
      <c r="F151" s="61"/>
      <c r="G151" s="61"/>
      <c r="H151" s="57"/>
    </row>
    <row r="152" spans="2:8" ht="14.4" x14ac:dyDescent="0.3">
      <c r="B152" s="55" t="s">
        <v>111</v>
      </c>
      <c r="C152" s="61"/>
      <c r="D152" s="61"/>
      <c r="E152" s="61"/>
      <c r="F152" s="61"/>
      <c r="G152" s="61"/>
      <c r="H152" s="57"/>
    </row>
    <row r="153" spans="2:8" ht="15" thickBot="1" x14ac:dyDescent="0.35">
      <c r="B153" s="281" t="s">
        <v>112</v>
      </c>
      <c r="C153" s="282"/>
      <c r="D153" s="282"/>
      <c r="E153" s="58"/>
      <c r="F153" s="58"/>
      <c r="G153" s="58"/>
      <c r="H153" s="59"/>
    </row>
    <row r="155" spans="2:8" ht="13.8" thickBot="1" x14ac:dyDescent="0.3"/>
    <row r="156" spans="2:8" ht="13.8" thickBot="1" x14ac:dyDescent="0.3">
      <c r="B156" s="261" t="s">
        <v>94</v>
      </c>
      <c r="C156" s="262"/>
      <c r="D156" s="262"/>
      <c r="E156" s="262"/>
      <c r="F156" s="262"/>
      <c r="G156" s="262"/>
      <c r="H156" s="263"/>
    </row>
    <row r="157" spans="2:8" ht="25.5" customHeight="1" x14ac:dyDescent="0.25">
      <c r="B157" s="271" t="s">
        <v>115</v>
      </c>
      <c r="C157" s="272"/>
      <c r="D157" s="264" t="s">
        <v>366</v>
      </c>
      <c r="E157" s="264"/>
      <c r="F157" s="264"/>
      <c r="G157" s="264"/>
      <c r="H157" s="265"/>
    </row>
    <row r="158" spans="2:8" x14ac:dyDescent="0.2">
      <c r="B158" s="273" t="s">
        <v>271</v>
      </c>
      <c r="C158" s="274"/>
      <c r="D158" s="266" t="s">
        <v>95</v>
      </c>
      <c r="E158" s="266"/>
      <c r="F158" s="266" t="s">
        <v>113</v>
      </c>
      <c r="G158" s="266"/>
      <c r="H158" s="270"/>
    </row>
    <row r="159" spans="2:8" x14ac:dyDescent="0.2">
      <c r="B159" s="275"/>
      <c r="C159" s="276"/>
      <c r="D159" s="266" t="s">
        <v>96</v>
      </c>
      <c r="E159" s="266"/>
      <c r="F159" s="75" t="s">
        <v>114</v>
      </c>
      <c r="G159" s="75" t="s">
        <v>97</v>
      </c>
      <c r="H159" s="76">
        <v>2024</v>
      </c>
    </row>
    <row r="160" spans="2:8" x14ac:dyDescent="0.25">
      <c r="B160" s="267" t="s">
        <v>42</v>
      </c>
      <c r="C160" s="268"/>
      <c r="D160" s="268"/>
      <c r="E160" s="268"/>
      <c r="F160" s="268"/>
      <c r="G160" s="268"/>
      <c r="H160" s="269"/>
    </row>
    <row r="161" spans="2:8" x14ac:dyDescent="0.25">
      <c r="B161" s="267"/>
      <c r="C161" s="268"/>
      <c r="D161" s="268"/>
      <c r="E161" s="268"/>
      <c r="F161" s="268"/>
      <c r="G161" s="268"/>
      <c r="H161" s="269"/>
    </row>
    <row r="162" spans="2:8" ht="13.8" thickBot="1" x14ac:dyDescent="0.25">
      <c r="B162" s="70" t="s">
        <v>98</v>
      </c>
      <c r="C162" s="291" t="s">
        <v>67</v>
      </c>
      <c r="D162" s="291"/>
      <c r="E162" s="291"/>
      <c r="F162" s="291"/>
      <c r="G162" s="69" t="s">
        <v>99</v>
      </c>
      <c r="H162" s="71" t="s">
        <v>229</v>
      </c>
    </row>
    <row r="163" spans="2:8" ht="13.8" thickBot="1" x14ac:dyDescent="0.3">
      <c r="B163" s="292" t="s">
        <v>100</v>
      </c>
      <c r="C163" s="293"/>
      <c r="D163" s="293"/>
      <c r="E163" s="293"/>
      <c r="F163" s="293"/>
      <c r="G163" s="293"/>
      <c r="H163" s="294"/>
    </row>
    <row r="164" spans="2:8" x14ac:dyDescent="0.2">
      <c r="B164" s="299" t="s">
        <v>101</v>
      </c>
      <c r="C164" s="300"/>
      <c r="D164" s="68" t="s">
        <v>68</v>
      </c>
      <c r="E164" s="68" t="s">
        <v>3</v>
      </c>
      <c r="F164" s="68" t="s">
        <v>122</v>
      </c>
      <c r="G164" s="68" t="s">
        <v>116</v>
      </c>
      <c r="H164" s="73" t="s">
        <v>102</v>
      </c>
    </row>
    <row r="165" spans="2:8" x14ac:dyDescent="0.2">
      <c r="B165" s="307" t="s">
        <v>258</v>
      </c>
      <c r="C165" s="308"/>
      <c r="D165" s="62" t="s">
        <v>195</v>
      </c>
      <c r="E165" s="62">
        <v>0.4</v>
      </c>
      <c r="F165" s="63"/>
      <c r="G165" s="64">
        <f>G188*10/100</f>
        <v>3882.0650000000001</v>
      </c>
      <c r="H165" s="54">
        <f>E165*G165</f>
        <v>1552.826</v>
      </c>
    </row>
    <row r="166" spans="2:8" x14ac:dyDescent="0.2">
      <c r="B166" s="259"/>
      <c r="C166" s="260"/>
      <c r="D166" s="62"/>
      <c r="E166" s="62"/>
      <c r="F166" s="63"/>
      <c r="G166" s="64"/>
      <c r="H166" s="54">
        <f>+ROUND(F166*G166,2)</f>
        <v>0</v>
      </c>
    </row>
    <row r="167" spans="2:8" x14ac:dyDescent="0.2">
      <c r="B167" s="289" t="s">
        <v>103</v>
      </c>
      <c r="C167" s="290"/>
      <c r="D167" s="62" t="s">
        <v>103</v>
      </c>
      <c r="E167" s="62"/>
      <c r="F167" s="63" t="s">
        <v>103</v>
      </c>
      <c r="G167" s="65"/>
      <c r="H167" s="54"/>
    </row>
    <row r="168" spans="2:8" ht="13.8" thickBot="1" x14ac:dyDescent="0.3">
      <c r="B168" s="287" t="s">
        <v>104</v>
      </c>
      <c r="C168" s="288"/>
      <c r="D168" s="288"/>
      <c r="E168" s="288"/>
      <c r="F168" s="288"/>
      <c r="G168" s="288"/>
      <c r="H168" s="72">
        <f>ROUND(SUM(H165:H167),2)</f>
        <v>1552.83</v>
      </c>
    </row>
    <row r="169" spans="2:8" ht="13.8" thickBot="1" x14ac:dyDescent="0.3">
      <c r="B169" s="292" t="s">
        <v>105</v>
      </c>
      <c r="C169" s="293"/>
      <c r="D169" s="293"/>
      <c r="E169" s="293"/>
      <c r="F169" s="293"/>
      <c r="G169" s="293"/>
      <c r="H169" s="294"/>
    </row>
    <row r="170" spans="2:8" x14ac:dyDescent="0.2">
      <c r="B170" s="338" t="s">
        <v>101</v>
      </c>
      <c r="C170" s="339"/>
      <c r="D170" s="86" t="s">
        <v>68</v>
      </c>
      <c r="E170" s="86" t="s">
        <v>3</v>
      </c>
      <c r="F170" s="86" t="s">
        <v>122</v>
      </c>
      <c r="G170" s="86" t="s">
        <v>116</v>
      </c>
      <c r="H170" s="87" t="s">
        <v>102</v>
      </c>
    </row>
    <row r="171" spans="2:8" ht="27" customHeight="1" x14ac:dyDescent="0.2">
      <c r="B171" s="344" t="s">
        <v>272</v>
      </c>
      <c r="C171" s="345"/>
      <c r="D171" s="68" t="s">
        <v>152</v>
      </c>
      <c r="E171" s="68">
        <v>24</v>
      </c>
      <c r="F171" s="68">
        <v>5</v>
      </c>
      <c r="G171" s="63">
        <v>2349</v>
      </c>
      <c r="H171" s="54">
        <f>E171*G171</f>
        <v>56376</v>
      </c>
    </row>
    <row r="172" spans="2:8" x14ac:dyDescent="0.2">
      <c r="B172" s="348" t="s">
        <v>273</v>
      </c>
      <c r="C172" s="349"/>
      <c r="D172" s="68" t="s">
        <v>152</v>
      </c>
      <c r="E172" s="68">
        <v>8</v>
      </c>
      <c r="F172" s="68">
        <v>5</v>
      </c>
      <c r="G172" s="63">
        <v>2866</v>
      </c>
      <c r="H172" s="54">
        <f t="shared" ref="H172:H174" si="4">E172*G172</f>
        <v>22928</v>
      </c>
    </row>
    <row r="173" spans="2:8" x14ac:dyDescent="0.2">
      <c r="B173" s="348" t="s">
        <v>274</v>
      </c>
      <c r="C173" s="349"/>
      <c r="D173" s="68" t="s">
        <v>154</v>
      </c>
      <c r="E173" s="68">
        <v>2</v>
      </c>
      <c r="F173" s="68">
        <v>5</v>
      </c>
      <c r="G173" s="63">
        <v>1236</v>
      </c>
      <c r="H173" s="54">
        <f t="shared" si="4"/>
        <v>2472</v>
      </c>
    </row>
    <row r="174" spans="2:8" x14ac:dyDescent="0.2">
      <c r="B174" s="348" t="s">
        <v>275</v>
      </c>
      <c r="C174" s="349"/>
      <c r="D174" s="68" t="s">
        <v>154</v>
      </c>
      <c r="E174" s="68">
        <v>2</v>
      </c>
      <c r="F174" s="68">
        <v>5</v>
      </c>
      <c r="G174" s="63">
        <v>476</v>
      </c>
      <c r="H174" s="54">
        <f t="shared" si="4"/>
        <v>952</v>
      </c>
    </row>
    <row r="175" spans="2:8" ht="15" customHeight="1" x14ac:dyDescent="0.2">
      <c r="B175" s="344" t="s">
        <v>276</v>
      </c>
      <c r="C175" s="345"/>
      <c r="D175" s="62" t="s">
        <v>154</v>
      </c>
      <c r="E175" s="65">
        <v>1</v>
      </c>
      <c r="F175" s="65">
        <v>5</v>
      </c>
      <c r="G175" s="63">
        <v>29900</v>
      </c>
      <c r="H175" s="54">
        <f>E175*G175</f>
        <v>29900</v>
      </c>
    </row>
    <row r="176" spans="2:8" x14ac:dyDescent="0.2">
      <c r="B176" s="348" t="s">
        <v>277</v>
      </c>
      <c r="C176" s="349"/>
      <c r="D176" s="62" t="s">
        <v>154</v>
      </c>
      <c r="E176" s="65">
        <v>1</v>
      </c>
      <c r="F176" s="65">
        <v>5</v>
      </c>
      <c r="G176" s="63">
        <v>2980</v>
      </c>
      <c r="H176" s="54">
        <f t="shared" ref="H176:H178" si="5">E176*G176</f>
        <v>2980</v>
      </c>
    </row>
    <row r="177" spans="2:8" x14ac:dyDescent="0.2">
      <c r="B177" s="348" t="s">
        <v>278</v>
      </c>
      <c r="C177" s="349"/>
      <c r="D177" s="62" t="s">
        <v>154</v>
      </c>
      <c r="E177" s="65">
        <v>0.01</v>
      </c>
      <c r="F177" s="65">
        <v>5</v>
      </c>
      <c r="G177" s="63">
        <v>105324</v>
      </c>
      <c r="H177" s="54">
        <f t="shared" si="5"/>
        <v>1053.24</v>
      </c>
    </row>
    <row r="178" spans="2:8" x14ac:dyDescent="0.2">
      <c r="B178" s="344" t="s">
        <v>279</v>
      </c>
      <c r="C178" s="345"/>
      <c r="D178" s="62" t="s">
        <v>154</v>
      </c>
      <c r="E178" s="62">
        <v>1</v>
      </c>
      <c r="F178" s="65"/>
      <c r="G178" s="63">
        <v>6300</v>
      </c>
      <c r="H178" s="54">
        <f t="shared" si="5"/>
        <v>6300</v>
      </c>
    </row>
    <row r="179" spans="2:8" ht="13.8" thickBot="1" x14ac:dyDescent="0.3">
      <c r="B179" s="340" t="s">
        <v>104</v>
      </c>
      <c r="C179" s="341"/>
      <c r="D179" s="341"/>
      <c r="E179" s="341"/>
      <c r="F179" s="341"/>
      <c r="G179" s="341"/>
      <c r="H179" s="88">
        <f>ROUND(SUM(H171:H178),2)</f>
        <v>122961.24</v>
      </c>
    </row>
    <row r="180" spans="2:8" ht="13.8" thickBot="1" x14ac:dyDescent="0.3">
      <c r="B180" s="292" t="s">
        <v>106</v>
      </c>
      <c r="C180" s="293"/>
      <c r="D180" s="293"/>
      <c r="E180" s="293"/>
      <c r="F180" s="293"/>
      <c r="G180" s="293"/>
      <c r="H180" s="294"/>
    </row>
    <row r="181" spans="2:8" x14ac:dyDescent="0.2">
      <c r="B181" s="299" t="s">
        <v>101</v>
      </c>
      <c r="C181" s="300"/>
      <c r="D181" s="68" t="s">
        <v>68</v>
      </c>
      <c r="E181" s="68" t="s">
        <v>3</v>
      </c>
      <c r="F181" s="68" t="s">
        <v>122</v>
      </c>
      <c r="G181" s="68" t="s">
        <v>116</v>
      </c>
      <c r="H181" s="73" t="s">
        <v>102</v>
      </c>
    </row>
    <row r="182" spans="2:8" x14ac:dyDescent="0.2">
      <c r="B182" s="259" t="s">
        <v>120</v>
      </c>
      <c r="C182" s="260"/>
      <c r="D182" s="62" t="s">
        <v>121</v>
      </c>
      <c r="E182" s="62">
        <v>1E-3</v>
      </c>
      <c r="F182" s="63">
        <v>0</v>
      </c>
      <c r="G182" s="64">
        <v>90000</v>
      </c>
      <c r="H182" s="54">
        <f>E182*G182</f>
        <v>90</v>
      </c>
    </row>
    <row r="183" spans="2:8" x14ac:dyDescent="0.2">
      <c r="B183" s="297"/>
      <c r="C183" s="298"/>
      <c r="D183" s="62"/>
      <c r="E183" s="62"/>
      <c r="F183" s="63"/>
      <c r="G183" s="64"/>
      <c r="H183" s="54"/>
    </row>
    <row r="184" spans="2:8" x14ac:dyDescent="0.2">
      <c r="B184" s="289"/>
      <c r="C184" s="290"/>
      <c r="D184" s="62"/>
      <c r="E184" s="62"/>
      <c r="F184" s="63"/>
      <c r="G184" s="64"/>
      <c r="H184" s="54"/>
    </row>
    <row r="185" spans="2:8" ht="13.8" thickBot="1" x14ac:dyDescent="0.3">
      <c r="B185" s="287" t="s">
        <v>104</v>
      </c>
      <c r="C185" s="288"/>
      <c r="D185" s="288"/>
      <c r="E185" s="288"/>
      <c r="F185" s="288"/>
      <c r="G185" s="288"/>
      <c r="H185" s="72">
        <f>H182+H183+H184</f>
        <v>90</v>
      </c>
    </row>
    <row r="186" spans="2:8" ht="13.8" thickBot="1" x14ac:dyDescent="0.3">
      <c r="B186" s="292" t="s">
        <v>108</v>
      </c>
      <c r="C186" s="293"/>
      <c r="D186" s="293"/>
      <c r="E186" s="293"/>
      <c r="F186" s="293"/>
      <c r="G186" s="293"/>
      <c r="H186" s="294"/>
    </row>
    <row r="187" spans="2:8" x14ac:dyDescent="0.2">
      <c r="B187" s="295" t="s">
        <v>101</v>
      </c>
      <c r="C187" s="296"/>
      <c r="D187" s="68" t="s">
        <v>68</v>
      </c>
      <c r="E187" s="68" t="s">
        <v>3</v>
      </c>
      <c r="F187" s="68" t="s">
        <v>122</v>
      </c>
      <c r="G187" s="68" t="s">
        <v>116</v>
      </c>
      <c r="H187" s="78" t="s">
        <v>117</v>
      </c>
    </row>
    <row r="188" spans="2:8" x14ac:dyDescent="0.2">
      <c r="B188" s="307" t="s">
        <v>155</v>
      </c>
      <c r="C188" s="308"/>
      <c r="D188" s="62" t="s">
        <v>119</v>
      </c>
      <c r="E188" s="77">
        <v>1.8</v>
      </c>
      <c r="F188" s="63">
        <v>0</v>
      </c>
      <c r="G188" s="64">
        <v>38820.65</v>
      </c>
      <c r="H188" s="54">
        <f>G188*E188</f>
        <v>69877.17</v>
      </c>
    </row>
    <row r="189" spans="2:8" x14ac:dyDescent="0.2">
      <c r="B189" s="289"/>
      <c r="C189" s="290"/>
      <c r="D189" s="62"/>
      <c r="E189" s="62"/>
      <c r="F189" s="63"/>
      <c r="G189" s="64"/>
      <c r="H189" s="54">
        <f>+ROUND(E189*F189*G189,2)</f>
        <v>0</v>
      </c>
    </row>
    <row r="190" spans="2:8" x14ac:dyDescent="0.25">
      <c r="B190" s="285" t="s">
        <v>104</v>
      </c>
      <c r="C190" s="286"/>
      <c r="D190" s="286"/>
      <c r="E190" s="286"/>
      <c r="F190" s="286"/>
      <c r="G190" s="286"/>
      <c r="H190" s="74">
        <f>H188+H189</f>
        <v>69877.17</v>
      </c>
    </row>
    <row r="191" spans="2:8" ht="13.8" thickBot="1" x14ac:dyDescent="0.25">
      <c r="B191" s="277"/>
      <c r="C191" s="278"/>
      <c r="D191" s="278"/>
      <c r="E191" s="283"/>
      <c r="F191" s="283"/>
      <c r="G191" s="283"/>
      <c r="H191" s="284"/>
    </row>
    <row r="192" spans="2:8" ht="13.8" thickBot="1" x14ac:dyDescent="0.3">
      <c r="B192" s="277"/>
      <c r="C192" s="278"/>
      <c r="D192" s="278"/>
      <c r="E192" s="60"/>
      <c r="F192" s="60"/>
      <c r="G192" s="67" t="s">
        <v>23</v>
      </c>
      <c r="H192" s="66">
        <f>H185+H190+H179+H168</f>
        <v>194481.24</v>
      </c>
    </row>
    <row r="193" spans="2:8" x14ac:dyDescent="0.25">
      <c r="B193" s="277"/>
      <c r="C193" s="278"/>
      <c r="D193" s="278"/>
      <c r="E193" s="60"/>
      <c r="F193" s="60"/>
      <c r="G193" s="60"/>
      <c r="H193" s="56"/>
    </row>
    <row r="194" spans="2:8" ht="14.4" x14ac:dyDescent="0.3">
      <c r="B194" s="279" t="s">
        <v>109</v>
      </c>
      <c r="C194" s="280"/>
      <c r="D194" s="280"/>
      <c r="E194" s="61"/>
      <c r="F194" s="61"/>
      <c r="G194" s="61"/>
      <c r="H194" s="57"/>
    </row>
    <row r="195" spans="2:8" ht="14.4" x14ac:dyDescent="0.3">
      <c r="B195" s="55" t="s">
        <v>110</v>
      </c>
      <c r="C195" s="61"/>
      <c r="D195" s="61"/>
      <c r="E195" s="61"/>
      <c r="F195" s="61"/>
      <c r="G195" s="61"/>
      <c r="H195" s="57"/>
    </row>
    <row r="196" spans="2:8" ht="14.4" x14ac:dyDescent="0.3">
      <c r="B196" s="55" t="s">
        <v>111</v>
      </c>
      <c r="C196" s="61"/>
      <c r="D196" s="61"/>
      <c r="E196" s="61"/>
      <c r="F196" s="61"/>
      <c r="G196" s="61"/>
      <c r="H196" s="57"/>
    </row>
    <row r="197" spans="2:8" ht="15" thickBot="1" x14ac:dyDescent="0.35">
      <c r="B197" s="281" t="s">
        <v>112</v>
      </c>
      <c r="C197" s="282"/>
      <c r="D197" s="282"/>
      <c r="E197" s="58"/>
      <c r="F197" s="58"/>
      <c r="G197" s="58"/>
      <c r="H197" s="59"/>
    </row>
  </sheetData>
  <mergeCells count="183">
    <mergeCell ref="B189:C189"/>
    <mergeCell ref="B190:G190"/>
    <mergeCell ref="B191:D193"/>
    <mergeCell ref="E191:H191"/>
    <mergeCell ref="B194:D194"/>
    <mergeCell ref="B197:D197"/>
    <mergeCell ref="B183:C183"/>
    <mergeCell ref="B184:C184"/>
    <mergeCell ref="B185:G185"/>
    <mergeCell ref="B186:H186"/>
    <mergeCell ref="B187:C187"/>
    <mergeCell ref="B188:C188"/>
    <mergeCell ref="B177:C177"/>
    <mergeCell ref="B178:C178"/>
    <mergeCell ref="B179:G179"/>
    <mergeCell ref="B180:H180"/>
    <mergeCell ref="B181:C181"/>
    <mergeCell ref="B182:C182"/>
    <mergeCell ref="B167:C167"/>
    <mergeCell ref="B168:G168"/>
    <mergeCell ref="B169:H169"/>
    <mergeCell ref="B170:C170"/>
    <mergeCell ref="B175:C175"/>
    <mergeCell ref="B176:C176"/>
    <mergeCell ref="B171:C171"/>
    <mergeCell ref="B172:C172"/>
    <mergeCell ref="B173:C173"/>
    <mergeCell ref="B174:C174"/>
    <mergeCell ref="B160:H161"/>
    <mergeCell ref="C162:F162"/>
    <mergeCell ref="B163:H163"/>
    <mergeCell ref="B164:C164"/>
    <mergeCell ref="B165:C165"/>
    <mergeCell ref="B166:C166"/>
    <mergeCell ref="B157:C157"/>
    <mergeCell ref="D157:H157"/>
    <mergeCell ref="B158:C159"/>
    <mergeCell ref="D158:E158"/>
    <mergeCell ref="F158:H158"/>
    <mergeCell ref="D159:E159"/>
    <mergeCell ref="B146:G146"/>
    <mergeCell ref="B147:D149"/>
    <mergeCell ref="E147:H147"/>
    <mergeCell ref="B150:D150"/>
    <mergeCell ref="B153:D153"/>
    <mergeCell ref="B156:H156"/>
    <mergeCell ref="B140:C140"/>
    <mergeCell ref="B141:G141"/>
    <mergeCell ref="B142:H142"/>
    <mergeCell ref="B143:C143"/>
    <mergeCell ref="B144:C144"/>
    <mergeCell ref="B145:C145"/>
    <mergeCell ref="B134:C134"/>
    <mergeCell ref="B135:G135"/>
    <mergeCell ref="B136:H136"/>
    <mergeCell ref="B137:C137"/>
    <mergeCell ref="B138:C138"/>
    <mergeCell ref="B139:C139"/>
    <mergeCell ref="B128:C128"/>
    <mergeCell ref="B129:G129"/>
    <mergeCell ref="B130:H130"/>
    <mergeCell ref="B131:C131"/>
    <mergeCell ref="B132:C132"/>
    <mergeCell ref="B133:C133"/>
    <mergeCell ref="B121:H122"/>
    <mergeCell ref="C123:F123"/>
    <mergeCell ref="B124:H124"/>
    <mergeCell ref="B125:C125"/>
    <mergeCell ref="B126:C126"/>
    <mergeCell ref="B127:C127"/>
    <mergeCell ref="B117:H117"/>
    <mergeCell ref="B118:C118"/>
    <mergeCell ref="D118:H118"/>
    <mergeCell ref="B119:C120"/>
    <mergeCell ref="D119:E119"/>
    <mergeCell ref="F119:H119"/>
    <mergeCell ref="D120:E120"/>
    <mergeCell ref="B111:D111"/>
    <mergeCell ref="B114:D114"/>
    <mergeCell ref="B88:C88"/>
    <mergeCell ref="B104:C104"/>
    <mergeCell ref="B105:C105"/>
    <mergeCell ref="B106:C106"/>
    <mergeCell ref="B107:G107"/>
    <mergeCell ref="B108:D110"/>
    <mergeCell ref="E108:H108"/>
    <mergeCell ref="B98:C98"/>
    <mergeCell ref="B99:C99"/>
    <mergeCell ref="B100:C100"/>
    <mergeCell ref="B101:C101"/>
    <mergeCell ref="B102:G102"/>
    <mergeCell ref="B103:H103"/>
    <mergeCell ref="B92:C92"/>
    <mergeCell ref="B93:C93"/>
    <mergeCell ref="B94:C94"/>
    <mergeCell ref="B95:C95"/>
    <mergeCell ref="B96:G96"/>
    <mergeCell ref="B97:H97"/>
    <mergeCell ref="B85:H85"/>
    <mergeCell ref="B86:C86"/>
    <mergeCell ref="B87:C87"/>
    <mergeCell ref="B89:C89"/>
    <mergeCell ref="B90:G90"/>
    <mergeCell ref="B91:H91"/>
    <mergeCell ref="B80:C81"/>
    <mergeCell ref="D80:E80"/>
    <mergeCell ref="F80:H80"/>
    <mergeCell ref="D81:E81"/>
    <mergeCell ref="B82:H83"/>
    <mergeCell ref="C84:F84"/>
    <mergeCell ref="B69:D71"/>
    <mergeCell ref="E69:H69"/>
    <mergeCell ref="B72:D72"/>
    <mergeCell ref="B75:D75"/>
    <mergeCell ref="B78:H78"/>
    <mergeCell ref="B79:C79"/>
    <mergeCell ref="D79:H79"/>
    <mergeCell ref="B63:G63"/>
    <mergeCell ref="B64:H64"/>
    <mergeCell ref="B65:C65"/>
    <mergeCell ref="B66:C66"/>
    <mergeCell ref="B67:C67"/>
    <mergeCell ref="B68:G68"/>
    <mergeCell ref="B57:G57"/>
    <mergeCell ref="B58:H58"/>
    <mergeCell ref="B59:C59"/>
    <mergeCell ref="B60:C60"/>
    <mergeCell ref="B61:C61"/>
    <mergeCell ref="B62:C62"/>
    <mergeCell ref="B51:G51"/>
    <mergeCell ref="B52:H52"/>
    <mergeCell ref="B53:C53"/>
    <mergeCell ref="B54:C54"/>
    <mergeCell ref="B55:C55"/>
    <mergeCell ref="B56:C56"/>
    <mergeCell ref="B44:H45"/>
    <mergeCell ref="C46:F46"/>
    <mergeCell ref="B47:H47"/>
    <mergeCell ref="B48:C48"/>
    <mergeCell ref="B49:C49"/>
    <mergeCell ref="B50:C50"/>
    <mergeCell ref="B40:H40"/>
    <mergeCell ref="B41:C41"/>
    <mergeCell ref="D41:H41"/>
    <mergeCell ref="B42:C43"/>
    <mergeCell ref="D42:E42"/>
    <mergeCell ref="F42:H42"/>
    <mergeCell ref="D43:E43"/>
    <mergeCell ref="B29:C29"/>
    <mergeCell ref="B30:G30"/>
    <mergeCell ref="B31:D33"/>
    <mergeCell ref="E31:H31"/>
    <mergeCell ref="B34:D34"/>
    <mergeCell ref="B37:D37"/>
    <mergeCell ref="B23:C23"/>
    <mergeCell ref="B24:C24"/>
    <mergeCell ref="B25:G25"/>
    <mergeCell ref="B26:H26"/>
    <mergeCell ref="B27:C27"/>
    <mergeCell ref="B28:C28"/>
    <mergeCell ref="B18:C18"/>
    <mergeCell ref="B19:G19"/>
    <mergeCell ref="B20:H20"/>
    <mergeCell ref="B21:C21"/>
    <mergeCell ref="B22:C22"/>
    <mergeCell ref="B14:H14"/>
    <mergeCell ref="B15:C15"/>
    <mergeCell ref="B16:C16"/>
    <mergeCell ref="B17:C17"/>
    <mergeCell ref="B12:C12"/>
    <mergeCell ref="B13:G13"/>
    <mergeCell ref="B6:H7"/>
    <mergeCell ref="C8:F8"/>
    <mergeCell ref="B9:H9"/>
    <mergeCell ref="B10:C10"/>
    <mergeCell ref="B11:C11"/>
    <mergeCell ref="B2:H2"/>
    <mergeCell ref="B3:C3"/>
    <mergeCell ref="D3:H3"/>
    <mergeCell ref="B4:C5"/>
    <mergeCell ref="D4:E4"/>
    <mergeCell ref="F4:H4"/>
    <mergeCell ref="D5:E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H73"/>
  <sheetViews>
    <sheetView workbookViewId="0">
      <selection activeCell="D3" sqref="D3:H3"/>
    </sheetView>
  </sheetViews>
  <sheetFormatPr baseColWidth="10" defaultRowHeight="13.2" x14ac:dyDescent="0.25"/>
  <cols>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6.25" customHeight="1" x14ac:dyDescent="0.25">
      <c r="B3" s="271" t="s">
        <v>115</v>
      </c>
      <c r="C3" s="272"/>
      <c r="D3" s="264" t="s">
        <v>366</v>
      </c>
      <c r="E3" s="264"/>
      <c r="F3" s="264"/>
      <c r="G3" s="264"/>
      <c r="H3" s="265"/>
    </row>
    <row r="4" spans="2:8" x14ac:dyDescent="0.2">
      <c r="B4" s="273" t="s">
        <v>281</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280</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87</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307" t="s">
        <v>284</v>
      </c>
      <c r="C11" s="308"/>
      <c r="D11" s="62" t="s">
        <v>132</v>
      </c>
      <c r="E11" s="62">
        <v>0.4</v>
      </c>
      <c r="F11" s="63"/>
      <c r="G11" s="64">
        <f>G27*10/100</f>
        <v>4058.5230000000006</v>
      </c>
      <c r="H11" s="54">
        <f>E11*G11</f>
        <v>1623.4092000000003</v>
      </c>
    </row>
    <row r="12" spans="2:8" x14ac:dyDescent="0.2">
      <c r="B12" s="259"/>
      <c r="C12" s="260"/>
      <c r="D12" s="62"/>
      <c r="E12" s="62"/>
      <c r="F12" s="63"/>
      <c r="G12" s="64"/>
      <c r="H12" s="54">
        <f>+ROUND(F12*G12,2)</f>
        <v>0</v>
      </c>
    </row>
    <row r="13" spans="2:8" ht="13.8" thickBot="1" x14ac:dyDescent="0.3">
      <c r="B13" s="287" t="s">
        <v>104</v>
      </c>
      <c r="C13" s="288"/>
      <c r="D13" s="288"/>
      <c r="E13" s="288"/>
      <c r="F13" s="288"/>
      <c r="G13" s="288"/>
      <c r="H13" s="72">
        <f>ROUND(SUM(H11:H12),2)</f>
        <v>1623.41</v>
      </c>
    </row>
    <row r="14" spans="2:8" ht="13.8" thickBot="1" x14ac:dyDescent="0.3">
      <c r="B14" s="292" t="s">
        <v>105</v>
      </c>
      <c r="C14" s="293"/>
      <c r="D14" s="293"/>
      <c r="E14" s="293"/>
      <c r="F14" s="293"/>
      <c r="G14" s="293"/>
      <c r="H14" s="294"/>
    </row>
    <row r="15" spans="2:8" x14ac:dyDescent="0.2">
      <c r="B15" s="299" t="s">
        <v>101</v>
      </c>
      <c r="C15" s="300"/>
      <c r="D15" s="68" t="s">
        <v>68</v>
      </c>
      <c r="E15" s="68" t="s">
        <v>3</v>
      </c>
      <c r="F15" s="68" t="s">
        <v>122</v>
      </c>
      <c r="G15" s="68" t="s">
        <v>116</v>
      </c>
      <c r="H15" s="73" t="s">
        <v>102</v>
      </c>
    </row>
    <row r="16" spans="2:8" x14ac:dyDescent="0.2">
      <c r="B16" s="259" t="s">
        <v>282</v>
      </c>
      <c r="C16" s="260"/>
      <c r="D16" s="62" t="s">
        <v>154</v>
      </c>
      <c r="E16" s="65">
        <v>1</v>
      </c>
      <c r="F16" s="65">
        <v>5</v>
      </c>
      <c r="G16" s="63">
        <v>260000</v>
      </c>
      <c r="H16" s="54">
        <f>E16*G16</f>
        <v>260000</v>
      </c>
    </row>
    <row r="17" spans="2:8" x14ac:dyDescent="0.2">
      <c r="B17" s="309"/>
      <c r="C17" s="310"/>
      <c r="D17" s="62"/>
      <c r="E17" s="65"/>
      <c r="F17" s="65"/>
      <c r="G17" s="63"/>
      <c r="H17" s="54">
        <f t="shared" ref="H17" si="0">E17*G17</f>
        <v>0</v>
      </c>
    </row>
    <row r="18" spans="2:8" ht="13.8" thickBot="1" x14ac:dyDescent="0.3">
      <c r="B18" s="287" t="s">
        <v>104</v>
      </c>
      <c r="C18" s="288"/>
      <c r="D18" s="288"/>
      <c r="E18" s="288"/>
      <c r="F18" s="288"/>
      <c r="G18" s="288"/>
      <c r="H18" s="72">
        <f>ROUND(SUM(H16:H17),2)</f>
        <v>260000</v>
      </c>
    </row>
    <row r="19" spans="2:8" ht="13.8" thickBot="1" x14ac:dyDescent="0.3">
      <c r="B19" s="292" t="s">
        <v>106</v>
      </c>
      <c r="C19" s="293"/>
      <c r="D19" s="293"/>
      <c r="E19" s="293"/>
      <c r="F19" s="293"/>
      <c r="G19" s="293"/>
      <c r="H19" s="294"/>
    </row>
    <row r="20" spans="2:8" x14ac:dyDescent="0.2">
      <c r="B20" s="299" t="s">
        <v>101</v>
      </c>
      <c r="C20" s="300"/>
      <c r="D20" s="68" t="s">
        <v>68</v>
      </c>
      <c r="E20" s="68" t="s">
        <v>3</v>
      </c>
      <c r="F20" s="68" t="s">
        <v>122</v>
      </c>
      <c r="G20" s="68" t="s">
        <v>116</v>
      </c>
      <c r="H20" s="73" t="s">
        <v>102</v>
      </c>
    </row>
    <row r="21" spans="2:8" x14ac:dyDescent="0.2">
      <c r="B21" s="259" t="s">
        <v>120</v>
      </c>
      <c r="C21" s="260"/>
      <c r="D21" s="62" t="s">
        <v>121</v>
      </c>
      <c r="E21" s="62">
        <v>2E-3</v>
      </c>
      <c r="F21" s="63">
        <v>0</v>
      </c>
      <c r="G21" s="64">
        <v>90000</v>
      </c>
      <c r="H21" s="54">
        <f>E21*G21</f>
        <v>180</v>
      </c>
    </row>
    <row r="22" spans="2:8" x14ac:dyDescent="0.2">
      <c r="B22" s="297"/>
      <c r="C22" s="298"/>
      <c r="D22" s="62"/>
      <c r="E22" s="62"/>
      <c r="F22" s="63"/>
      <c r="G22" s="64"/>
      <c r="H22" s="54"/>
    </row>
    <row r="23" spans="2:8" x14ac:dyDescent="0.2">
      <c r="B23" s="289"/>
      <c r="C23" s="290"/>
      <c r="D23" s="62"/>
      <c r="E23" s="62"/>
      <c r="F23" s="63"/>
      <c r="G23" s="64"/>
      <c r="H23" s="54"/>
    </row>
    <row r="24" spans="2:8" ht="13.8" thickBot="1" x14ac:dyDescent="0.3">
      <c r="B24" s="287" t="s">
        <v>104</v>
      </c>
      <c r="C24" s="288"/>
      <c r="D24" s="288"/>
      <c r="E24" s="288"/>
      <c r="F24" s="288"/>
      <c r="G24" s="288"/>
      <c r="H24" s="72">
        <f>H21+H22+H23</f>
        <v>180</v>
      </c>
    </row>
    <row r="25" spans="2:8" ht="13.8" thickBot="1" x14ac:dyDescent="0.3">
      <c r="B25" s="292" t="s">
        <v>108</v>
      </c>
      <c r="C25" s="293"/>
      <c r="D25" s="293"/>
      <c r="E25" s="293"/>
      <c r="F25" s="293"/>
      <c r="G25" s="293"/>
      <c r="H25" s="294"/>
    </row>
    <row r="26" spans="2:8" x14ac:dyDescent="0.2">
      <c r="B26" s="295" t="s">
        <v>101</v>
      </c>
      <c r="C26" s="296"/>
      <c r="D26" s="68" t="s">
        <v>68</v>
      </c>
      <c r="E26" s="68" t="s">
        <v>3</v>
      </c>
      <c r="F26" s="68" t="s">
        <v>122</v>
      </c>
      <c r="G26" s="68" t="s">
        <v>116</v>
      </c>
      <c r="H26" s="78" t="s">
        <v>117</v>
      </c>
    </row>
    <row r="27" spans="2:8" x14ac:dyDescent="0.2">
      <c r="B27" s="307" t="s">
        <v>283</v>
      </c>
      <c r="C27" s="308"/>
      <c r="D27" s="62" t="s">
        <v>119</v>
      </c>
      <c r="E27" s="77">
        <v>1.2</v>
      </c>
      <c r="F27" s="63">
        <v>0</v>
      </c>
      <c r="G27" s="64">
        <v>40585.230000000003</v>
      </c>
      <c r="H27" s="54">
        <f>G27*E27</f>
        <v>48702.276000000005</v>
      </c>
    </row>
    <row r="28" spans="2:8" x14ac:dyDescent="0.2">
      <c r="B28" s="289"/>
      <c r="C28" s="290"/>
      <c r="D28" s="62"/>
      <c r="E28" s="62"/>
      <c r="F28" s="63"/>
      <c r="G28" s="64"/>
      <c r="H28" s="54">
        <f>+ROUND(E28*F28*G28,2)</f>
        <v>0</v>
      </c>
    </row>
    <row r="29" spans="2:8" x14ac:dyDescent="0.25">
      <c r="B29" s="285" t="s">
        <v>104</v>
      </c>
      <c r="C29" s="286"/>
      <c r="D29" s="286"/>
      <c r="E29" s="286"/>
      <c r="F29" s="286"/>
      <c r="G29" s="286"/>
      <c r="H29" s="74">
        <f>H27+H28</f>
        <v>48702.276000000005</v>
      </c>
    </row>
    <row r="30" spans="2:8" ht="13.8" thickBot="1" x14ac:dyDescent="0.25">
      <c r="B30" s="277"/>
      <c r="C30" s="278"/>
      <c r="D30" s="278"/>
      <c r="E30" s="283"/>
      <c r="F30" s="283"/>
      <c r="G30" s="283"/>
      <c r="H30" s="284"/>
    </row>
    <row r="31" spans="2:8" ht="13.8" thickBot="1" x14ac:dyDescent="0.3">
      <c r="B31" s="277"/>
      <c r="C31" s="278"/>
      <c r="D31" s="278"/>
      <c r="E31" s="60"/>
      <c r="F31" s="60"/>
      <c r="G31" s="67" t="s">
        <v>23</v>
      </c>
      <c r="H31" s="66">
        <f>H24+H29+H18+H13</f>
        <v>310505.68599999999</v>
      </c>
    </row>
    <row r="32" spans="2:8" x14ac:dyDescent="0.25">
      <c r="B32" s="277"/>
      <c r="C32" s="278"/>
      <c r="D32" s="278"/>
      <c r="E32" s="60"/>
      <c r="F32" s="60"/>
      <c r="G32" s="60"/>
      <c r="H32" s="56"/>
    </row>
    <row r="33" spans="2:8" ht="14.4" x14ac:dyDescent="0.3">
      <c r="B33" s="279" t="s">
        <v>109</v>
      </c>
      <c r="C33" s="280"/>
      <c r="D33" s="280"/>
      <c r="E33" s="61"/>
      <c r="F33" s="61"/>
      <c r="G33" s="61"/>
      <c r="H33" s="57"/>
    </row>
    <row r="34" spans="2:8" ht="14.4" x14ac:dyDescent="0.3">
      <c r="B34" s="55" t="s">
        <v>110</v>
      </c>
      <c r="C34" s="61"/>
      <c r="D34" s="61"/>
      <c r="E34" s="61"/>
      <c r="F34" s="61"/>
      <c r="G34" s="61"/>
      <c r="H34" s="57"/>
    </row>
    <row r="35" spans="2:8" ht="14.4" x14ac:dyDescent="0.3">
      <c r="B35" s="55" t="s">
        <v>111</v>
      </c>
      <c r="C35" s="61"/>
      <c r="D35" s="61"/>
      <c r="E35" s="61"/>
      <c r="F35" s="61"/>
      <c r="G35" s="61"/>
      <c r="H35" s="57"/>
    </row>
    <row r="36" spans="2:8" ht="15" thickBot="1" x14ac:dyDescent="0.35">
      <c r="B36" s="281" t="s">
        <v>112</v>
      </c>
      <c r="C36" s="282"/>
      <c r="D36" s="282"/>
      <c r="E36" s="58"/>
      <c r="F36" s="58"/>
      <c r="G36" s="58"/>
      <c r="H36" s="59"/>
    </row>
    <row r="38" spans="2:8" ht="13.8" thickBot="1" x14ac:dyDescent="0.3"/>
    <row r="39" spans="2:8" ht="13.8" thickBot="1" x14ac:dyDescent="0.3">
      <c r="B39" s="261" t="s">
        <v>94</v>
      </c>
      <c r="C39" s="262"/>
      <c r="D39" s="262"/>
      <c r="E39" s="262"/>
      <c r="F39" s="262"/>
      <c r="G39" s="262"/>
      <c r="H39" s="263"/>
    </row>
    <row r="40" spans="2:8" ht="27.75" customHeight="1" x14ac:dyDescent="0.25">
      <c r="B40" s="271" t="s">
        <v>115</v>
      </c>
      <c r="C40" s="272"/>
      <c r="D40" s="264" t="s">
        <v>366</v>
      </c>
      <c r="E40" s="264"/>
      <c r="F40" s="264"/>
      <c r="G40" s="264"/>
      <c r="H40" s="265"/>
    </row>
    <row r="41" spans="2:8" x14ac:dyDescent="0.2">
      <c r="B41" s="273" t="s">
        <v>54</v>
      </c>
      <c r="C41" s="274"/>
      <c r="D41" s="266" t="s">
        <v>95</v>
      </c>
      <c r="E41" s="266"/>
      <c r="F41" s="266" t="s">
        <v>113</v>
      </c>
      <c r="G41" s="266"/>
      <c r="H41" s="270"/>
    </row>
    <row r="42" spans="2:8" x14ac:dyDescent="0.2">
      <c r="B42" s="275"/>
      <c r="C42" s="276"/>
      <c r="D42" s="266" t="s">
        <v>96</v>
      </c>
      <c r="E42" s="266"/>
      <c r="F42" s="75" t="s">
        <v>114</v>
      </c>
      <c r="G42" s="75" t="s">
        <v>97</v>
      </c>
      <c r="H42" s="76">
        <v>2024</v>
      </c>
    </row>
    <row r="43" spans="2:8" x14ac:dyDescent="0.25">
      <c r="B43" s="267" t="s">
        <v>36</v>
      </c>
      <c r="C43" s="268"/>
      <c r="D43" s="268"/>
      <c r="E43" s="268"/>
      <c r="F43" s="268"/>
      <c r="G43" s="268"/>
      <c r="H43" s="269"/>
    </row>
    <row r="44" spans="2:8" x14ac:dyDescent="0.25">
      <c r="B44" s="267"/>
      <c r="C44" s="268"/>
      <c r="D44" s="268"/>
      <c r="E44" s="268"/>
      <c r="F44" s="268"/>
      <c r="G44" s="268"/>
      <c r="H44" s="269"/>
    </row>
    <row r="45" spans="2:8" ht="13.8" thickBot="1" x14ac:dyDescent="0.25">
      <c r="B45" s="70" t="s">
        <v>98</v>
      </c>
      <c r="C45" s="291" t="s">
        <v>34</v>
      </c>
      <c r="D45" s="291"/>
      <c r="E45" s="291"/>
      <c r="F45" s="291"/>
      <c r="G45" s="69" t="s">
        <v>99</v>
      </c>
      <c r="H45" s="71" t="s">
        <v>88</v>
      </c>
    </row>
    <row r="46" spans="2:8" ht="13.8" thickBot="1" x14ac:dyDescent="0.3">
      <c r="B46" s="292" t="s">
        <v>100</v>
      </c>
      <c r="C46" s="293"/>
      <c r="D46" s="293"/>
      <c r="E46" s="293"/>
      <c r="F46" s="293"/>
      <c r="G46" s="293"/>
      <c r="H46" s="294"/>
    </row>
    <row r="47" spans="2:8" x14ac:dyDescent="0.2">
      <c r="B47" s="299" t="s">
        <v>101</v>
      </c>
      <c r="C47" s="300"/>
      <c r="D47" s="68" t="s">
        <v>68</v>
      </c>
      <c r="E47" s="68" t="s">
        <v>3</v>
      </c>
      <c r="F47" s="68" t="s">
        <v>122</v>
      </c>
      <c r="G47" s="68" t="s">
        <v>116</v>
      </c>
      <c r="H47" s="73" t="s">
        <v>102</v>
      </c>
    </row>
    <row r="48" spans="2:8" x14ac:dyDescent="0.2">
      <c r="B48" s="307" t="s">
        <v>284</v>
      </c>
      <c r="C48" s="308"/>
      <c r="D48" s="62" t="s">
        <v>132</v>
      </c>
      <c r="E48" s="62">
        <v>1.6</v>
      </c>
      <c r="F48" s="63"/>
      <c r="G48" s="64">
        <f>G64*10/100</f>
        <v>4058.5230000000006</v>
      </c>
      <c r="H48" s="54">
        <f>E48*G48</f>
        <v>6493.6368000000011</v>
      </c>
    </row>
    <row r="49" spans="2:8" x14ac:dyDescent="0.2">
      <c r="B49" s="259"/>
      <c r="C49" s="260"/>
      <c r="D49" s="62"/>
      <c r="E49" s="62"/>
      <c r="F49" s="63"/>
      <c r="G49" s="64"/>
      <c r="H49" s="54">
        <f>+ROUND(F49*G49,2)</f>
        <v>0</v>
      </c>
    </row>
    <row r="50" spans="2:8" ht="13.8" thickBot="1" x14ac:dyDescent="0.3">
      <c r="B50" s="287" t="s">
        <v>104</v>
      </c>
      <c r="C50" s="288"/>
      <c r="D50" s="288"/>
      <c r="E50" s="288"/>
      <c r="F50" s="288"/>
      <c r="G50" s="288"/>
      <c r="H50" s="72">
        <f>ROUND(SUM(H48:H49),2)</f>
        <v>6493.64</v>
      </c>
    </row>
    <row r="51" spans="2:8" ht="13.8" thickBot="1" x14ac:dyDescent="0.3">
      <c r="B51" s="292" t="s">
        <v>105</v>
      </c>
      <c r="C51" s="293"/>
      <c r="D51" s="293"/>
      <c r="E51" s="293"/>
      <c r="F51" s="293"/>
      <c r="G51" s="293"/>
      <c r="H51" s="294"/>
    </row>
    <row r="52" spans="2:8" x14ac:dyDescent="0.2">
      <c r="B52" s="338" t="s">
        <v>101</v>
      </c>
      <c r="C52" s="339"/>
      <c r="D52" s="86" t="s">
        <v>68</v>
      </c>
      <c r="E52" s="86" t="s">
        <v>3</v>
      </c>
      <c r="F52" s="86" t="s">
        <v>122</v>
      </c>
      <c r="G52" s="86" t="s">
        <v>116</v>
      </c>
      <c r="H52" s="87" t="s">
        <v>102</v>
      </c>
    </row>
    <row r="53" spans="2:8" ht="26.25" customHeight="1" x14ac:dyDescent="0.2">
      <c r="B53" s="342" t="s">
        <v>285</v>
      </c>
      <c r="C53" s="343"/>
      <c r="D53" s="65" t="s">
        <v>135</v>
      </c>
      <c r="E53" s="65">
        <v>1</v>
      </c>
      <c r="F53" s="65">
        <v>5</v>
      </c>
      <c r="G53" s="63">
        <v>342283</v>
      </c>
      <c r="H53" s="54">
        <f>E53*G53</f>
        <v>342283</v>
      </c>
    </row>
    <row r="54" spans="2:8" x14ac:dyDescent="0.2">
      <c r="B54" s="309"/>
      <c r="C54" s="310"/>
      <c r="D54" s="62"/>
      <c r="E54" s="65"/>
      <c r="F54" s="65"/>
      <c r="G54" s="63"/>
      <c r="H54" s="54">
        <f t="shared" ref="H54" si="1">E54*G54</f>
        <v>0</v>
      </c>
    </row>
    <row r="55" spans="2:8" ht="13.8" thickBot="1" x14ac:dyDescent="0.3">
      <c r="B55" s="340" t="s">
        <v>104</v>
      </c>
      <c r="C55" s="341"/>
      <c r="D55" s="341"/>
      <c r="E55" s="341"/>
      <c r="F55" s="341"/>
      <c r="G55" s="341"/>
      <c r="H55" s="88">
        <f>ROUND(SUM(H53:H54),2)</f>
        <v>342283</v>
      </c>
    </row>
    <row r="56" spans="2:8" ht="13.8" thickBot="1" x14ac:dyDescent="0.3">
      <c r="B56" s="292" t="s">
        <v>106</v>
      </c>
      <c r="C56" s="293"/>
      <c r="D56" s="293"/>
      <c r="E56" s="293"/>
      <c r="F56" s="293"/>
      <c r="G56" s="293"/>
      <c r="H56" s="294"/>
    </row>
    <row r="57" spans="2:8" x14ac:dyDescent="0.2">
      <c r="B57" s="299" t="s">
        <v>101</v>
      </c>
      <c r="C57" s="300"/>
      <c r="D57" s="68" t="s">
        <v>68</v>
      </c>
      <c r="E57" s="68" t="s">
        <v>3</v>
      </c>
      <c r="F57" s="68" t="s">
        <v>122</v>
      </c>
      <c r="G57" s="68" t="s">
        <v>116</v>
      </c>
      <c r="H57" s="73" t="s">
        <v>102</v>
      </c>
    </row>
    <row r="58" spans="2:8" x14ac:dyDescent="0.2">
      <c r="B58" s="259" t="s">
        <v>120</v>
      </c>
      <c r="C58" s="260"/>
      <c r="D58" s="62" t="s">
        <v>121</v>
      </c>
      <c r="E58" s="62">
        <v>3.0000000000000001E-3</v>
      </c>
      <c r="F58" s="63">
        <v>0</v>
      </c>
      <c r="G58" s="64">
        <v>90000</v>
      </c>
      <c r="H58" s="54">
        <f>E58*G58</f>
        <v>270</v>
      </c>
    </row>
    <row r="59" spans="2:8" x14ac:dyDescent="0.2">
      <c r="B59" s="297"/>
      <c r="C59" s="298"/>
      <c r="D59" s="62"/>
      <c r="E59" s="62"/>
      <c r="F59" s="63"/>
      <c r="G59" s="64"/>
      <c r="H59" s="54"/>
    </row>
    <row r="60" spans="2:8" x14ac:dyDescent="0.2">
      <c r="B60" s="289"/>
      <c r="C60" s="290"/>
      <c r="D60" s="62"/>
      <c r="E60" s="62"/>
      <c r="F60" s="63"/>
      <c r="G60" s="64"/>
      <c r="H60" s="54"/>
    </row>
    <row r="61" spans="2:8" ht="13.8" thickBot="1" x14ac:dyDescent="0.3">
      <c r="B61" s="287" t="s">
        <v>104</v>
      </c>
      <c r="C61" s="288"/>
      <c r="D61" s="288"/>
      <c r="E61" s="288"/>
      <c r="F61" s="288"/>
      <c r="G61" s="288"/>
      <c r="H61" s="72">
        <f>H58+H59+H60</f>
        <v>270</v>
      </c>
    </row>
    <row r="62" spans="2:8" ht="13.8" thickBot="1" x14ac:dyDescent="0.3">
      <c r="B62" s="292" t="s">
        <v>108</v>
      </c>
      <c r="C62" s="293"/>
      <c r="D62" s="293"/>
      <c r="E62" s="293"/>
      <c r="F62" s="293"/>
      <c r="G62" s="293"/>
      <c r="H62" s="294"/>
    </row>
    <row r="63" spans="2:8" x14ac:dyDescent="0.2">
      <c r="B63" s="295" t="s">
        <v>101</v>
      </c>
      <c r="C63" s="296"/>
      <c r="D63" s="68" t="s">
        <v>68</v>
      </c>
      <c r="E63" s="68" t="s">
        <v>3</v>
      </c>
      <c r="F63" s="68" t="s">
        <v>122</v>
      </c>
      <c r="G63" s="68" t="s">
        <v>116</v>
      </c>
      <c r="H63" s="78" t="s">
        <v>117</v>
      </c>
    </row>
    <row r="64" spans="2:8" x14ac:dyDescent="0.2">
      <c r="B64" s="307" t="s">
        <v>283</v>
      </c>
      <c r="C64" s="308"/>
      <c r="D64" s="62" t="s">
        <v>119</v>
      </c>
      <c r="E64" s="77">
        <v>1.6</v>
      </c>
      <c r="F64" s="63">
        <v>0</v>
      </c>
      <c r="G64" s="64">
        <v>40585.230000000003</v>
      </c>
      <c r="H64" s="54">
        <f>G64*E64</f>
        <v>64936.368000000009</v>
      </c>
    </row>
    <row r="65" spans="2:8" x14ac:dyDescent="0.2">
      <c r="B65" s="289"/>
      <c r="C65" s="290"/>
      <c r="D65" s="62"/>
      <c r="E65" s="62"/>
      <c r="F65" s="63"/>
      <c r="G65" s="64"/>
      <c r="H65" s="54">
        <f>+ROUND(E65*F65*G65,2)</f>
        <v>0</v>
      </c>
    </row>
    <row r="66" spans="2:8" x14ac:dyDescent="0.25">
      <c r="B66" s="285" t="s">
        <v>104</v>
      </c>
      <c r="C66" s="286"/>
      <c r="D66" s="286"/>
      <c r="E66" s="286"/>
      <c r="F66" s="286"/>
      <c r="G66" s="286"/>
      <c r="H66" s="74">
        <f>H64+H65</f>
        <v>64936.368000000009</v>
      </c>
    </row>
    <row r="67" spans="2:8" ht="13.8" thickBot="1" x14ac:dyDescent="0.25">
      <c r="B67" s="277"/>
      <c r="C67" s="278"/>
      <c r="D67" s="278"/>
      <c r="E67" s="283"/>
      <c r="F67" s="283"/>
      <c r="G67" s="283"/>
      <c r="H67" s="284"/>
    </row>
    <row r="68" spans="2:8" ht="13.8" thickBot="1" x14ac:dyDescent="0.3">
      <c r="B68" s="277"/>
      <c r="C68" s="278"/>
      <c r="D68" s="278"/>
      <c r="E68" s="60"/>
      <c r="F68" s="60"/>
      <c r="G68" s="67" t="s">
        <v>23</v>
      </c>
      <c r="H68" s="66">
        <f>H61+H66+H55+H50</f>
        <v>413983.00800000003</v>
      </c>
    </row>
    <row r="69" spans="2:8" x14ac:dyDescent="0.25">
      <c r="B69" s="277"/>
      <c r="C69" s="278"/>
      <c r="D69" s="278"/>
      <c r="E69" s="60"/>
      <c r="F69" s="60"/>
      <c r="G69" s="60"/>
      <c r="H69" s="56"/>
    </row>
    <row r="70" spans="2:8" ht="14.4" x14ac:dyDescent="0.3">
      <c r="B70" s="279" t="s">
        <v>109</v>
      </c>
      <c r="C70" s="280"/>
      <c r="D70" s="280"/>
      <c r="E70" s="61"/>
      <c r="F70" s="61"/>
      <c r="G70" s="61"/>
      <c r="H70" s="57"/>
    </row>
    <row r="71" spans="2:8" ht="14.4" x14ac:dyDescent="0.3">
      <c r="B71" s="55" t="s">
        <v>110</v>
      </c>
      <c r="C71" s="61"/>
      <c r="D71" s="61"/>
      <c r="E71" s="61"/>
      <c r="F71" s="61"/>
      <c r="G71" s="61"/>
      <c r="H71" s="57"/>
    </row>
    <row r="72" spans="2:8" ht="14.4" x14ac:dyDescent="0.3">
      <c r="B72" s="55" t="s">
        <v>111</v>
      </c>
      <c r="C72" s="61"/>
      <c r="D72" s="61"/>
      <c r="E72" s="61"/>
      <c r="F72" s="61"/>
      <c r="G72" s="61"/>
      <c r="H72" s="57"/>
    </row>
    <row r="73" spans="2:8" ht="15" thickBot="1" x14ac:dyDescent="0.35">
      <c r="B73" s="281" t="s">
        <v>112</v>
      </c>
      <c r="C73" s="282"/>
      <c r="D73" s="282"/>
      <c r="E73" s="58"/>
      <c r="F73" s="58"/>
      <c r="G73" s="58"/>
      <c r="H73" s="59"/>
    </row>
  </sheetData>
  <mergeCells count="68">
    <mergeCell ref="B2:H2"/>
    <mergeCell ref="B3:C3"/>
    <mergeCell ref="D3:H3"/>
    <mergeCell ref="B4:C5"/>
    <mergeCell ref="D4:E4"/>
    <mergeCell ref="F4:H4"/>
    <mergeCell ref="D5:E5"/>
    <mergeCell ref="B18:G18"/>
    <mergeCell ref="B6:H7"/>
    <mergeCell ref="C8:F8"/>
    <mergeCell ref="B9:H9"/>
    <mergeCell ref="B10:C10"/>
    <mergeCell ref="B11:C11"/>
    <mergeCell ref="B12:C12"/>
    <mergeCell ref="B13:G13"/>
    <mergeCell ref="B14:H14"/>
    <mergeCell ref="B15:C15"/>
    <mergeCell ref="B16:C16"/>
    <mergeCell ref="B17:C17"/>
    <mergeCell ref="B30:D32"/>
    <mergeCell ref="E30:H30"/>
    <mergeCell ref="B19:H19"/>
    <mergeCell ref="B20:C20"/>
    <mergeCell ref="B21:C21"/>
    <mergeCell ref="B22:C22"/>
    <mergeCell ref="B23:C23"/>
    <mergeCell ref="B24:G24"/>
    <mergeCell ref="B25:H25"/>
    <mergeCell ref="B26:C26"/>
    <mergeCell ref="B27:C27"/>
    <mergeCell ref="B28:C28"/>
    <mergeCell ref="B29:G29"/>
    <mergeCell ref="B33:D33"/>
    <mergeCell ref="B36:D36"/>
    <mergeCell ref="B39:H39"/>
    <mergeCell ref="B40:C40"/>
    <mergeCell ref="D40:H40"/>
    <mergeCell ref="B41:C42"/>
    <mergeCell ref="D41:E41"/>
    <mergeCell ref="F41:H41"/>
    <mergeCell ref="D42:E42"/>
    <mergeCell ref="B50:G50"/>
    <mergeCell ref="B43:H44"/>
    <mergeCell ref="C45:F45"/>
    <mergeCell ref="B46:H46"/>
    <mergeCell ref="B47:C47"/>
    <mergeCell ref="B48:C48"/>
    <mergeCell ref="B49:C49"/>
    <mergeCell ref="B51:H51"/>
    <mergeCell ref="B52:C52"/>
    <mergeCell ref="B53:C53"/>
    <mergeCell ref="B54:C54"/>
    <mergeCell ref="B55:G55"/>
    <mergeCell ref="B70:D70"/>
    <mergeCell ref="B73:D73"/>
    <mergeCell ref="B67:D69"/>
    <mergeCell ref="E67:H67"/>
    <mergeCell ref="B56:H56"/>
    <mergeCell ref="B57:C57"/>
    <mergeCell ref="B58:C58"/>
    <mergeCell ref="B59:C59"/>
    <mergeCell ref="B60:C60"/>
    <mergeCell ref="B61:G61"/>
    <mergeCell ref="B62:H62"/>
    <mergeCell ref="B63:C63"/>
    <mergeCell ref="B64:C64"/>
    <mergeCell ref="B65:C65"/>
    <mergeCell ref="B66:G66"/>
  </mergeCells>
  <pageMargins left="0.7" right="0.7" top="0.75" bottom="0.75" header="0.3" footer="0.3"/>
  <pageSetup orientation="portrait" horizontalDpi="360" verticalDpi="36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H36"/>
  <sheetViews>
    <sheetView workbookViewId="0">
      <selection activeCell="D3" sqref="D3:H3"/>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3.25" customHeight="1" x14ac:dyDescent="0.25">
      <c r="B3" s="271" t="s">
        <v>115</v>
      </c>
      <c r="C3" s="272"/>
      <c r="D3" s="264" t="s">
        <v>366</v>
      </c>
      <c r="E3" s="264"/>
      <c r="F3" s="264"/>
      <c r="G3" s="264"/>
      <c r="H3" s="265"/>
    </row>
    <row r="4" spans="2:8" x14ac:dyDescent="0.2">
      <c r="B4" s="273" t="s">
        <v>54</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75</v>
      </c>
      <c r="C6" s="268"/>
      <c r="D6" s="268"/>
      <c r="E6" s="268"/>
      <c r="F6" s="268"/>
      <c r="G6" s="268"/>
      <c r="H6" s="269"/>
    </row>
    <row r="7" spans="2:8" x14ac:dyDescent="0.25">
      <c r="B7" s="267"/>
      <c r="C7" s="268"/>
      <c r="D7" s="268"/>
      <c r="E7" s="268"/>
      <c r="F7" s="268"/>
      <c r="G7" s="268"/>
      <c r="H7" s="269"/>
    </row>
    <row r="8" spans="2:8" ht="13.8" thickBot="1" x14ac:dyDescent="0.25">
      <c r="B8" s="70" t="s">
        <v>98</v>
      </c>
      <c r="C8" s="291" t="s">
        <v>34</v>
      </c>
      <c r="D8" s="291"/>
      <c r="E8" s="291"/>
      <c r="F8" s="291"/>
      <c r="G8" s="69" t="s">
        <v>99</v>
      </c>
      <c r="H8" s="71" t="s">
        <v>346</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ht="27.75" customHeight="1" x14ac:dyDescent="0.2">
      <c r="B11" s="307" t="s">
        <v>284</v>
      </c>
      <c r="C11" s="308"/>
      <c r="D11" s="62" t="s">
        <v>132</v>
      </c>
      <c r="E11" s="62">
        <v>0.2</v>
      </c>
      <c r="F11" s="63"/>
      <c r="G11" s="64">
        <f>G27*5/100</f>
        <v>1764.575</v>
      </c>
      <c r="H11" s="54">
        <f>E11*G11</f>
        <v>352.91500000000002</v>
      </c>
    </row>
    <row r="12" spans="2:8" x14ac:dyDescent="0.2">
      <c r="B12" s="259"/>
      <c r="C12" s="260"/>
      <c r="D12" s="62"/>
      <c r="E12" s="62"/>
      <c r="F12" s="63"/>
      <c r="G12" s="64"/>
      <c r="H12" s="54">
        <f>+ROUND(F12*G12,2)</f>
        <v>0</v>
      </c>
    </row>
    <row r="13" spans="2:8" ht="13.8" thickBot="1" x14ac:dyDescent="0.3">
      <c r="B13" s="287" t="s">
        <v>104</v>
      </c>
      <c r="C13" s="288"/>
      <c r="D13" s="288"/>
      <c r="E13" s="288"/>
      <c r="F13" s="288"/>
      <c r="G13" s="288"/>
      <c r="H13" s="72">
        <f>ROUND(SUM(H11:H12),2)</f>
        <v>352.92</v>
      </c>
    </row>
    <row r="14" spans="2:8" ht="13.8" thickBot="1" x14ac:dyDescent="0.3">
      <c r="B14" s="292" t="s">
        <v>105</v>
      </c>
      <c r="C14" s="293"/>
      <c r="D14" s="293"/>
      <c r="E14" s="293"/>
      <c r="F14" s="293"/>
      <c r="G14" s="293"/>
      <c r="H14" s="294"/>
    </row>
    <row r="15" spans="2:8" x14ac:dyDescent="0.2">
      <c r="B15" s="299" t="s">
        <v>101</v>
      </c>
      <c r="C15" s="300"/>
      <c r="D15" s="68" t="s">
        <v>68</v>
      </c>
      <c r="E15" s="68" t="s">
        <v>3</v>
      </c>
      <c r="F15" s="68" t="s">
        <v>122</v>
      </c>
      <c r="G15" s="68" t="s">
        <v>116</v>
      </c>
      <c r="H15" s="73" t="s">
        <v>102</v>
      </c>
    </row>
    <row r="16" spans="2:8" x14ac:dyDescent="0.2">
      <c r="B16" s="259"/>
      <c r="C16" s="260"/>
      <c r="D16" s="62"/>
      <c r="E16" s="65"/>
      <c r="F16" s="65"/>
      <c r="G16" s="63"/>
      <c r="H16" s="54">
        <f>E16*G16</f>
        <v>0</v>
      </c>
    </row>
    <row r="17" spans="2:8" x14ac:dyDescent="0.2">
      <c r="B17" s="309"/>
      <c r="C17" s="310"/>
      <c r="D17" s="62"/>
      <c r="E17" s="65"/>
      <c r="F17" s="65"/>
      <c r="G17" s="63"/>
      <c r="H17" s="54">
        <f t="shared" ref="H17" si="0">E17*G17</f>
        <v>0</v>
      </c>
    </row>
    <row r="18" spans="2:8" ht="13.8" thickBot="1" x14ac:dyDescent="0.3">
      <c r="B18" s="287" t="s">
        <v>104</v>
      </c>
      <c r="C18" s="288"/>
      <c r="D18" s="288"/>
      <c r="E18" s="288"/>
      <c r="F18" s="288"/>
      <c r="G18" s="288"/>
      <c r="H18" s="72">
        <f>ROUND(SUM(H16:H17),2)</f>
        <v>0</v>
      </c>
    </row>
    <row r="19" spans="2:8" ht="13.8" thickBot="1" x14ac:dyDescent="0.3">
      <c r="B19" s="292" t="s">
        <v>106</v>
      </c>
      <c r="C19" s="293"/>
      <c r="D19" s="293"/>
      <c r="E19" s="293"/>
      <c r="F19" s="293"/>
      <c r="G19" s="293"/>
      <c r="H19" s="294"/>
    </row>
    <row r="20" spans="2:8" x14ac:dyDescent="0.2">
      <c r="B20" s="299" t="s">
        <v>101</v>
      </c>
      <c r="C20" s="300"/>
      <c r="D20" s="68" t="s">
        <v>68</v>
      </c>
      <c r="E20" s="68" t="s">
        <v>3</v>
      </c>
      <c r="F20" s="68" t="s">
        <v>122</v>
      </c>
      <c r="G20" s="68" t="s">
        <v>116</v>
      </c>
      <c r="H20" s="73" t="s">
        <v>102</v>
      </c>
    </row>
    <row r="21" spans="2:8" x14ac:dyDescent="0.2">
      <c r="B21" s="259" t="s">
        <v>120</v>
      </c>
      <c r="C21" s="260"/>
      <c r="D21" s="62" t="s">
        <v>121</v>
      </c>
      <c r="E21" s="62">
        <v>4.0000000000000001E-3</v>
      </c>
      <c r="F21" s="63">
        <v>0</v>
      </c>
      <c r="G21" s="64">
        <v>90000</v>
      </c>
      <c r="H21" s="54">
        <f>E21*G21</f>
        <v>360</v>
      </c>
    </row>
    <row r="22" spans="2:8" x14ac:dyDescent="0.2">
      <c r="B22" s="297"/>
      <c r="C22" s="298"/>
      <c r="D22" s="62"/>
      <c r="E22" s="62"/>
      <c r="F22" s="63"/>
      <c r="G22" s="64"/>
      <c r="H22" s="54"/>
    </row>
    <row r="23" spans="2:8" x14ac:dyDescent="0.2">
      <c r="B23" s="289"/>
      <c r="C23" s="290"/>
      <c r="D23" s="62"/>
      <c r="E23" s="62"/>
      <c r="F23" s="63"/>
      <c r="G23" s="64"/>
      <c r="H23" s="54"/>
    </row>
    <row r="24" spans="2:8" ht="13.8" thickBot="1" x14ac:dyDescent="0.3">
      <c r="B24" s="287" t="s">
        <v>104</v>
      </c>
      <c r="C24" s="288"/>
      <c r="D24" s="288"/>
      <c r="E24" s="288"/>
      <c r="F24" s="288"/>
      <c r="G24" s="288"/>
      <c r="H24" s="72">
        <f>H21+H22+H23</f>
        <v>360</v>
      </c>
    </row>
    <row r="25" spans="2:8" ht="13.8" thickBot="1" x14ac:dyDescent="0.3">
      <c r="B25" s="292" t="s">
        <v>108</v>
      </c>
      <c r="C25" s="293"/>
      <c r="D25" s="293"/>
      <c r="E25" s="293"/>
      <c r="F25" s="293"/>
      <c r="G25" s="293"/>
      <c r="H25" s="294"/>
    </row>
    <row r="26" spans="2:8" x14ac:dyDescent="0.2">
      <c r="B26" s="295" t="s">
        <v>101</v>
      </c>
      <c r="C26" s="296"/>
      <c r="D26" s="68" t="s">
        <v>68</v>
      </c>
      <c r="E26" s="68" t="s">
        <v>3</v>
      </c>
      <c r="F26" s="68" t="s">
        <v>122</v>
      </c>
      <c r="G26" s="68" t="s">
        <v>116</v>
      </c>
      <c r="H26" s="78" t="s">
        <v>117</v>
      </c>
    </row>
    <row r="27" spans="2:8" x14ac:dyDescent="0.2">
      <c r="B27" s="307" t="s">
        <v>160</v>
      </c>
      <c r="C27" s="308"/>
      <c r="D27" s="62" t="s">
        <v>119</v>
      </c>
      <c r="E27" s="77">
        <v>0.09</v>
      </c>
      <c r="F27" s="63">
        <v>0</v>
      </c>
      <c r="G27" s="64">
        <v>35291.5</v>
      </c>
      <c r="H27" s="54">
        <f>G27*E27</f>
        <v>3176.2349999999997</v>
      </c>
    </row>
    <row r="28" spans="2:8" x14ac:dyDescent="0.2">
      <c r="B28" s="289"/>
      <c r="C28" s="290"/>
      <c r="D28" s="62"/>
      <c r="E28" s="62"/>
      <c r="F28" s="63"/>
      <c r="G28" s="64"/>
      <c r="H28" s="54">
        <f>+ROUND(E28*F28*G28,2)</f>
        <v>0</v>
      </c>
    </row>
    <row r="29" spans="2:8" x14ac:dyDescent="0.25">
      <c r="B29" s="285" t="s">
        <v>104</v>
      </c>
      <c r="C29" s="286"/>
      <c r="D29" s="286"/>
      <c r="E29" s="286"/>
      <c r="F29" s="286"/>
      <c r="G29" s="286"/>
      <c r="H29" s="74">
        <f>H27+H28</f>
        <v>3176.2349999999997</v>
      </c>
    </row>
    <row r="30" spans="2:8" ht="13.8" thickBot="1" x14ac:dyDescent="0.25">
      <c r="B30" s="277"/>
      <c r="C30" s="278"/>
      <c r="D30" s="278"/>
      <c r="E30" s="283"/>
      <c r="F30" s="283"/>
      <c r="G30" s="283"/>
      <c r="H30" s="284"/>
    </row>
    <row r="31" spans="2:8" ht="13.8" thickBot="1" x14ac:dyDescent="0.3">
      <c r="B31" s="277"/>
      <c r="C31" s="278"/>
      <c r="D31" s="278"/>
      <c r="E31" s="60"/>
      <c r="F31" s="60"/>
      <c r="G31" s="67" t="s">
        <v>23</v>
      </c>
      <c r="H31" s="66">
        <f>H24+H29+H18+H13</f>
        <v>3889.1549999999997</v>
      </c>
    </row>
    <row r="32" spans="2:8" x14ac:dyDescent="0.25">
      <c r="B32" s="277"/>
      <c r="C32" s="278"/>
      <c r="D32" s="278"/>
      <c r="E32" s="60"/>
      <c r="F32" s="60"/>
      <c r="G32" s="60"/>
      <c r="H32" s="56"/>
    </row>
    <row r="33" spans="2:8" ht="14.4" x14ac:dyDescent="0.3">
      <c r="B33" s="279" t="s">
        <v>109</v>
      </c>
      <c r="C33" s="280"/>
      <c r="D33" s="280"/>
      <c r="E33" s="61"/>
      <c r="F33" s="61"/>
      <c r="G33" s="61"/>
      <c r="H33" s="57"/>
    </row>
    <row r="34" spans="2:8" ht="14.4" x14ac:dyDescent="0.3">
      <c r="B34" s="55" t="s">
        <v>110</v>
      </c>
      <c r="C34" s="61"/>
      <c r="D34" s="61"/>
      <c r="E34" s="61"/>
      <c r="F34" s="61"/>
      <c r="G34" s="61"/>
      <c r="H34" s="57"/>
    </row>
    <row r="35" spans="2:8" ht="14.4" x14ac:dyDescent="0.3">
      <c r="B35" s="55" t="s">
        <v>111</v>
      </c>
      <c r="C35" s="61"/>
      <c r="D35" s="61"/>
      <c r="E35" s="61"/>
      <c r="F35" s="61"/>
      <c r="G35" s="61"/>
      <c r="H35" s="57"/>
    </row>
    <row r="36" spans="2:8" ht="15" thickBot="1" x14ac:dyDescent="0.35">
      <c r="B36" s="281" t="s">
        <v>112</v>
      </c>
      <c r="C36" s="282"/>
      <c r="D36" s="282"/>
      <c r="E36" s="58"/>
      <c r="F36" s="58"/>
      <c r="G36" s="58"/>
      <c r="H36" s="59"/>
    </row>
  </sheetData>
  <mergeCells count="34">
    <mergeCell ref="B12:C12"/>
    <mergeCell ref="B2:H2"/>
    <mergeCell ref="B3:C3"/>
    <mergeCell ref="D3:H3"/>
    <mergeCell ref="B4:C5"/>
    <mergeCell ref="D4:E4"/>
    <mergeCell ref="F4:H4"/>
    <mergeCell ref="D5:E5"/>
    <mergeCell ref="B6:H7"/>
    <mergeCell ref="C8:F8"/>
    <mergeCell ref="B9:H9"/>
    <mergeCell ref="B10:C10"/>
    <mergeCell ref="B11:C11"/>
    <mergeCell ref="B24:G24"/>
    <mergeCell ref="B13:G13"/>
    <mergeCell ref="B14:H14"/>
    <mergeCell ref="B15:C15"/>
    <mergeCell ref="B16:C16"/>
    <mergeCell ref="B17:C17"/>
    <mergeCell ref="B18:G18"/>
    <mergeCell ref="B19:H19"/>
    <mergeCell ref="B20:C20"/>
    <mergeCell ref="B21:C21"/>
    <mergeCell ref="B22:C22"/>
    <mergeCell ref="B23:C23"/>
    <mergeCell ref="B33:D33"/>
    <mergeCell ref="B36:D36"/>
    <mergeCell ref="B25:H25"/>
    <mergeCell ref="B26:C26"/>
    <mergeCell ref="B27:C27"/>
    <mergeCell ref="B28:C28"/>
    <mergeCell ref="B29:G29"/>
    <mergeCell ref="B30:D32"/>
    <mergeCell ref="E30:H3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H73"/>
  <sheetViews>
    <sheetView workbookViewId="0">
      <selection activeCell="D40" sqref="D40:H40"/>
    </sheetView>
  </sheetViews>
  <sheetFormatPr baseColWidth="10" defaultRowHeight="13.2" x14ac:dyDescent="0.25"/>
  <cols>
    <col min="4" max="4" width="7.77734375" bestFit="1" customWidth="1"/>
    <col min="5" max="5" width="9.44140625" bestFit="1" customWidth="1"/>
    <col min="6" max="6" width="11.33203125" bestFit="1" customWidth="1"/>
    <col min="7" max="7" width="24" bestFit="1" customWidth="1"/>
    <col min="8" max="8" width="13.44140625" bestFit="1" customWidth="1"/>
  </cols>
  <sheetData>
    <row r="1" spans="2:8" ht="13.8" thickBot="1" x14ac:dyDescent="0.3"/>
    <row r="2" spans="2:8" ht="13.8" thickBot="1" x14ac:dyDescent="0.3">
      <c r="B2" s="261" t="s">
        <v>94</v>
      </c>
      <c r="C2" s="262"/>
      <c r="D2" s="262"/>
      <c r="E2" s="262"/>
      <c r="F2" s="262"/>
      <c r="G2" s="262"/>
      <c r="H2" s="263"/>
    </row>
    <row r="3" spans="2:8" ht="25.5" customHeight="1" x14ac:dyDescent="0.25">
      <c r="B3" s="271" t="s">
        <v>115</v>
      </c>
      <c r="C3" s="272"/>
      <c r="D3" s="364" t="s">
        <v>351</v>
      </c>
      <c r="E3" s="364"/>
      <c r="F3" s="364"/>
      <c r="G3" s="364"/>
      <c r="H3" s="365"/>
    </row>
    <row r="4" spans="2:8" x14ac:dyDescent="0.2">
      <c r="B4" s="273" t="s">
        <v>288</v>
      </c>
      <c r="C4" s="274"/>
      <c r="D4" s="266" t="s">
        <v>95</v>
      </c>
      <c r="E4" s="266"/>
      <c r="F4" s="266" t="s">
        <v>113</v>
      </c>
      <c r="G4" s="266"/>
      <c r="H4" s="270"/>
    </row>
    <row r="5" spans="2:8" x14ac:dyDescent="0.2">
      <c r="B5" s="275"/>
      <c r="C5" s="276"/>
      <c r="D5" s="266" t="s">
        <v>96</v>
      </c>
      <c r="E5" s="266"/>
      <c r="F5" s="75" t="s">
        <v>114</v>
      </c>
      <c r="G5" s="75" t="s">
        <v>97</v>
      </c>
      <c r="H5" s="76">
        <v>2024</v>
      </c>
    </row>
    <row r="6" spans="2:8" x14ac:dyDescent="0.25">
      <c r="B6" s="267" t="s">
        <v>76</v>
      </c>
      <c r="C6" s="268"/>
      <c r="D6" s="268"/>
      <c r="E6" s="268"/>
      <c r="F6" s="268"/>
      <c r="G6" s="268"/>
      <c r="H6" s="269"/>
    </row>
    <row r="7" spans="2:8" ht="26.25" customHeight="1" x14ac:dyDescent="0.25">
      <c r="B7" s="267"/>
      <c r="C7" s="268"/>
      <c r="D7" s="268"/>
      <c r="E7" s="268"/>
      <c r="F7" s="268"/>
      <c r="G7" s="268"/>
      <c r="H7" s="269"/>
    </row>
    <row r="8" spans="2:8" ht="13.8" thickBot="1" x14ac:dyDescent="0.25">
      <c r="B8" s="70" t="s">
        <v>98</v>
      </c>
      <c r="C8" s="291" t="s">
        <v>67</v>
      </c>
      <c r="D8" s="291"/>
      <c r="E8" s="291"/>
      <c r="F8" s="291"/>
      <c r="G8" s="69" t="s">
        <v>99</v>
      </c>
      <c r="H8" s="71" t="s">
        <v>286</v>
      </c>
    </row>
    <row r="9" spans="2:8" ht="13.8" thickBot="1" x14ac:dyDescent="0.3">
      <c r="B9" s="292" t="s">
        <v>100</v>
      </c>
      <c r="C9" s="293"/>
      <c r="D9" s="293"/>
      <c r="E9" s="293"/>
      <c r="F9" s="293"/>
      <c r="G9" s="293"/>
      <c r="H9" s="294"/>
    </row>
    <row r="10" spans="2:8" x14ac:dyDescent="0.2">
      <c r="B10" s="299" t="s">
        <v>101</v>
      </c>
      <c r="C10" s="300"/>
      <c r="D10" s="68" t="s">
        <v>68</v>
      </c>
      <c r="E10" s="68" t="s">
        <v>3</v>
      </c>
      <c r="F10" s="68" t="s">
        <v>122</v>
      </c>
      <c r="G10" s="68" t="s">
        <v>116</v>
      </c>
      <c r="H10" s="73" t="s">
        <v>102</v>
      </c>
    </row>
    <row r="11" spans="2:8" x14ac:dyDescent="0.2">
      <c r="B11" s="307" t="s">
        <v>287</v>
      </c>
      <c r="C11" s="308"/>
      <c r="D11" s="62" t="s">
        <v>132</v>
      </c>
      <c r="E11" s="62">
        <v>0.5</v>
      </c>
      <c r="F11" s="63"/>
      <c r="G11" s="64">
        <f>G27*10/100</f>
        <v>3882.0650000000001</v>
      </c>
      <c r="H11" s="54">
        <f>E11*G11</f>
        <v>1941.0325</v>
      </c>
    </row>
    <row r="12" spans="2:8" x14ac:dyDescent="0.2">
      <c r="B12" s="259"/>
      <c r="C12" s="260"/>
      <c r="D12" s="62"/>
      <c r="E12" s="62"/>
      <c r="F12" s="63"/>
      <c r="G12" s="64"/>
      <c r="H12" s="54">
        <f>+ROUND(F12*G12,2)</f>
        <v>0</v>
      </c>
    </row>
    <row r="13" spans="2:8" ht="13.8" thickBot="1" x14ac:dyDescent="0.3">
      <c r="B13" s="287" t="s">
        <v>104</v>
      </c>
      <c r="C13" s="288"/>
      <c r="D13" s="288"/>
      <c r="E13" s="288"/>
      <c r="F13" s="288"/>
      <c r="G13" s="288"/>
      <c r="H13" s="72">
        <f>ROUND(SUM(H11:H12),2)</f>
        <v>1941.03</v>
      </c>
    </row>
    <row r="14" spans="2:8" ht="13.8" thickBot="1" x14ac:dyDescent="0.3">
      <c r="B14" s="292" t="s">
        <v>105</v>
      </c>
      <c r="C14" s="293"/>
      <c r="D14" s="293"/>
      <c r="E14" s="293"/>
      <c r="F14" s="293"/>
      <c r="G14" s="293"/>
      <c r="H14" s="294"/>
    </row>
    <row r="15" spans="2:8" x14ac:dyDescent="0.2">
      <c r="B15" s="338" t="s">
        <v>101</v>
      </c>
      <c r="C15" s="339"/>
      <c r="D15" s="86" t="s">
        <v>68</v>
      </c>
      <c r="E15" s="86" t="s">
        <v>3</v>
      </c>
      <c r="F15" s="86" t="s">
        <v>122</v>
      </c>
      <c r="G15" s="86" t="s">
        <v>116</v>
      </c>
      <c r="H15" s="87" t="s">
        <v>102</v>
      </c>
    </row>
    <row r="16" spans="2:8" ht="54.75" customHeight="1" x14ac:dyDescent="0.25">
      <c r="B16" s="362" t="s">
        <v>289</v>
      </c>
      <c r="C16" s="363"/>
      <c r="D16" s="97" t="s">
        <v>153</v>
      </c>
      <c r="E16" s="94">
        <v>1</v>
      </c>
      <c r="F16" s="94"/>
      <c r="G16" s="95">
        <v>2499900</v>
      </c>
      <c r="H16" s="96">
        <f>E16*G16</f>
        <v>2499900</v>
      </c>
    </row>
    <row r="17" spans="2:8" x14ac:dyDescent="0.2">
      <c r="B17" s="309"/>
      <c r="C17" s="310"/>
      <c r="D17" s="62"/>
      <c r="E17" s="65"/>
      <c r="F17" s="65"/>
      <c r="G17" s="63"/>
      <c r="H17" s="54">
        <f t="shared" ref="H17" si="0">E17*G17</f>
        <v>0</v>
      </c>
    </row>
    <row r="18" spans="2:8" ht="13.8" thickBot="1" x14ac:dyDescent="0.3">
      <c r="B18" s="340" t="s">
        <v>104</v>
      </c>
      <c r="C18" s="341"/>
      <c r="D18" s="341"/>
      <c r="E18" s="341"/>
      <c r="F18" s="341"/>
      <c r="G18" s="341"/>
      <c r="H18" s="88">
        <f>ROUND(SUM(H16:H17),2)</f>
        <v>2499900</v>
      </c>
    </row>
    <row r="19" spans="2:8" ht="13.8" thickBot="1" x14ac:dyDescent="0.3">
      <c r="B19" s="292" t="s">
        <v>106</v>
      </c>
      <c r="C19" s="293"/>
      <c r="D19" s="293"/>
      <c r="E19" s="293"/>
      <c r="F19" s="293"/>
      <c r="G19" s="293"/>
      <c r="H19" s="294"/>
    </row>
    <row r="20" spans="2:8" x14ac:dyDescent="0.2">
      <c r="B20" s="299" t="s">
        <v>101</v>
      </c>
      <c r="C20" s="300"/>
      <c r="D20" s="68" t="s">
        <v>68</v>
      </c>
      <c r="E20" s="68" t="s">
        <v>3</v>
      </c>
      <c r="F20" s="68" t="s">
        <v>122</v>
      </c>
      <c r="G20" s="68" t="s">
        <v>116</v>
      </c>
      <c r="H20" s="73" t="s">
        <v>102</v>
      </c>
    </row>
    <row r="21" spans="2:8" x14ac:dyDescent="0.2">
      <c r="B21" s="259" t="s">
        <v>120</v>
      </c>
      <c r="C21" s="260"/>
      <c r="D21" s="62" t="s">
        <v>121</v>
      </c>
      <c r="E21" s="62">
        <v>4.0000000000000001E-3</v>
      </c>
      <c r="F21" s="63">
        <v>0</v>
      </c>
      <c r="G21" s="64">
        <v>90000</v>
      </c>
      <c r="H21" s="54">
        <f>E21*G21</f>
        <v>360</v>
      </c>
    </row>
    <row r="22" spans="2:8" x14ac:dyDescent="0.2">
      <c r="B22" s="297"/>
      <c r="C22" s="298"/>
      <c r="D22" s="62"/>
      <c r="E22" s="62"/>
      <c r="F22" s="63"/>
      <c r="G22" s="64"/>
      <c r="H22" s="54"/>
    </row>
    <row r="23" spans="2:8" x14ac:dyDescent="0.2">
      <c r="B23" s="289"/>
      <c r="C23" s="290"/>
      <c r="D23" s="62"/>
      <c r="E23" s="62"/>
      <c r="F23" s="63"/>
      <c r="G23" s="64"/>
      <c r="H23" s="54"/>
    </row>
    <row r="24" spans="2:8" ht="13.8" thickBot="1" x14ac:dyDescent="0.3">
      <c r="B24" s="287" t="s">
        <v>104</v>
      </c>
      <c r="C24" s="288"/>
      <c r="D24" s="288"/>
      <c r="E24" s="288"/>
      <c r="F24" s="288"/>
      <c r="G24" s="288"/>
      <c r="H24" s="72">
        <f>H21+H22+H23</f>
        <v>360</v>
      </c>
    </row>
    <row r="25" spans="2:8" ht="13.8" thickBot="1" x14ac:dyDescent="0.3">
      <c r="B25" s="292" t="s">
        <v>108</v>
      </c>
      <c r="C25" s="293"/>
      <c r="D25" s="293"/>
      <c r="E25" s="293"/>
      <c r="F25" s="293"/>
      <c r="G25" s="293"/>
      <c r="H25" s="294"/>
    </row>
    <row r="26" spans="2:8" x14ac:dyDescent="0.2">
      <c r="B26" s="295" t="s">
        <v>101</v>
      </c>
      <c r="C26" s="296"/>
      <c r="D26" s="68" t="s">
        <v>68</v>
      </c>
      <c r="E26" s="68" t="s">
        <v>3</v>
      </c>
      <c r="F26" s="68" t="s">
        <v>122</v>
      </c>
      <c r="G26" s="68" t="s">
        <v>116</v>
      </c>
      <c r="H26" s="78" t="s">
        <v>117</v>
      </c>
    </row>
    <row r="27" spans="2:8" x14ac:dyDescent="0.2">
      <c r="B27" s="307" t="s">
        <v>155</v>
      </c>
      <c r="C27" s="308"/>
      <c r="D27" s="62" t="s">
        <v>119</v>
      </c>
      <c r="E27" s="77">
        <v>2.5</v>
      </c>
      <c r="F27" s="63">
        <v>0</v>
      </c>
      <c r="G27" s="64">
        <v>38820.65</v>
      </c>
      <c r="H27" s="54">
        <f>G27*E27</f>
        <v>97051.625</v>
      </c>
    </row>
    <row r="28" spans="2:8" x14ac:dyDescent="0.2">
      <c r="B28" s="289"/>
      <c r="C28" s="290"/>
      <c r="D28" s="62"/>
      <c r="E28" s="62"/>
      <c r="F28" s="63"/>
      <c r="G28" s="64"/>
      <c r="H28" s="54">
        <f>+ROUND(E28*F28*G28,2)</f>
        <v>0</v>
      </c>
    </row>
    <row r="29" spans="2:8" x14ac:dyDescent="0.25">
      <c r="B29" s="285" t="s">
        <v>104</v>
      </c>
      <c r="C29" s="286"/>
      <c r="D29" s="286"/>
      <c r="E29" s="286"/>
      <c r="F29" s="286"/>
      <c r="G29" s="286"/>
      <c r="H29" s="74">
        <f>H27+H28</f>
        <v>97051.625</v>
      </c>
    </row>
    <row r="30" spans="2:8" ht="13.8" thickBot="1" x14ac:dyDescent="0.25">
      <c r="B30" s="277"/>
      <c r="C30" s="278"/>
      <c r="D30" s="278"/>
      <c r="E30" s="283"/>
      <c r="F30" s="283"/>
      <c r="G30" s="283"/>
      <c r="H30" s="284"/>
    </row>
    <row r="31" spans="2:8" ht="13.8" thickBot="1" x14ac:dyDescent="0.3">
      <c r="B31" s="277"/>
      <c r="C31" s="278"/>
      <c r="D31" s="278"/>
      <c r="E31" s="60"/>
      <c r="F31" s="60"/>
      <c r="G31" s="67" t="s">
        <v>23</v>
      </c>
      <c r="H31" s="66">
        <f>H24+H29+H18+H13</f>
        <v>2599252.6549999998</v>
      </c>
    </row>
    <row r="32" spans="2:8" x14ac:dyDescent="0.25">
      <c r="B32" s="277"/>
      <c r="C32" s="278"/>
      <c r="D32" s="278"/>
      <c r="E32" s="60"/>
      <c r="F32" s="60"/>
      <c r="G32" s="60"/>
      <c r="H32" s="56"/>
    </row>
    <row r="33" spans="2:8" ht="14.4" x14ac:dyDescent="0.3">
      <c r="B33" s="279" t="s">
        <v>109</v>
      </c>
      <c r="C33" s="280"/>
      <c r="D33" s="280"/>
      <c r="E33" s="61"/>
      <c r="F33" s="61"/>
      <c r="G33" s="61"/>
      <c r="H33" s="57"/>
    </row>
    <row r="34" spans="2:8" ht="14.4" x14ac:dyDescent="0.3">
      <c r="B34" s="55" t="s">
        <v>110</v>
      </c>
      <c r="C34" s="61"/>
      <c r="D34" s="61"/>
      <c r="E34" s="61"/>
      <c r="F34" s="61"/>
      <c r="G34" s="61"/>
      <c r="H34" s="57"/>
    </row>
    <row r="35" spans="2:8" ht="14.4" x14ac:dyDescent="0.3">
      <c r="B35" s="55" t="s">
        <v>111</v>
      </c>
      <c r="C35" s="61"/>
      <c r="D35" s="61"/>
      <c r="E35" s="61"/>
      <c r="F35" s="61"/>
      <c r="G35" s="61"/>
      <c r="H35" s="57"/>
    </row>
    <row r="36" spans="2:8" ht="15" thickBot="1" x14ac:dyDescent="0.35">
      <c r="B36" s="281" t="s">
        <v>112</v>
      </c>
      <c r="C36" s="282"/>
      <c r="D36" s="282"/>
      <c r="E36" s="58"/>
      <c r="F36" s="58"/>
      <c r="G36" s="58"/>
      <c r="H36" s="59"/>
    </row>
    <row r="38" spans="2:8" ht="13.8" thickBot="1" x14ac:dyDescent="0.3"/>
    <row r="39" spans="2:8" ht="13.8" thickBot="1" x14ac:dyDescent="0.3">
      <c r="B39" s="261" t="s">
        <v>94</v>
      </c>
      <c r="C39" s="262"/>
      <c r="D39" s="262"/>
      <c r="E39" s="262"/>
      <c r="F39" s="262"/>
      <c r="G39" s="262"/>
      <c r="H39" s="263"/>
    </row>
    <row r="40" spans="2:8" ht="28.5" customHeight="1" x14ac:dyDescent="0.25">
      <c r="B40" s="271" t="s">
        <v>115</v>
      </c>
      <c r="C40" s="272"/>
      <c r="D40" s="364" t="s">
        <v>351</v>
      </c>
      <c r="E40" s="364"/>
      <c r="F40" s="364"/>
      <c r="G40" s="364"/>
      <c r="H40" s="365"/>
    </row>
    <row r="41" spans="2:8" x14ac:dyDescent="0.2">
      <c r="B41" s="273" t="s">
        <v>290</v>
      </c>
      <c r="C41" s="274"/>
      <c r="D41" s="266" t="s">
        <v>95</v>
      </c>
      <c r="E41" s="266"/>
      <c r="F41" s="266" t="s">
        <v>113</v>
      </c>
      <c r="G41" s="266"/>
      <c r="H41" s="270"/>
    </row>
    <row r="42" spans="2:8" x14ac:dyDescent="0.2">
      <c r="B42" s="275"/>
      <c r="C42" s="276"/>
      <c r="D42" s="266" t="s">
        <v>96</v>
      </c>
      <c r="E42" s="266"/>
      <c r="F42" s="75" t="s">
        <v>114</v>
      </c>
      <c r="G42" s="75" t="s">
        <v>97</v>
      </c>
      <c r="H42" s="76">
        <v>2024</v>
      </c>
    </row>
    <row r="43" spans="2:8" x14ac:dyDescent="0.25">
      <c r="B43" s="267" t="s">
        <v>77</v>
      </c>
      <c r="C43" s="268"/>
      <c r="D43" s="268"/>
      <c r="E43" s="268"/>
      <c r="F43" s="268"/>
      <c r="G43" s="268"/>
      <c r="H43" s="269"/>
    </row>
    <row r="44" spans="2:8" ht="25.5" customHeight="1" x14ac:dyDescent="0.25">
      <c r="B44" s="267"/>
      <c r="C44" s="268"/>
      <c r="D44" s="268"/>
      <c r="E44" s="268"/>
      <c r="F44" s="268"/>
      <c r="G44" s="268"/>
      <c r="H44" s="269"/>
    </row>
    <row r="45" spans="2:8" ht="13.8" thickBot="1" x14ac:dyDescent="0.25">
      <c r="B45" s="70" t="s">
        <v>98</v>
      </c>
      <c r="C45" s="291" t="s">
        <v>67</v>
      </c>
      <c r="D45" s="291"/>
      <c r="E45" s="291"/>
      <c r="F45" s="291"/>
      <c r="G45" s="69" t="s">
        <v>99</v>
      </c>
      <c r="H45" s="71" t="s">
        <v>347</v>
      </c>
    </row>
    <row r="46" spans="2:8" ht="13.8" thickBot="1" x14ac:dyDescent="0.3">
      <c r="B46" s="292" t="s">
        <v>100</v>
      </c>
      <c r="C46" s="293"/>
      <c r="D46" s="293"/>
      <c r="E46" s="293"/>
      <c r="F46" s="293"/>
      <c r="G46" s="293"/>
      <c r="H46" s="294"/>
    </row>
    <row r="47" spans="2:8" x14ac:dyDescent="0.2">
      <c r="B47" s="299" t="s">
        <v>101</v>
      </c>
      <c r="C47" s="300"/>
      <c r="D47" s="68" t="s">
        <v>68</v>
      </c>
      <c r="E47" s="68" t="s">
        <v>3</v>
      </c>
      <c r="F47" s="68" t="s">
        <v>122</v>
      </c>
      <c r="G47" s="68" t="s">
        <v>116</v>
      </c>
      <c r="H47" s="73" t="s">
        <v>102</v>
      </c>
    </row>
    <row r="48" spans="2:8" x14ac:dyDescent="0.2">
      <c r="B48" s="307" t="s">
        <v>287</v>
      </c>
      <c r="C48" s="308"/>
      <c r="D48" s="62" t="s">
        <v>132</v>
      </c>
      <c r="E48" s="62">
        <v>0.5</v>
      </c>
      <c r="F48" s="63"/>
      <c r="G48" s="64">
        <f>G64*10/100</f>
        <v>3882.0650000000001</v>
      </c>
      <c r="H48" s="54">
        <f>E48*G48</f>
        <v>1941.0325</v>
      </c>
    </row>
    <row r="49" spans="2:8" x14ac:dyDescent="0.2">
      <c r="B49" s="259"/>
      <c r="C49" s="260"/>
      <c r="D49" s="62"/>
      <c r="E49" s="62"/>
      <c r="F49" s="63"/>
      <c r="G49" s="64"/>
      <c r="H49" s="54">
        <f>+ROUND(F49*G49,2)</f>
        <v>0</v>
      </c>
    </row>
    <row r="50" spans="2:8" ht="13.8" thickBot="1" x14ac:dyDescent="0.3">
      <c r="B50" s="287" t="s">
        <v>104</v>
      </c>
      <c r="C50" s="288"/>
      <c r="D50" s="288"/>
      <c r="E50" s="288"/>
      <c r="F50" s="288"/>
      <c r="G50" s="288"/>
      <c r="H50" s="72">
        <f>ROUND(SUM(H48:H49),2)</f>
        <v>1941.03</v>
      </c>
    </row>
    <row r="51" spans="2:8" ht="13.8" thickBot="1" x14ac:dyDescent="0.3">
      <c r="B51" s="292" t="s">
        <v>105</v>
      </c>
      <c r="C51" s="293"/>
      <c r="D51" s="293"/>
      <c r="E51" s="293"/>
      <c r="F51" s="293"/>
      <c r="G51" s="293"/>
      <c r="H51" s="294"/>
    </row>
    <row r="52" spans="2:8" x14ac:dyDescent="0.2">
      <c r="B52" s="338" t="s">
        <v>101</v>
      </c>
      <c r="C52" s="339"/>
      <c r="D52" s="86" t="s">
        <v>68</v>
      </c>
      <c r="E52" s="86" t="s">
        <v>3</v>
      </c>
      <c r="F52" s="86" t="s">
        <v>122</v>
      </c>
      <c r="G52" s="86" t="s">
        <v>116</v>
      </c>
      <c r="H52" s="87" t="s">
        <v>102</v>
      </c>
    </row>
    <row r="53" spans="2:8" ht="56.25" customHeight="1" x14ac:dyDescent="0.25">
      <c r="B53" s="362" t="s">
        <v>291</v>
      </c>
      <c r="C53" s="363"/>
      <c r="D53" s="97" t="s">
        <v>153</v>
      </c>
      <c r="E53" s="94">
        <v>1</v>
      </c>
      <c r="F53" s="94"/>
      <c r="G53" s="95">
        <v>3249900</v>
      </c>
      <c r="H53" s="96">
        <f>E53*G53</f>
        <v>3249900</v>
      </c>
    </row>
    <row r="54" spans="2:8" x14ac:dyDescent="0.2">
      <c r="B54" s="309"/>
      <c r="C54" s="310"/>
      <c r="D54" s="62"/>
      <c r="E54" s="65"/>
      <c r="F54" s="65"/>
      <c r="G54" s="63"/>
      <c r="H54" s="54">
        <f t="shared" ref="H54" si="1">E54*G54</f>
        <v>0</v>
      </c>
    </row>
    <row r="55" spans="2:8" ht="13.8" thickBot="1" x14ac:dyDescent="0.3">
      <c r="B55" s="340" t="s">
        <v>104</v>
      </c>
      <c r="C55" s="341"/>
      <c r="D55" s="341"/>
      <c r="E55" s="341"/>
      <c r="F55" s="341"/>
      <c r="G55" s="341"/>
      <c r="H55" s="88">
        <f>ROUND(SUM(H53:H54),2)</f>
        <v>3249900</v>
      </c>
    </row>
    <row r="56" spans="2:8" ht="13.8" thickBot="1" x14ac:dyDescent="0.3">
      <c r="B56" s="292" t="s">
        <v>106</v>
      </c>
      <c r="C56" s="293"/>
      <c r="D56" s="293"/>
      <c r="E56" s="293"/>
      <c r="F56" s="293"/>
      <c r="G56" s="293"/>
      <c r="H56" s="294"/>
    </row>
    <row r="57" spans="2:8" x14ac:dyDescent="0.2">
      <c r="B57" s="299" t="s">
        <v>101</v>
      </c>
      <c r="C57" s="300"/>
      <c r="D57" s="68" t="s">
        <v>68</v>
      </c>
      <c r="E57" s="68" t="s">
        <v>3</v>
      </c>
      <c r="F57" s="68" t="s">
        <v>122</v>
      </c>
      <c r="G57" s="68" t="s">
        <v>116</v>
      </c>
      <c r="H57" s="73" t="s">
        <v>102</v>
      </c>
    </row>
    <row r="58" spans="2:8" x14ac:dyDescent="0.2">
      <c r="B58" s="259" t="s">
        <v>120</v>
      </c>
      <c r="C58" s="260"/>
      <c r="D58" s="62" t="s">
        <v>121</v>
      </c>
      <c r="E58" s="62">
        <v>4.0000000000000001E-3</v>
      </c>
      <c r="F58" s="63">
        <v>0</v>
      </c>
      <c r="G58" s="64">
        <v>90000</v>
      </c>
      <c r="H58" s="54">
        <f>E58*G58</f>
        <v>360</v>
      </c>
    </row>
    <row r="59" spans="2:8" x14ac:dyDescent="0.2">
      <c r="B59" s="297"/>
      <c r="C59" s="298"/>
      <c r="D59" s="62"/>
      <c r="E59" s="62"/>
      <c r="F59" s="63"/>
      <c r="G59" s="64"/>
      <c r="H59" s="54"/>
    </row>
    <row r="60" spans="2:8" x14ac:dyDescent="0.2">
      <c r="B60" s="289"/>
      <c r="C60" s="290"/>
      <c r="D60" s="62"/>
      <c r="E60" s="62"/>
      <c r="F60" s="63"/>
      <c r="G60" s="64"/>
      <c r="H60" s="54"/>
    </row>
    <row r="61" spans="2:8" ht="13.8" thickBot="1" x14ac:dyDescent="0.3">
      <c r="B61" s="287" t="s">
        <v>104</v>
      </c>
      <c r="C61" s="288"/>
      <c r="D61" s="288"/>
      <c r="E61" s="288"/>
      <c r="F61" s="288"/>
      <c r="G61" s="288"/>
      <c r="H61" s="72">
        <f>H58+H59+H60</f>
        <v>360</v>
      </c>
    </row>
    <row r="62" spans="2:8" ht="13.8" thickBot="1" x14ac:dyDescent="0.3">
      <c r="B62" s="292" t="s">
        <v>108</v>
      </c>
      <c r="C62" s="293"/>
      <c r="D62" s="293"/>
      <c r="E62" s="293"/>
      <c r="F62" s="293"/>
      <c r="G62" s="293"/>
      <c r="H62" s="294"/>
    </row>
    <row r="63" spans="2:8" x14ac:dyDescent="0.2">
      <c r="B63" s="295" t="s">
        <v>101</v>
      </c>
      <c r="C63" s="296"/>
      <c r="D63" s="68" t="s">
        <v>68</v>
      </c>
      <c r="E63" s="68" t="s">
        <v>3</v>
      </c>
      <c r="F63" s="68" t="s">
        <v>122</v>
      </c>
      <c r="G63" s="68" t="s">
        <v>116</v>
      </c>
      <c r="H63" s="78" t="s">
        <v>117</v>
      </c>
    </row>
    <row r="64" spans="2:8" x14ac:dyDescent="0.2">
      <c r="B64" s="307" t="s">
        <v>155</v>
      </c>
      <c r="C64" s="308"/>
      <c r="D64" s="62" t="s">
        <v>119</v>
      </c>
      <c r="E64" s="77">
        <v>2.5</v>
      </c>
      <c r="F64" s="63">
        <v>0</v>
      </c>
      <c r="G64" s="64">
        <v>38820.65</v>
      </c>
      <c r="H64" s="54">
        <f>G64*E64</f>
        <v>97051.625</v>
      </c>
    </row>
    <row r="65" spans="2:8" x14ac:dyDescent="0.2">
      <c r="B65" s="289"/>
      <c r="C65" s="290"/>
      <c r="D65" s="62"/>
      <c r="E65" s="62"/>
      <c r="F65" s="63"/>
      <c r="G65" s="64"/>
      <c r="H65" s="54">
        <f>+ROUND(E65*F65*G65,2)</f>
        <v>0</v>
      </c>
    </row>
    <row r="66" spans="2:8" x14ac:dyDescent="0.25">
      <c r="B66" s="285" t="s">
        <v>104</v>
      </c>
      <c r="C66" s="286"/>
      <c r="D66" s="286"/>
      <c r="E66" s="286"/>
      <c r="F66" s="286"/>
      <c r="G66" s="286"/>
      <c r="H66" s="74">
        <f>H64+H65</f>
        <v>97051.625</v>
      </c>
    </row>
    <row r="67" spans="2:8" ht="13.8" thickBot="1" x14ac:dyDescent="0.25">
      <c r="B67" s="277"/>
      <c r="C67" s="278"/>
      <c r="D67" s="278"/>
      <c r="E67" s="283"/>
      <c r="F67" s="283"/>
      <c r="G67" s="283"/>
      <c r="H67" s="284"/>
    </row>
    <row r="68" spans="2:8" ht="13.8" thickBot="1" x14ac:dyDescent="0.3">
      <c r="B68" s="277"/>
      <c r="C68" s="278"/>
      <c r="D68" s="278"/>
      <c r="E68" s="60"/>
      <c r="F68" s="60"/>
      <c r="G68" s="67" t="s">
        <v>23</v>
      </c>
      <c r="H68" s="66">
        <f>H61+H66+H55+H50</f>
        <v>3349252.6549999998</v>
      </c>
    </row>
    <row r="69" spans="2:8" x14ac:dyDescent="0.25">
      <c r="B69" s="277"/>
      <c r="C69" s="278"/>
      <c r="D69" s="278"/>
      <c r="E69" s="60"/>
      <c r="F69" s="60"/>
      <c r="G69" s="60"/>
      <c r="H69" s="56"/>
    </row>
    <row r="70" spans="2:8" ht="14.4" x14ac:dyDescent="0.3">
      <c r="B70" s="279" t="s">
        <v>109</v>
      </c>
      <c r="C70" s="280"/>
      <c r="D70" s="280"/>
      <c r="E70" s="61"/>
      <c r="F70" s="61"/>
      <c r="G70" s="61"/>
      <c r="H70" s="57"/>
    </row>
    <row r="71" spans="2:8" ht="14.4" x14ac:dyDescent="0.3">
      <c r="B71" s="55" t="s">
        <v>110</v>
      </c>
      <c r="C71" s="61"/>
      <c r="D71" s="61"/>
      <c r="E71" s="61"/>
      <c r="F71" s="61"/>
      <c r="G71" s="61"/>
      <c r="H71" s="57"/>
    </row>
    <row r="72" spans="2:8" ht="14.4" x14ac:dyDescent="0.3">
      <c r="B72" s="55" t="s">
        <v>111</v>
      </c>
      <c r="C72" s="61"/>
      <c r="D72" s="61"/>
      <c r="E72" s="61"/>
      <c r="F72" s="61"/>
      <c r="G72" s="61"/>
      <c r="H72" s="57"/>
    </row>
    <row r="73" spans="2:8" ht="15" thickBot="1" x14ac:dyDescent="0.35">
      <c r="B73" s="281" t="s">
        <v>112</v>
      </c>
      <c r="C73" s="282"/>
      <c r="D73" s="282"/>
      <c r="E73" s="58"/>
      <c r="F73" s="58"/>
      <c r="G73" s="58"/>
      <c r="H73" s="59"/>
    </row>
  </sheetData>
  <mergeCells count="68">
    <mergeCell ref="D3:H3"/>
    <mergeCell ref="B2:H2"/>
    <mergeCell ref="B3:C3"/>
    <mergeCell ref="B4:C5"/>
    <mergeCell ref="D4:E4"/>
    <mergeCell ref="F4:H4"/>
    <mergeCell ref="D5:E5"/>
    <mergeCell ref="B18:G18"/>
    <mergeCell ref="B6:H7"/>
    <mergeCell ref="C8:F8"/>
    <mergeCell ref="B9:H9"/>
    <mergeCell ref="B10:C10"/>
    <mergeCell ref="B11:C11"/>
    <mergeCell ref="B12:C12"/>
    <mergeCell ref="B13:G13"/>
    <mergeCell ref="B14:H14"/>
    <mergeCell ref="B15:C15"/>
    <mergeCell ref="B16:C16"/>
    <mergeCell ref="B17:C17"/>
    <mergeCell ref="B30:D32"/>
    <mergeCell ref="E30:H30"/>
    <mergeCell ref="B19:H19"/>
    <mergeCell ref="B20:C20"/>
    <mergeCell ref="B21:C21"/>
    <mergeCell ref="B22:C22"/>
    <mergeCell ref="B23:C23"/>
    <mergeCell ref="B24:G24"/>
    <mergeCell ref="B25:H25"/>
    <mergeCell ref="B26:C26"/>
    <mergeCell ref="B27:C27"/>
    <mergeCell ref="B28:C28"/>
    <mergeCell ref="B29:G29"/>
    <mergeCell ref="B49:C49"/>
    <mergeCell ref="B33:D33"/>
    <mergeCell ref="B36:D36"/>
    <mergeCell ref="B39:H39"/>
    <mergeCell ref="B40:C40"/>
    <mergeCell ref="D40:H40"/>
    <mergeCell ref="B41:C42"/>
    <mergeCell ref="D41:E41"/>
    <mergeCell ref="F41:H41"/>
    <mergeCell ref="D42:E42"/>
    <mergeCell ref="B43:H44"/>
    <mergeCell ref="C45:F45"/>
    <mergeCell ref="B46:H46"/>
    <mergeCell ref="B47:C47"/>
    <mergeCell ref="B48:C48"/>
    <mergeCell ref="B61:G61"/>
    <mergeCell ref="B50:G50"/>
    <mergeCell ref="B51:H51"/>
    <mergeCell ref="B52:C52"/>
    <mergeCell ref="B53:C53"/>
    <mergeCell ref="B54:C54"/>
    <mergeCell ref="B55:G55"/>
    <mergeCell ref="B56:H56"/>
    <mergeCell ref="B57:C57"/>
    <mergeCell ref="B58:C58"/>
    <mergeCell ref="B59:C59"/>
    <mergeCell ref="B60:C60"/>
    <mergeCell ref="B70:D70"/>
    <mergeCell ref="B73:D73"/>
    <mergeCell ref="B62:H62"/>
    <mergeCell ref="B63:C63"/>
    <mergeCell ref="B64:C64"/>
    <mergeCell ref="B65:C65"/>
    <mergeCell ref="B66:G66"/>
    <mergeCell ref="B67:D69"/>
    <mergeCell ref="E67:H6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vt:i4>
      </vt:variant>
    </vt:vector>
  </HeadingPairs>
  <TitlesOfParts>
    <vt:vector size="12" baseType="lpstr">
      <vt:lpstr>PRESUPUESTO</vt:lpstr>
      <vt:lpstr>1. ACTIVIDADES PRELIMINARES</vt:lpstr>
      <vt:lpstr>2. PISOS Y ENCHAPES</vt:lpstr>
      <vt:lpstr>3. INSTALACIONES HIDRAULICAS</vt:lpstr>
      <vt:lpstr>4. APARATOS SANITARIOS</vt:lpstr>
      <vt:lpstr>5. MUROS Y ACABADOS</vt:lpstr>
      <vt:lpstr>6. CUBIERTA</vt:lpstr>
      <vt:lpstr>7. INSTALACIONES ELECTRICAS</vt:lpstr>
      <vt:lpstr>8. CARPINTERIA METALICA</vt:lpstr>
      <vt:lpstr>9. ASEO GENERAL</vt:lpstr>
      <vt:lpstr>10. EQUIPOS FIJOS HOSPITALARIOS</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LEGUI</dc:creator>
  <cp:lastModifiedBy>enrique cabarcas</cp:lastModifiedBy>
  <cp:lastPrinted>2024-11-27T15:00:51Z</cp:lastPrinted>
  <dcterms:created xsi:type="dcterms:W3CDTF">2024-10-22T13:54:42Z</dcterms:created>
  <dcterms:modified xsi:type="dcterms:W3CDTF">2026-10-15T14:51:15Z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2024-10-04T00:00:00Z</vt:filetime>
  </property>
  <property fmtid="{D5CDD505-2E9C-101B-9397-08002B2CF9AE}" pid="3" name="Creator">
    <vt:lpwstr>Microsoft® Excel® 2021</vt:lpwstr>
  </property>
  <property fmtid="{D5CDD505-2E9C-101B-9397-08002B2CF9AE}" pid="4" name="LastSaved">
    <vt:filetime>2024-10-22T00:00:00Z</vt:filetime>
  </property>
  <property fmtid="{D5CDD505-2E9C-101B-9397-08002B2CF9AE}" pid="5" name="Producer">
    <vt:lpwstr>3-Heights(TM) PDF Security Shell 4.8.25.2 (http://www.pdf-tools.com)</vt:lpwstr>
  </property>
</Properties>
</file>