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23d11585d4b9cada/Documentos/PERSONAL/2. TRABAJO/2026/INDER/01. LP/LP-XXX-2026 SINTETICAS 7/0. RECIBIDO/"/>
    </mc:Choice>
  </mc:AlternateContent>
  <xr:revisionPtr revIDLastSave="853" documentId="13_ncr:1_{67C6B951-04A4-491E-980C-CC46282129C9}" xr6:coauthVersionLast="47" xr6:coauthVersionMax="47" xr10:uidLastSave="{8820C83E-2C15-4FDD-9796-197CC44342B1}"/>
  <bookViews>
    <workbookView xWindow="-110" yWindow="-110" windowWidth="38620" windowHeight="21220" xr2:uid="{865C405B-4A93-4F89-8126-9F4101288753}"/>
  </bookViews>
  <sheets>
    <sheet name="PPTO OFICIAL" sheetId="3" r:id="rId1"/>
  </sheets>
  <definedNames>
    <definedName name="_xlnm.Print_Area">#REF!</definedName>
    <definedName name="INSU">#REF!</definedName>
    <definedName name="INSUMOS">#REF!</definedName>
    <definedName name="SUBA">#REF!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12" i="3" l="1"/>
  <c r="M112" i="3"/>
  <c r="J112" i="3"/>
  <c r="E112" i="3"/>
  <c r="G112" i="3" s="1"/>
  <c r="P111" i="3"/>
  <c r="M111" i="3"/>
  <c r="J111" i="3"/>
  <c r="G111" i="3"/>
  <c r="E111" i="3"/>
  <c r="P110" i="3"/>
  <c r="M110" i="3"/>
  <c r="J110" i="3"/>
  <c r="E110" i="3"/>
  <c r="G110" i="3" s="1"/>
  <c r="P109" i="3"/>
  <c r="M109" i="3"/>
  <c r="J109" i="3"/>
  <c r="G109" i="3"/>
  <c r="E109" i="3"/>
  <c r="P108" i="3"/>
  <c r="M108" i="3"/>
  <c r="J108" i="3"/>
  <c r="E108" i="3"/>
  <c r="G108" i="3" s="1"/>
  <c r="P107" i="3"/>
  <c r="M107" i="3"/>
  <c r="J107" i="3"/>
  <c r="E107" i="3"/>
  <c r="G107" i="3" s="1"/>
  <c r="P106" i="3"/>
  <c r="M106" i="3"/>
  <c r="J106" i="3"/>
  <c r="E106" i="3"/>
  <c r="G106" i="3" s="1"/>
  <c r="P105" i="3"/>
  <c r="M105" i="3"/>
  <c r="J105" i="3"/>
  <c r="G105" i="3"/>
  <c r="E105" i="3"/>
  <c r="P104" i="3"/>
  <c r="M104" i="3"/>
  <c r="J104" i="3"/>
  <c r="E104" i="3"/>
  <c r="G104" i="3" s="1"/>
  <c r="P103" i="3"/>
  <c r="M103" i="3"/>
  <c r="J103" i="3"/>
  <c r="G103" i="3"/>
  <c r="E103" i="3"/>
  <c r="P102" i="3"/>
  <c r="M102" i="3"/>
  <c r="J102" i="3"/>
  <c r="E102" i="3"/>
  <c r="G102" i="3" s="1"/>
  <c r="P101" i="3"/>
  <c r="M101" i="3"/>
  <c r="J101" i="3"/>
  <c r="G101" i="3"/>
  <c r="E101" i="3"/>
  <c r="P100" i="3"/>
  <c r="M100" i="3"/>
  <c r="J100" i="3"/>
  <c r="E100" i="3"/>
  <c r="G100" i="3" s="1"/>
  <c r="P99" i="3"/>
  <c r="M99" i="3"/>
  <c r="J99" i="3"/>
  <c r="E99" i="3"/>
  <c r="G99" i="3" s="1"/>
  <c r="P98" i="3"/>
  <c r="M98" i="3"/>
  <c r="J98" i="3"/>
  <c r="E98" i="3"/>
  <c r="G98" i="3" s="1"/>
  <c r="P97" i="3"/>
  <c r="M97" i="3"/>
  <c r="J97" i="3"/>
  <c r="E97" i="3"/>
  <c r="G97" i="3" s="1"/>
  <c r="P96" i="3"/>
  <c r="M96" i="3"/>
  <c r="J96" i="3"/>
  <c r="E96" i="3"/>
  <c r="G96" i="3" s="1"/>
  <c r="P95" i="3"/>
  <c r="M95" i="3"/>
  <c r="J95" i="3"/>
  <c r="G95" i="3"/>
  <c r="E95" i="3"/>
  <c r="P94" i="3"/>
  <c r="M94" i="3"/>
  <c r="J94" i="3"/>
  <c r="E94" i="3"/>
  <c r="G94" i="3" s="1"/>
  <c r="P93" i="3"/>
  <c r="M93" i="3"/>
  <c r="J93" i="3"/>
  <c r="G93" i="3"/>
  <c r="E93" i="3"/>
  <c r="P92" i="3"/>
  <c r="M92" i="3"/>
  <c r="J92" i="3"/>
  <c r="E92" i="3"/>
  <c r="G92" i="3" s="1"/>
  <c r="P91" i="3"/>
  <c r="M91" i="3"/>
  <c r="J91" i="3"/>
  <c r="G91" i="3"/>
  <c r="E91" i="3"/>
  <c r="P90" i="3"/>
  <c r="M90" i="3"/>
  <c r="J90" i="3"/>
  <c r="E90" i="3"/>
  <c r="G90" i="3" s="1"/>
  <c r="P89" i="3"/>
  <c r="M89" i="3"/>
  <c r="J89" i="3"/>
  <c r="G89" i="3"/>
  <c r="E89" i="3"/>
  <c r="P88" i="3"/>
  <c r="M88" i="3"/>
  <c r="J88" i="3"/>
  <c r="E88" i="3"/>
  <c r="G88" i="3" s="1"/>
  <c r="P87" i="3"/>
  <c r="M87" i="3"/>
  <c r="J87" i="3"/>
  <c r="G87" i="3"/>
  <c r="E87" i="3"/>
  <c r="P86" i="3"/>
  <c r="M86" i="3"/>
  <c r="J86" i="3"/>
  <c r="E86" i="3"/>
  <c r="G86" i="3" s="1"/>
  <c r="P85" i="3"/>
  <c r="M85" i="3"/>
  <c r="J85" i="3"/>
  <c r="G85" i="3"/>
  <c r="E85" i="3"/>
  <c r="P84" i="3"/>
  <c r="M84" i="3"/>
  <c r="J84" i="3"/>
  <c r="E84" i="3"/>
  <c r="G84" i="3" s="1"/>
  <c r="P83" i="3"/>
  <c r="M83" i="3"/>
  <c r="J83" i="3"/>
  <c r="E83" i="3"/>
  <c r="G83" i="3" s="1"/>
  <c r="P82" i="3"/>
  <c r="M82" i="3"/>
  <c r="J82" i="3"/>
  <c r="E82" i="3"/>
  <c r="G82" i="3" s="1"/>
  <c r="P81" i="3"/>
  <c r="M81" i="3"/>
  <c r="J81" i="3"/>
  <c r="G81" i="3"/>
  <c r="E81" i="3"/>
  <c r="P80" i="3"/>
  <c r="M80" i="3"/>
  <c r="J80" i="3"/>
  <c r="E80" i="3"/>
  <c r="G80" i="3" s="1"/>
  <c r="P79" i="3"/>
  <c r="M79" i="3"/>
  <c r="J79" i="3"/>
  <c r="G79" i="3"/>
  <c r="E79" i="3"/>
  <c r="P78" i="3"/>
  <c r="M78" i="3"/>
  <c r="J78" i="3"/>
  <c r="E78" i="3"/>
  <c r="G78" i="3" s="1"/>
  <c r="P77" i="3"/>
  <c r="M77" i="3"/>
  <c r="J77" i="3"/>
  <c r="G77" i="3"/>
  <c r="E77" i="3"/>
  <c r="P76" i="3"/>
  <c r="M76" i="3"/>
  <c r="J76" i="3"/>
  <c r="E76" i="3"/>
  <c r="G76" i="3" s="1"/>
  <c r="P75" i="3"/>
  <c r="M75" i="3"/>
  <c r="J75" i="3"/>
  <c r="G75" i="3"/>
  <c r="E75" i="3"/>
  <c r="P74" i="3"/>
  <c r="M74" i="3"/>
  <c r="J74" i="3"/>
  <c r="E74" i="3"/>
  <c r="G74" i="3" s="1"/>
  <c r="P73" i="3"/>
  <c r="M73" i="3"/>
  <c r="J73" i="3"/>
  <c r="G73" i="3"/>
  <c r="E73" i="3"/>
  <c r="P72" i="3"/>
  <c r="M72" i="3"/>
  <c r="J72" i="3"/>
  <c r="E72" i="3"/>
  <c r="G72" i="3" s="1"/>
  <c r="P71" i="3"/>
  <c r="M71" i="3"/>
  <c r="J71" i="3"/>
  <c r="G71" i="3"/>
  <c r="E71" i="3"/>
  <c r="P70" i="3"/>
  <c r="M70" i="3"/>
  <c r="J70" i="3"/>
  <c r="E70" i="3"/>
  <c r="G70" i="3" s="1"/>
  <c r="P69" i="3"/>
  <c r="M69" i="3"/>
  <c r="J69" i="3"/>
  <c r="G69" i="3"/>
  <c r="E69" i="3"/>
  <c r="P68" i="3"/>
  <c r="M68" i="3"/>
  <c r="J68" i="3"/>
  <c r="E68" i="3"/>
  <c r="G68" i="3" s="1"/>
  <c r="P67" i="3"/>
  <c r="M67" i="3"/>
  <c r="J67" i="3"/>
  <c r="E67" i="3"/>
  <c r="G67" i="3" s="1"/>
  <c r="P66" i="3"/>
  <c r="M66" i="3"/>
  <c r="J66" i="3"/>
  <c r="E66" i="3"/>
  <c r="G66" i="3" s="1"/>
  <c r="P65" i="3"/>
  <c r="M65" i="3"/>
  <c r="J65" i="3"/>
  <c r="G65" i="3"/>
  <c r="E65" i="3"/>
  <c r="P64" i="3"/>
  <c r="M64" i="3"/>
  <c r="J64" i="3"/>
  <c r="E64" i="3"/>
  <c r="G64" i="3" s="1"/>
  <c r="P63" i="3"/>
  <c r="M63" i="3"/>
  <c r="J63" i="3"/>
  <c r="G63" i="3"/>
  <c r="E63" i="3"/>
  <c r="P62" i="3"/>
  <c r="M62" i="3"/>
  <c r="J62" i="3"/>
  <c r="E62" i="3"/>
  <c r="G62" i="3" s="1"/>
  <c r="P61" i="3"/>
  <c r="M61" i="3"/>
  <c r="J61" i="3"/>
  <c r="G61" i="3"/>
  <c r="E61" i="3"/>
  <c r="P60" i="3"/>
  <c r="M60" i="3"/>
  <c r="J60" i="3"/>
  <c r="E60" i="3"/>
  <c r="G60" i="3" s="1"/>
  <c r="P59" i="3"/>
  <c r="M59" i="3"/>
  <c r="J59" i="3"/>
  <c r="G59" i="3"/>
  <c r="E59" i="3"/>
  <c r="P58" i="3"/>
  <c r="M58" i="3"/>
  <c r="J58" i="3"/>
  <c r="E58" i="3"/>
  <c r="G58" i="3" s="1"/>
  <c r="P57" i="3"/>
  <c r="M57" i="3"/>
  <c r="J57" i="3"/>
  <c r="G57" i="3"/>
  <c r="E57" i="3"/>
  <c r="P56" i="3"/>
  <c r="M56" i="3"/>
  <c r="J56" i="3"/>
  <c r="E56" i="3"/>
  <c r="G56" i="3" s="1"/>
  <c r="P55" i="3"/>
  <c r="M55" i="3"/>
  <c r="J55" i="3"/>
  <c r="G55" i="3"/>
  <c r="E55" i="3"/>
  <c r="P54" i="3"/>
  <c r="M54" i="3"/>
  <c r="J54" i="3"/>
  <c r="E54" i="3"/>
  <c r="G54" i="3" s="1"/>
  <c r="P53" i="3"/>
  <c r="M53" i="3"/>
  <c r="J53" i="3"/>
  <c r="G53" i="3"/>
  <c r="E53" i="3"/>
  <c r="P52" i="3"/>
  <c r="M52" i="3"/>
  <c r="J52" i="3"/>
  <c r="E52" i="3"/>
  <c r="G52" i="3" s="1"/>
  <c r="P51" i="3"/>
  <c r="M51" i="3"/>
  <c r="J51" i="3"/>
  <c r="E51" i="3"/>
  <c r="G51" i="3" s="1"/>
  <c r="P50" i="3"/>
  <c r="M50" i="3"/>
  <c r="J50" i="3"/>
  <c r="E50" i="3"/>
  <c r="G50" i="3" s="1"/>
  <c r="P49" i="3"/>
  <c r="M49" i="3"/>
  <c r="J49" i="3"/>
  <c r="G49" i="3"/>
  <c r="E49" i="3"/>
  <c r="P48" i="3"/>
  <c r="M48" i="3"/>
  <c r="J48" i="3"/>
  <c r="E48" i="3"/>
  <c r="G48" i="3" s="1"/>
  <c r="P47" i="3"/>
  <c r="M47" i="3"/>
  <c r="J47" i="3"/>
  <c r="G47" i="3"/>
  <c r="E47" i="3"/>
  <c r="P46" i="3"/>
  <c r="M46" i="3"/>
  <c r="J46" i="3"/>
  <c r="E46" i="3"/>
  <c r="G46" i="3" s="1"/>
  <c r="P45" i="3"/>
  <c r="M45" i="3"/>
  <c r="J45" i="3"/>
  <c r="G45" i="3"/>
  <c r="E45" i="3"/>
  <c r="P44" i="3"/>
  <c r="M44" i="3"/>
  <c r="J44" i="3"/>
  <c r="E44" i="3"/>
  <c r="G44" i="3" s="1"/>
  <c r="P43" i="3"/>
  <c r="M43" i="3"/>
  <c r="J43" i="3"/>
  <c r="G43" i="3"/>
  <c r="E43" i="3"/>
  <c r="P42" i="3"/>
  <c r="M42" i="3"/>
  <c r="J42" i="3"/>
  <c r="E42" i="3"/>
  <c r="G42" i="3" s="1"/>
  <c r="P41" i="3"/>
  <c r="M41" i="3"/>
  <c r="J41" i="3"/>
  <c r="G41" i="3"/>
  <c r="E41" i="3"/>
  <c r="P40" i="3"/>
  <c r="M40" i="3"/>
  <c r="J40" i="3"/>
  <c r="E40" i="3"/>
  <c r="G40" i="3" s="1"/>
  <c r="P39" i="3"/>
  <c r="M39" i="3"/>
  <c r="J39" i="3"/>
  <c r="G39" i="3"/>
  <c r="E39" i="3"/>
  <c r="P38" i="3"/>
  <c r="M38" i="3"/>
  <c r="J38" i="3"/>
  <c r="E38" i="3"/>
  <c r="G38" i="3" s="1"/>
  <c r="P37" i="3"/>
  <c r="M37" i="3"/>
  <c r="J37" i="3"/>
  <c r="G37" i="3"/>
  <c r="E37" i="3"/>
  <c r="P36" i="3"/>
  <c r="M36" i="3"/>
  <c r="J36" i="3"/>
  <c r="E36" i="3"/>
  <c r="G36" i="3" s="1"/>
  <c r="P35" i="3"/>
  <c r="M35" i="3"/>
  <c r="J35" i="3"/>
  <c r="E35" i="3"/>
  <c r="G35" i="3" s="1"/>
  <c r="P34" i="3"/>
  <c r="M34" i="3"/>
  <c r="J34" i="3"/>
  <c r="E34" i="3"/>
  <c r="G34" i="3" s="1"/>
  <c r="P33" i="3"/>
  <c r="M33" i="3"/>
  <c r="J33" i="3"/>
  <c r="G33" i="3"/>
  <c r="E33" i="3"/>
  <c r="P32" i="3"/>
  <c r="M32" i="3"/>
  <c r="J32" i="3"/>
  <c r="E32" i="3"/>
  <c r="G32" i="3" s="1"/>
  <c r="P31" i="3"/>
  <c r="M31" i="3"/>
  <c r="J31" i="3"/>
  <c r="G31" i="3"/>
  <c r="E31" i="3"/>
  <c r="P30" i="3"/>
  <c r="M30" i="3"/>
  <c r="J30" i="3"/>
  <c r="E30" i="3"/>
  <c r="G30" i="3" s="1"/>
  <c r="P29" i="3"/>
  <c r="M29" i="3"/>
  <c r="J29" i="3"/>
  <c r="G29" i="3"/>
  <c r="E29" i="3"/>
  <c r="P28" i="3"/>
  <c r="M28" i="3"/>
  <c r="J28" i="3"/>
  <c r="E28" i="3"/>
  <c r="G28" i="3" s="1"/>
  <c r="P27" i="3"/>
  <c r="M27" i="3"/>
  <c r="J27" i="3"/>
  <c r="G27" i="3"/>
  <c r="E27" i="3"/>
  <c r="P26" i="3"/>
  <c r="M26" i="3"/>
  <c r="J26" i="3"/>
  <c r="E26" i="3"/>
  <c r="G26" i="3" s="1"/>
  <c r="P25" i="3"/>
  <c r="M25" i="3"/>
  <c r="J25" i="3"/>
  <c r="G25" i="3"/>
  <c r="E25" i="3"/>
  <c r="P24" i="3"/>
  <c r="M24" i="3"/>
  <c r="J24" i="3"/>
  <c r="E24" i="3"/>
  <c r="G24" i="3" s="1"/>
  <c r="P23" i="3"/>
  <c r="M23" i="3"/>
  <c r="J23" i="3"/>
  <c r="G23" i="3"/>
  <c r="E23" i="3"/>
  <c r="P22" i="3"/>
  <c r="M22" i="3"/>
  <c r="J22" i="3"/>
  <c r="E22" i="3"/>
  <c r="G22" i="3" s="1"/>
  <c r="P21" i="3"/>
  <c r="M21" i="3"/>
  <c r="J21" i="3"/>
  <c r="G21" i="3"/>
  <c r="E21" i="3"/>
  <c r="P20" i="3"/>
  <c r="M20" i="3"/>
  <c r="J20" i="3"/>
  <c r="E20" i="3"/>
  <c r="G20" i="3" s="1"/>
  <c r="P19" i="3"/>
  <c r="M19" i="3"/>
  <c r="J19" i="3"/>
  <c r="E19" i="3"/>
  <c r="G19" i="3" s="1"/>
  <c r="P18" i="3"/>
  <c r="M18" i="3"/>
  <c r="J18" i="3"/>
  <c r="E18" i="3"/>
  <c r="G18" i="3" s="1"/>
  <c r="P17" i="3"/>
  <c r="M17" i="3"/>
  <c r="J17" i="3"/>
  <c r="G17" i="3"/>
  <c r="E17" i="3"/>
  <c r="P16" i="3"/>
  <c r="M16" i="3"/>
  <c r="J16" i="3"/>
  <c r="E16" i="3"/>
  <c r="G16" i="3" s="1"/>
  <c r="P15" i="3"/>
  <c r="M15" i="3"/>
  <c r="J15" i="3"/>
  <c r="G15" i="3"/>
  <c r="E15" i="3"/>
  <c r="P14" i="3"/>
  <c r="M14" i="3"/>
  <c r="J14" i="3"/>
  <c r="E14" i="3"/>
  <c r="G14" i="3" s="1"/>
  <c r="P13" i="3"/>
  <c r="M13" i="3"/>
  <c r="J13" i="3"/>
  <c r="G13" i="3"/>
  <c r="E13" i="3"/>
  <c r="P12" i="3"/>
  <c r="M12" i="3"/>
  <c r="J12" i="3"/>
  <c r="E12" i="3"/>
  <c r="G12" i="3" s="1"/>
  <c r="P11" i="3"/>
  <c r="M11" i="3"/>
  <c r="J11" i="3"/>
  <c r="G11" i="3"/>
  <c r="E11" i="3"/>
  <c r="P10" i="3"/>
  <c r="M10" i="3"/>
  <c r="J10" i="3"/>
  <c r="E10" i="3"/>
  <c r="G10" i="3" s="1"/>
  <c r="P9" i="3"/>
  <c r="M9" i="3"/>
  <c r="J9" i="3"/>
  <c r="G9" i="3"/>
  <c r="E9" i="3"/>
  <c r="P8" i="3"/>
  <c r="M8" i="3"/>
  <c r="J8" i="3"/>
  <c r="E8" i="3"/>
  <c r="G8" i="3" s="1"/>
  <c r="P7" i="3"/>
  <c r="P114" i="3" s="1"/>
  <c r="M7" i="3"/>
  <c r="M114" i="3" s="1"/>
  <c r="J7" i="3"/>
  <c r="J114" i="3" s="1"/>
  <c r="G7" i="3"/>
  <c r="E7" i="3"/>
  <c r="E6" i="3"/>
  <c r="G116" i="3" l="1"/>
  <c r="G119" i="3" l="1"/>
  <c r="G118" i="3"/>
  <c r="G117" i="3"/>
  <c r="G125" i="3" s="1"/>
</calcChain>
</file>

<file path=xl/sharedStrings.xml><?xml version="1.0" encoding="utf-8"?>
<sst xmlns="http://schemas.openxmlformats.org/spreadsheetml/2006/main" count="300" uniqueCount="240">
  <si>
    <t>ITEM REF</t>
  </si>
  <si>
    <t>DESCRIPCIÓN</t>
  </si>
  <si>
    <t>UND</t>
  </si>
  <si>
    <t>CANT</t>
  </si>
  <si>
    <t>COSTO UNT.</t>
  </si>
  <si>
    <t>COSTO TOTAL</t>
  </si>
  <si>
    <t>CANT. PARCIAL</t>
  </si>
  <si>
    <t>VALOR PARCIAL</t>
  </si>
  <si>
    <t>PRELIMINAR</t>
  </si>
  <si>
    <t>REPLANTEO</t>
  </si>
  <si>
    <t>Localización, trazado y replanteo del proyecto. Se utilizará equipo de precisión, personal experto. Se hará con la frecuencia que lo indique la interventoría. Incluye demarcación con pintura, línea de trazado, corte de piso, libretas, planos.</t>
  </si>
  <si>
    <t>día</t>
  </si>
  <si>
    <t>ADECUACIONES</t>
  </si>
  <si>
    <t>m2</t>
  </si>
  <si>
    <t>un</t>
  </si>
  <si>
    <t xml:space="preserve">Desobstrucción y limpieza de cajas y/o sumideros con Vactor. Incluye limpieza de tubería, botada de material sobrante y todo lo necesario para correcta ejecución de la actividad.  </t>
  </si>
  <si>
    <t>hr</t>
  </si>
  <si>
    <t>INSTALACIONES PROVISIONALES</t>
  </si>
  <si>
    <t>m</t>
  </si>
  <si>
    <t>global</t>
  </si>
  <si>
    <t>CAMPAMENTO</t>
  </si>
  <si>
    <t>Alquiler de campamento y/o bodega, debe incluir bateria sanitaria, servicio de agua, luz, linea telefonica, ventilacion e iluminacion adecuada, contar con el area adecuada de acuerdo al personal contratado. Incluye almacenista</t>
  </si>
  <si>
    <t>mes</t>
  </si>
  <si>
    <t>RETIROS</t>
  </si>
  <si>
    <t>m3</t>
  </si>
  <si>
    <t>par</t>
  </si>
  <si>
    <t>RETIRO DE PORTERIAS DE FUTBOL DE 3,00 x  2,00 m existentes; Incluye cortes, acarreo interno y externo, cargue, transporte, botada de escombros en botaderos oficiales y recuperación de los materiales aprovechables, su transporte hasta la bodega o el sitio que lo indique la interventoría o su disposición final en botaderos oficiales.</t>
  </si>
  <si>
    <t>RETIRO DE VALLA INSTITUCIONAL. Incluye amarres a la malla existente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</si>
  <si>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kg</t>
  </si>
  <si>
    <t>DEMOLICIONES</t>
  </si>
  <si>
    <t>Demolición de cárcamos y cunetas en concreto, cargue, transporte y botada de escombros, manual o mecánicamente, desarrollo máximo de 1.00m. Incluye compresor neumático con martillo, retiro de refuerzo e instalaciones embebidas. Además recuperación de los materiales aprovechables o su transporte hasta el sitio que lo indique la interventoría.</t>
  </si>
  <si>
    <t>EXCAVACIONES</t>
  </si>
  <si>
    <t>EXCAVACIÓN MANUAL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</si>
  <si>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EXCAVACIÓN MECANICA de material heterogéneo, bajo cualquier grado de humedad. Incluye: roca descompuesta, bolas de roca de volumen inferior a 0.35 m³., cargue, transporte interno y externo, botada de material proveniente de las excavaciones en los sitios donde lo indique la interventoría  y su disposición final en botaderos oficiales.Medida será en el sitio. No incluye entibado. De 0.00 a 2.00 m.</t>
  </si>
  <si>
    <t>LLENOS</t>
  </si>
  <si>
    <t>LLENOS EN MATERIAL PROVENIENTES DE LA EXCAVACIÓN, compactados mecánicamente hasta obtener una densidad del 95% de la máxima obtenida en el ensayo del Proctor modificado. Incluye transporte interno. Su medida será en sitio ya compactado.</t>
  </si>
  <si>
    <t>CARGUE Y BOTADA</t>
  </si>
  <si>
    <t>Cargue,   transporte  y   botada   de   material proveniente de las excavaciones y demoliciones. Medido en ele sitio, Se debe tener en cuenta los botaderos oficiales. Según Normas y Especificaciones Generales de Construcción de las EPM 205. El ítem incluye el factor de expansión</t>
  </si>
  <si>
    <t>CONCRETOS</t>
  </si>
  <si>
    <t>CONCRETOS VARIOS</t>
  </si>
  <si>
    <t>Construcción de CUNETA EN "V" o "U" en concreto de 21 Mpa., DESARROLLO DE 0.50 m., ESPESOR DE 0.08 m. Incluye suministro, transporte y colocación del concreto, material granular apto para filtro con un espesor de 20 cm. y todos los demás elementos necesarios para su correcta construcción. Según diseño. La excavación y llenos se pagarán en su ítem respectivo.</t>
  </si>
  <si>
    <t>ACERO DE REFUERZO</t>
  </si>
  <si>
    <t>ACERO</t>
  </si>
  <si>
    <t>Suministro, transporte e instalación de Acero de refuerzo figurado FY= 420 Mpa., 60000 PSI, corrugado. Incluye transporte con descarga, transporte interno, alambre de amarre, certificados y todos los elementos necesarios para su correcta instalación, según diseño y recomendaciones estructurales.</t>
  </si>
  <si>
    <t>PISOS</t>
  </si>
  <si>
    <t>Construcción de ANDÉN O PLACAS en concreto de 21 Mpa, espesor de 0.10 m., pendientado y llaneado, vaciado alternado (en cuadros no superiores de 1.5 x 1.5 m). Incluye suministro y transporte de los materiales, nivelación  del terreno y adecuación de la superficie, entresuelo en subbase granular (e=0,20 m.), malla electrosoldada D-84, curado, protección y todo lo necesario para su correcta construcción y funcionamiento. Según diseño. Las excavaciones o descapotes se pagarán en su ítem respectivo.</t>
  </si>
  <si>
    <t>Construcción de rampa sobre terreno, en concreto de 21 Mpa, espesor de 12 cm, acabado a la vista pendientado y rallado en forma de espina de pezcado en las caras que indique la interventoría. Incluye suministro y transporte de los materiales, formaleta de primera calidad en súper "T" de 19 mm, malla electrosoldada D-84, vibrado, protección, curado y todos los demás elementos necesarios para su correcta construcción. En el vaciado se deben dejar los elementos necesarios para anclaje de pasamanos, por ningún motivo se pagaran anclajes. Según diseño</t>
  </si>
  <si>
    <t>Construcción de caja de inspección y/o empalme de 60x60x120 cm. medidas internas, incluye: marco y tapa en madera plastica.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</si>
  <si>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Construcción de sumidero de aguas lluvias tipo "B" (1.10m x 0.80m medidas externas y prof=0.90m e=0.20m), en concreto de 21 Mpa. Incluye suministro, transporte y colocación del concreto, mortero 1:4 con impermeabilizante integral de morteros, reja madera plastica, formaleta, vibrado y todo lo necesario para su correcta construcción y funcionamiento, según diseño y especificaciones de E.P.M.</t>
  </si>
  <si>
    <t>FILTROS</t>
  </si>
  <si>
    <t>Instalación de geotextil NT 2500 para filtro o equivalente. Incluye suministro y transporte de los materiales, traslapos y todos los elementos necesarios para su correcta instalación y funcionamiento. Según diseño.</t>
  </si>
  <si>
    <t>CARPINTERIA METALICA</t>
  </si>
  <si>
    <t>Mantenimiento de cerramiento en malla eslabonada,  alturas diferentes a h=3,00 m, h=5,00 y h=7,00 m, incluye las siguientes actividades:- Demolición de pisamalla,  incluye cargue, transporte y botada de escombros, recuperación de los materiales aprovechables o su transporte hasta el sitio que lo indique la interventoría.- Retiro de tuberia en mal estado y/o solicitada por la supervision, varilla Nº3, malla galvanizada y varilla Nº2, incluye cargue, transporte y botada de escombros, recuperación de los materiales aprovechables o su transporte hasta el sitio que lo indique la interventoría.Incluye el suministro, transporte e instalación de:- Malla galvanizada cal. 10 ojo N°5 y/o N°4, amarres con alambre galvanizado calibre 12, del cual sus puntas deben quedar paralelas a la malla, cada 30 cm.- Varilla Nº2 para coser la malla.- Tuberia galvanizada en caliente Ø 2", calibre 14, para reposición de tuberia en mal estado y/o faltantes (inferior, intermedio, superior, postes, diagonales y vientos); según indicaciones de la interventoría.- Tuberia galvanizada de 1  1/4" para almas de 0,20 cm                  - Platina de 1½""x⅛"".- Soldadura 6011 en cordones completos tope a tope y no en puntos, retiro de escorias.- Alerta con pintura amarilla en vientos que dan a espacios de circulacion-  Preparación de las superficies a intervenir (tubos y platinas), lijada, aplicación de desoxidante, de anticorrosivo y acabado en pintura esmalte para exteriores (2 manos), gris plata o aluminio a satisfacción de la interventoría, incluye andamio multidireccional y todo lo necesario para el desarrollo de la actividad, según indicaciones de interventoría, de acuerdo con los diseño.</t>
  </si>
  <si>
    <t>IMPLEMENTACIÓN</t>
  </si>
  <si>
    <t>SUPERFICIE DE LA CANCHA</t>
  </si>
  <si>
    <t>IMPRIMACIÓN</t>
  </si>
  <si>
    <t>GRAMA SINTÉTICA</t>
  </si>
  <si>
    <t>Suministro, transporte y colocación de capa elástica modular (shockpad) para césped sintético de espesor mínimo 12mm ± 2, densidad 80 kg/m² ±12 de espuma PE de celdas cerradas o PEX, para evitar destilación o absorción  de humedad; 100% reciclado y 100% reciclable. Propiedades deportivas medidas con Triple “A” (Advanced  Artificial Athlete). El shockpad debera ser compatible con la grama sintetica a instalar, garantizar un adecuado funcionamiento del sistema y la practica deportiva. Garantía limitada mayor a 20 años. Según indicaciones del INDER.</t>
  </si>
  <si>
    <t>RESANES</t>
  </si>
  <si>
    <t>Lavada de: muros exteriores, pisos y graderias, con hidrolavadora. Incluye: todos los elementos y herramientas necesarias para su correcta aplicación.</t>
  </si>
  <si>
    <t>PINTURA</t>
  </si>
  <si>
    <t>Suministro y aplicación de pintura acrilica para exteriores (hidrorrepelente) de primera calidad que cumpla con la Norma NTC 1335, con sellante para poros tipo Sellamax . Incluye pulida de superficie con grata, resane de grietas y adecuación de la superficie a intervenir a satisfacción de la interventoria. Color a definir aprobado por la interventoria. Minimo 3 manos o las que sean necesarias para obtener una superficie pareja y homogenea.</t>
  </si>
  <si>
    <t>URBANISMO</t>
  </si>
  <si>
    <t>Suministro, transporte e instalación de valla de obra de 3x1.5 m. Incluye torre en ángulo de 2x1/8, pintada con anticorrosivo gris, lona impresa injekt con ojaletes metálicos resistentes a la interperie y templada con amarres metálicos, para el templado de la lona incluye varilla de hierro de 6 mm, alambre galvanizado calibre 16 y todos los demas elementos necesarios para la correcta ejecución de la actividad.</t>
  </si>
  <si>
    <t>COMPONENTE ARBOREO</t>
  </si>
  <si>
    <t>PODA, TALA  Y TRATAMIENTO INTEGRAL DE ÁRBOLES: Cuadrilla para intervención integral de árboles de acuerdo con inventario forestal entregado por la Interventoría. Incluye, chipiado (actividad que deberá realizarse con el material vegetal resultante de las podas y talas. El  deberá reutilizarse durante la ejecución del contrato), equipo de trabajo en altura, elementos de protección personal, equipo de primeros auxilios, elementos para señalización de obra. Incluye informe técnico con el desarrollo de las actividades</t>
  </si>
  <si>
    <t>hora</t>
  </si>
  <si>
    <t>Presupuesto Ambiental</t>
  </si>
  <si>
    <t>Presupuesto Gestión Social</t>
  </si>
  <si>
    <t>Presupuesto Seguridad y Salud en el Trabajo</t>
  </si>
  <si>
    <t>Provisión para el pago de las primas de Pólizas (Garantías)</t>
  </si>
  <si>
    <r>
      <rPr>
        <b/>
        <sz val="9"/>
        <color rgb="FF000000"/>
        <rFont val="Arial"/>
        <family val="2"/>
      </rPr>
      <t>NOTA 1:</t>
    </r>
    <r>
      <rPr>
        <sz val="9"/>
        <color rgb="FF000000"/>
        <rFont val="Arial"/>
        <family val="2"/>
      </rPr>
      <t xml:space="preserve"> El VALOR TOTAL y VALOR PARCIAL de cada item deberá ser ajustado al peso sea por exceso o por defecto así: cuando la fracción decimal del peso sea igual o superior a punto cinco (0.5) se aproximará por exceso al número entero siguiente del peso y cuando la fracción decimal del peso sea inferior a punto cinco (0.5) se aproximará por defecto al número entero del peso.</t>
    </r>
  </si>
  <si>
    <r>
      <rPr>
        <b/>
        <sz val="9"/>
        <color rgb="FF000000"/>
        <rFont val="Arial"/>
        <family val="2"/>
      </rPr>
      <t>NOTA 2:</t>
    </r>
    <r>
      <rPr>
        <sz val="9"/>
        <color rgb="FF000000"/>
        <rFont val="Arial"/>
        <family val="2"/>
      </rPr>
      <t xml:space="preserve"> Los valores asignados a los rubros denominados "Presupuesto Ambiental", "Presupuesto de Gestión Social", "Presupuesto Seguridad y Salud en el Trabajo" y "Provisión para el pago de las primas de Pólizas (Garantías)" son fijos y no están sujetos a modificaciones por parte del proponente. Cualquier modificación en estos valores será causal de rechazo de la propuesta, según lo establecido en el Pliego de Condiciones. En la ejecución, la entidad reconocerá al contratista como máximo el valor presupuestado contra presentación de los respectivos soportes. </t>
    </r>
  </si>
  <si>
    <r>
      <rPr>
        <b/>
        <sz val="9"/>
        <rFont val="Arial"/>
        <family val="2"/>
      </rPr>
      <t>NOTA 3:</t>
    </r>
    <r>
      <rPr>
        <sz val="9"/>
        <rFont val="Arial"/>
        <family val="2"/>
      </rPr>
      <t xml:space="preserve"> El valor definido por la Entidad por concepto de pólizas es un valor estimado que será un gasto reembolsable comprobable, la entidad reconocerá al contratista maximo el valor presupuestado y real efectivamente causado por este concepto (Gasto Reembolsable), para el efecto, el contratista deberá presentar los documentos que soporten el valor facturado por las garantías.</t>
    </r>
  </si>
  <si>
    <r>
      <rPr>
        <b/>
        <sz val="9"/>
        <color rgb="FF000000"/>
        <rFont val="Arial"/>
        <family val="2"/>
      </rPr>
      <t>NOTA 4:</t>
    </r>
    <r>
      <rPr>
        <sz val="9"/>
        <color rgb="FF000000"/>
        <rFont val="Arial"/>
        <family val="2"/>
      </rPr>
      <t xml:space="preserve"> Si bien el Formulario de Oferta Económica es suministrado por la Entidad con información previamente definida, corresponde exclusivamente a cada oferente revisar lo allí contenido. En consecuencia, para la presentación de su oferta, el oferente asume la responsabilidad de haber verificado que las referencias, descripciones, unidades de medida, nombres de escenario y cantidades si corresponden a las establecidas para presente proceso de selección y por tanto  deberán reflejar de manera correcta y completa su oferta económica, so pena de ser objeto de rechazo conforme a las causales definidas en el Pliego de Condiciones.</t>
    </r>
  </si>
  <si>
    <t xml:space="preserve">OBJETO: </t>
  </si>
  <si>
    <t>COSTO DIRECTO POR ESCENARIO</t>
  </si>
  <si>
    <t>TOTAL</t>
  </si>
  <si>
    <t>COSTO DIRECTO TOTAL DE LOS ESCENARIOS A INTERVENIR</t>
  </si>
  <si>
    <t>Administración (A).</t>
  </si>
  <si>
    <t>Imprevistos (I).</t>
  </si>
  <si>
    <t>Utilidad (U).</t>
  </si>
  <si>
    <t>VALOR TOTAL DEL CONTRATO</t>
  </si>
  <si>
    <t>INSTALACIÓN PROVISIONAL DE ENERGIA. Incluye suministro, transporte e instalacion de medidor de energia 5-100A monofasico trifilar 2H 3P con su respectiva caja, varilla copperweld de 5/8" de 2.4 metros, acometida en baja tensión en cable concentrico 2xN°6 (F) + 1xN°6 (N) + 1N°8 T THHN AWG  75°C, tubería metálica galvanizada caliente de 1/2" con sus accesorios requeridos, breaker enchufable de 2x60, tablero de distribución bifasico para 12 circuitos, 3 breakes 2x20, 3 breaker 1x20, 3 tomas bifasicos de 20A con polo a tierra, 6 tomas de 15A - 120V; acometida en baja tensión en tipo trenza triplex N°4 aluminio; clavija y toma tipo industrial de 63A 3P+T; cintas, soporte, fijaciones, tramite y legalización ante EPM, acompañamiento SISO especifico para la actividad y todos los demas elementos y/o tramites necesarios para la correcta ejecución, puesta en marcha y servicio.</t>
  </si>
  <si>
    <t>Excavación en roca cemento demoledor no explosivo CRAS. Incluye cemento demoledor a una dosificación de 7,2 kg por metro cubico, desembombe, cargue, transporte y botada a donde lo indique la interventoria. Se pagará como roca compacta. Se deben seguir las recomendaciones del productor y garantizar la aplicación de personal autorizado. Se medira como roca compacta</t>
  </si>
  <si>
    <t>Escarificación, nivelación y compactación del terreno con medios mecánicos, maquinaria pesada, ejecutadas de acuerdo a las indicaciones del interventor, espesor maximo de 15 cm. Incluye secciones del terreno antes y después de la intervención con equipo de  precisión, nivelación de la cancha con las pendientes indicadas por la interventoría; cargue, transporte y botado de material proveniente de la escarificación.</t>
  </si>
  <si>
    <t xml:space="preserve">Suministro de MATERIAL GRANULAR Ø 3/8" mm limpio para camas de triturado o la aplicación para la cual sea necesario. Incluye transporte de material de acuerdo al proceso constructivo según diseño y/o especificaciones de la interventoría y/o supervisión. </t>
  </si>
  <si>
    <t>LLENOS EN ARENILLA para atraque de tuberia ancho de 0,60 m, lleno sobre tuberia y nivelaciones. Incluye el suministro, transporte, colocación de la arenilla, compactación manual y transporte interno. Y su medida será en sitio ya compactado. Según diseño.</t>
  </si>
  <si>
    <t>Colocación de concreto de 17.5 MPa para SOLADO, con un espesor DE 0.05 m. Incluye el suministro y el transporte del concreto y todos los demás elementos necesarios para su correcta construcción, incluye acarreo interno.</t>
  </si>
  <si>
    <t xml:space="preserve">Construcción de cañuela en concreto de 17.5 Mpa para cajas de drenaje de 0.60x0.60 m a 0.80x0.80 m. Incluye suministro, transporte e instalación de materiales, mano de obra y todo lo necesario para la ejecucion de la actividad según lo solicitado por interventoria y/o supervisión. </t>
  </si>
  <si>
    <t>Anclaje epoxico de 1/2", longitud de 20 cm; incluye suministro, transporte e instalación de acero de refuerzo, epoxico de dos componentes, perforación y todo los elementos necesarios para la correcta ejecucion de la actividad.</t>
  </si>
  <si>
    <t>Suministro, transporte e instalación de geotextil  NT 2500 para superficie de cancha. Incluye todos los elementos para su correcta construcción y funcionamiento.</t>
  </si>
  <si>
    <t>Instalación de tubería de filtro perforada de Ø=6". Incluye suministro y transporte de los materiales y todos los elementos necesarios para su correcta construcción y funcionamiento. Según diseño.</t>
  </si>
  <si>
    <t>Suministro, transporte e instalación de canastilla de 43.7x68.5x36.4 cm de 50 litros, en polietileno de media densidad, estabilidad y protección rayos UV; alta resistencia al impacta, disolventes y agentes químicos, no biodegradable; metodo rotomoldeo; peso mínimo de 5,5 kg. Incluye herrajes, logo impreso mediante screen con pintura de polietileno o termo impresión, además de todos los elementos necesarios para la correcta instalación y funcionamiento.</t>
  </si>
  <si>
    <t>DEMOLICIÓN DE ANDENES O PISOS, cargue, transporte y botada de escombros de ESPESOR MÁXIMO DE 0.10 a 0.15m, en CONCRETO. Incluye retiro de cordones, retiro de enchape (baldosa, baldosín forros en arenón, madera, vinilo, granito esmerilado, concreto, pisos en gres, entre otros), placa de concreto si existe, entresuelo de recebo; retiro y reinstalación de tapas de medidores de acueducto en cualquier diámetro, tapas de energía y tapas cajas de teléfono. Incluye compresor neumático con martillo, además recuperación de los materiales aprovechables o su transporte hasta el sitio que lo indique la interventoría.</t>
  </si>
  <si>
    <t>LLENOS EN ARENILLA, compactados mecánicamente hasta obtener una densidad del 98% de la máxima obtenida en el ensayo del Próctor modificado. Incluye el suministro, transporte, colocación de la arenilla, la compactación de la misma y transporte interno. Y su medida será en sitio ya compactado.</t>
  </si>
  <si>
    <t>Suministro de MATERIAL GRANULAR Ø 1 ½ a 1” limpio para , camas de triturado, (12 cm de lecho filtrante) o la aplicación para la cual sea necesario. Incluye transporte de material de acuerdo al proceso constructivo según diseño y/o especificaciones de la interventoría y/o supervisión.</t>
  </si>
  <si>
    <t>Construcción de caja de inspección y/o empalme de 80x80 cm con una profundidad de 150 a 160 cm. medidas internas, incluye: tapa y herrajes. Concreto f`c=21 MPA según diseño. Con impermeabilizante integral, para el interior y exterior; tapa en concreto, la tapa con su respectivo herraje. Incluye suministro, transporte e instalación de los materiales, formaleta, vibrado y todos los elementos necesarios para su correcta construcción y funcionamiento. Según diseño y especificaciones de EPM.</t>
  </si>
  <si>
    <t>Colocación de MATERIAL GRANULAR para filtros, camas de triturado, reemplazos de suelo o la aplicación para la cual sea necesario, espesores de 15 a 20 cm. Incluye transporte interno del materia, nivelación con topografia y todo lo necesario para su correcta colocación y funcionamiento. Su medida sera tomada en sitio, debe cumplir con los requisitos de especificaciones de la interventoría y/o supervisión.</t>
  </si>
  <si>
    <t>Mantenimiento de Puerta-Malla peatonal  Incluye: cambio de los materiales que se encuentran en mal estado asì :tubería galvanizada en caliente de 2", calibre 14, ángulo ¾"x¾"⅛", platina de 5/8"x⅛", malla galvanizada ojo N°4 calibre 10.5, picaporte, pasadores, candado uso pesado, aplicación de soldadura 6011 en cordones completos no en puntos, retiro de escorias, lijada, aplicación de anticorrosivo cromato de zinc verde pintuco o similar y aplicación de pintura a base de aceite (2 manos),  según diseño.</t>
  </si>
  <si>
    <t>RETIRO DE PORTERIAS DE FUTBOL Y/O RUGBY existentes; Incluye cortes cargue, transporte, recuperación de los materiales aprovechables y su transporte hasta el sitio que lo indique la interventoría, cargue transporte y botada de los materiales no recuperables en botaderos oficiales o donde lo indique la interventoría.</t>
  </si>
  <si>
    <t>1.1</t>
  </si>
  <si>
    <t>1.1.1</t>
  </si>
  <si>
    <t>1.2</t>
  </si>
  <si>
    <t>1.2.1</t>
  </si>
  <si>
    <t>1.3</t>
  </si>
  <si>
    <t>1.3.1</t>
  </si>
  <si>
    <t>1.3.2</t>
  </si>
  <si>
    <t>1.4</t>
  </si>
  <si>
    <t>1.4.1</t>
  </si>
  <si>
    <t>2.1</t>
  </si>
  <si>
    <t>2.1.1</t>
  </si>
  <si>
    <t>2.1.2</t>
  </si>
  <si>
    <t>2.1.3</t>
  </si>
  <si>
    <t>2.1.4</t>
  </si>
  <si>
    <t>2.2</t>
  </si>
  <si>
    <t>2.2.1</t>
  </si>
  <si>
    <t>2.2.2</t>
  </si>
  <si>
    <t>2.2.3</t>
  </si>
  <si>
    <t>3.1</t>
  </si>
  <si>
    <t>3.1.1</t>
  </si>
  <si>
    <t>3.1.2</t>
  </si>
  <si>
    <t>3.1.3</t>
  </si>
  <si>
    <t>3.2</t>
  </si>
  <si>
    <t>3.2.1</t>
  </si>
  <si>
    <t>3.2.2</t>
  </si>
  <si>
    <t>3.2.3</t>
  </si>
  <si>
    <t>3.2.4</t>
  </si>
  <si>
    <t>3.2.5</t>
  </si>
  <si>
    <t>3.2.6</t>
  </si>
  <si>
    <t>3.2.7</t>
  </si>
  <si>
    <t>3.3</t>
  </si>
  <si>
    <t>3.3.1</t>
  </si>
  <si>
    <t>4.1</t>
  </si>
  <si>
    <t>4.1.1</t>
  </si>
  <si>
    <t>5.1</t>
  </si>
  <si>
    <t>5.1.1</t>
  </si>
  <si>
    <t>6.1</t>
  </si>
  <si>
    <t>6.1.1</t>
  </si>
  <si>
    <t>6.1.2</t>
  </si>
  <si>
    <t>7.1</t>
  </si>
  <si>
    <t>7.1.1</t>
  </si>
  <si>
    <t>7.1.2</t>
  </si>
  <si>
    <t>7.1.3</t>
  </si>
  <si>
    <t>7.2</t>
  </si>
  <si>
    <t>7.2.1</t>
  </si>
  <si>
    <t>7.2.2</t>
  </si>
  <si>
    <t>7.2.3</t>
  </si>
  <si>
    <t>7.2.4</t>
  </si>
  <si>
    <t>7.3</t>
  </si>
  <si>
    <t>7.3.1</t>
  </si>
  <si>
    <t>8.1</t>
  </si>
  <si>
    <t>8.1.1</t>
  </si>
  <si>
    <t>8.2</t>
  </si>
  <si>
    <t>8.2.1</t>
  </si>
  <si>
    <t>8.2.2</t>
  </si>
  <si>
    <t>8.2.3</t>
  </si>
  <si>
    <t>9.1</t>
  </si>
  <si>
    <t>9.1.1</t>
  </si>
  <si>
    <t>10.1</t>
  </si>
  <si>
    <t>10.1.1</t>
  </si>
  <si>
    <t>10.2</t>
  </si>
  <si>
    <t>10.2.1</t>
  </si>
  <si>
    <t>10.2.2</t>
  </si>
  <si>
    <t>11.1</t>
  </si>
  <si>
    <t>11.1.1</t>
  </si>
  <si>
    <t>11.1.2</t>
  </si>
  <si>
    <t>11.2</t>
  </si>
  <si>
    <t>11.2.1</t>
  </si>
  <si>
    <t>CERRAMIENTO PROVISIONAL en tela verde polietileno de alta densidad y resistencia 65 gr/m2, con una altura de 2,10 m., estacones de madera común para fijación vertical de altura de 2,50 m puesto mínimo cada 2,0 m y para apuntalamiento mínimo cada 10 m y cada cambio de dirección, arranques y terminación, diámetro aproximado 0,10 m, elementos de fijación. Incluye suministro, transporte, instalación, excavación, concreto de fundación preparado en Obra de 17.5 Mpa - 2500 psi para fijación en tierra o canecas, diámetro aproximado 0,30 m y profundidad aproximada 0,50 m, cable o alambre tensor parte inferior y superior horizontal, mantenimiento, desmonte y todos los demás elementos necesarios para su correcta instalación y operación. Cargue, transporte y botada de material sobrante en botaderos oficiales de la instalación y finalización de las obras.</t>
  </si>
  <si>
    <t>4.2</t>
  </si>
  <si>
    <t>4.2.1</t>
  </si>
  <si>
    <t>5.2</t>
  </si>
  <si>
    <t>5.2.1</t>
  </si>
  <si>
    <t>INSTALACIONES HIDROSANITARIAS</t>
  </si>
  <si>
    <t>CAJAS Y SUMIDEROS</t>
  </si>
  <si>
    <t>Suministro, transporte e instalación de porterías para Fútbol de 3 mts de ancho x 2 mts de alto, incluye: Tuberia de 3" Cal 3,2 mm para marcos de frontal , Tuberia de 1, 1/2"  Cal 14" para cabañas, refuerzo de malla y arañas, malla eslabonada Ojo Nº 4 Calibre 10,  varilla #2. - Soldadura 6011 en cordones completos tope a tope y no en puntos, retiro de escorias. -  Preparacion de las superficies a intervenir para porteria:(tuberia y malla), lijada, aplicacion de anticorrosivo y acabado en pintura poliuretano blanco mate (2 manos), guaya plastificada y zunchos para amarreo y/o soporte al cerramiento de ser necesario.</t>
  </si>
  <si>
    <t>Suministro, transporte e instalación de porterías para Fútbol de 7,32 mts de ancho x 2,44 mts de alto, incluye: Tuberia de 4" Cal 3 mm para marcos de frontal , Tuberia de 3"  Cal 3" para cabañas, refuerzo de malla y arañas, segun diseño. Malla eslabonada Ojo Nº 4 Calibre 10,  Varilla N°2, para coser la malla en todo su perimetro. - Soldadura 6011 en cordones completos tope a tope y no en puntos, retiro de escorias. -  Preparacion de las superficies a intervenir para porteria:(tuberia y malla), lijada, aplicacion de anticorrosivo y acabado en pintura poliuretano blanco mate (2 manos).</t>
  </si>
  <si>
    <t>Suministro, transporte e instalación de GRAMA SINTÉTICA EN POLIETILENO (100%) MONOFILAMENTO, MONOCOLOR O BICOLOR, con una altura de fibra 60 mm, protección UV, espesor mayor o igual a 400 micrones, Dtex mayor o igual a 14000, con una cantidad de puntadas superior o igual a 8500 por m², backing doble o mayor con recubrimiento en poliuretano o látex, no se acepta vena extruida, demarcación para cancha principal y canchas secundarias para escuelas de fútbol, logos institucionales y marcación deportiva, según diseños. Incluye: relleno de arena de sílice fina (ángulo redondeado), con una cantidad no menor a 25 kg/m² con una gradación entre 0.2mm y 1.0mm y caucho granulado (SRB reciclado de llantas) de granulometría fina con una cantidad no menor de 13 kg/m² con partículas entre 0.5mm y 2.0mm.  (se aceptará modificaciones en la proporción en la instalación del caucho y la arena según ficha técnica de la grama y ensayos de laboratorio entregados por el proveedor del producto a instalar), además herramienta, equipo y mano de obra. La grama sintética a instalar deberá ser de un productor PREFERRED PROVIDER con certificación vigente, el contratista deberá presentar una muestra de la grama con su respectiva ficha técnica para ser aprobada por la interventoría.  Garantía mínima de 5 años por estabilidad UV (exposición solar) y 5 años por defectos de fabricación y/o defectos en la instalación y funcionamiento. El contratista deberá presentar a la interventoría el resultado de los siguientes ensayos, en un laboratorio escogido por la entidad contratante, los cuales deberán cumplir con los estándares FIFA, así: Joint strength, mass per unit área, tufts per unit área y tuft with drawals force, este último será la única excepción ya que deberá cumplir como mínimo 45 Newtons. Una vez el contratista entregue la grama en el escenario, cada lote suministrado deberá ser objeto de los ensayos respectivos. La instalación de la grama sintética será recibida únicamente cuando los resultados de los ensayos demuestren el cumplimiento de las especificaciones técnicas exigidas. Asimismo, el suministro e instalación de la grama sintética incluye la entrega de un (1) cepillo tipo carretero con cerdas de polipropileno de alta resistencia por cada cancha. El ítem incluye el mantenimiento preventivo posterior a la instalación y recibo a satisfacción, durante el período de dos meses establecido en el contrato, consistente en inspecciones periódicas, limpieza de la superficie, retiro de residuos, cepillado para recuperación de las fibras, redistribución y reposición menor del material de relleno cuando sea necesario, revisión y ajuste de juntas y uniones, verificación del sistema de drenaje y corrección de defectos atribuibles a la instalación con una periodicidad de 15 días entre mantenimientos, así como la mano de obra, equipos, herramientas, transporte, materiales menores y demás actividades necesarias para garantizar el correcto desempeño de la grama sintética.</t>
  </si>
  <si>
    <t>12.1</t>
  </si>
  <si>
    <t>12.1.1</t>
  </si>
  <si>
    <t>SIEMBRA DE ESPECIES TIPO 1: Incluye todas las actividades de preparación del suelo, mejoramiento y enmiendas, suministro y disposición de material vegetal existente, suministro y aplicación de tierra negra abonada (capa de 10 cm), fertilizantes. Comprende el transporte y la instalación (siembra) de especies de porte bajo y cubresuelos, apertura de hoyos, colocación de las plantas, tapado, compactación suave, riego inicial de establecimiento, y limpieza general del área. Todas las actividades y la disposición final de residuos se realizarán previa autorización y bajo la supervisión de la interventoría.</t>
  </si>
  <si>
    <t>SEÑALIZACIÓN</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</si>
  <si>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t>
  </si>
  <si>
    <t>Suministro, transporte y colocación de base granular de máximo Ø 1½", reacomodado con medios mecánicos y compactado al  98% mínimo del ensayo del proctor modificado, según normas para la construcción de pavimentos en el Valle de Aburrá, y todo lo necesario para su correcta construcción y funcionamiento Su medida sera tomada en sitio ya compactado, debe cumplir con los requisitos de invias 301</t>
  </si>
  <si>
    <t>PISOS EN CONCRETO</t>
  </si>
  <si>
    <t xml:space="preserve">Suministro, transoporte e instalación de tubería Ø = 200 mm (8") PVC-NOVAFORT para alcantarillado. Incluye suministro, transporte de los materiales, bocas, accesorios, acondicionador de superficie y adhesivo Novafort y todos los elementos necesarios para su correcta instalación y funcionamiento. La excavación, encamado, atraques y los llenos se pagaran en su ítem respectivo.	</t>
  </si>
  <si>
    <t>PASAMANOS</t>
  </si>
  <si>
    <t>Suministro, transporte e instalación de pasamanos metálico con una altura de 1,00 m; tubería circular galvanizada superior e inferior de 2"; barrotes circulares en tubería galvanizada de 1/2" cada 11 cm, platinas pie de amigo y platina de anclaje con un espesor de 3/16" cada 2.5 m y pernos expansivos de 3/8", pintura poliuretano,  catalizador,  base  anticorrosiva  y  adherente. Incluye suministro y transporte de los materiales, cortes, soldaduras y fijaciones. Incluye todos los elementos necesarios para su correcta construcción y funcionamiento. Según diseño.</t>
  </si>
  <si>
    <t>CERRAMIENTO METALICO</t>
  </si>
  <si>
    <t>Realce de cerramiento en malla eslabonada altura 2,0m, incluye el suministro, transporte e instalación de: - Malla galvanizada cal. 10 ojo N°5. para el tramo a realzar. - Varilla Nº2 para coser la malla. - Tubería galvanizada en caliente Ø 2", calibre 14, inferior doble, superior, postes, vientos y diagonales formando rombos según diseño, (si es necesario se corregirá la modulación existente para cumplir con el diseño) todo los cortes de la tubería deben realizarse en boca de pescado, rectos o chaflaneados, los empates de la tubería deberá realizarse traslapando la tubería colocando un alma en tubería de menor diámetro y aplicando las soldaduras como se indica. - Alambre galvanizado calibre 12 para amarres de la malla a la tubería, del cual sus puntas deben quedar paralelo a la malla, cada 30 cm. - Soldadura 6011 en cordones completos tope a tope y no en puntos, retiro de escorias. - Anticorrosivo y de pintura a base de aceite (2 manos) en los nudos (sitios donde se aplica soldadura). - El anclaje de los vientos debe realizarse así: sobre pisos duros con platinas de 15cmx15cmx⅛", anclada con 4 pernos de 5/8"  y sobre terreno con un dado en concreto 21 Mpa, alerta con pintura amarilla en vientos que dan a espacios de circulacion. Incluye andamio multidireccinal en zona urbana, todo lo necesario para su correcta instalación, funcionamiento y estabilidad, según diseño.</t>
  </si>
  <si>
    <t>8.2.4</t>
  </si>
  <si>
    <t>8.3</t>
  </si>
  <si>
    <t>Suministro, transporte y colocación de emulsion asfaltica doble capa para garantizar su adeherencia, según normas del INVIAS, y todo lo necesario para su correcta construcción y funcionamiento Su medida sera tomada en sitio ya compactado.</t>
  </si>
  <si>
    <t>PINTURAS Y RESANES</t>
  </si>
  <si>
    <t>Pintura para pasamanos. Incluye: limpieza y retiro de la pintura existente con medio mecanico y grata, aplicación de agua con detergente, una mano de base wash primer, utilizacion de cepillo de cerdas duras y/o papel de liga, anticorrosivo epoxi poliamida a 3 manos de primera calidad, recubrimiento final con esmalte poliuretano a 3 manos. El metro lineal incluye parales verticales y los horizontales que haya, color a definir aprobado por la interventoria.</t>
  </si>
  <si>
    <t>PREFABRICADO</t>
  </si>
  <si>
    <t>Suministro, transporte e instación de banca en concreto sin espaldar, concreto de 21 Mpa, medidas de 2.20x0.56x0.45 metros, acabado a la vista. Incluye refuerzo estructural, adhesivo epóxico para pega de concreto nuevo a endurecido y todos los demas elementos necesarios para la correcta instalación.</t>
  </si>
  <si>
    <t>11.2.2</t>
  </si>
  <si>
    <t>OBRAS DE CONSTRUCCIÓN, ADECUACIÓN Y MANTENIMIENTO DE CANCHAS  EN ARENILLA Y/O SINTÉTICAS, ASÍ COMO LA EJECUCIÓN DE OBRAS COMPLEMENTARIAS EN ESCENARIOS DEPORTIVOS ADMINISTRADOS POR EL INDER MEDELLÍN</t>
  </si>
  <si>
    <t>CANCHA DE FUTBOL EN ARENILLA EL SALADO LAS INDEPENDENCIAS
CALLE 39D x CARRERA 112 - 11
COMUNA 13</t>
  </si>
  <si>
    <t>CANCHA DE FUTBOL EN ARENILLA SAN RAFAEL
CALLE 9 SUR x CARRERA 52B
COMUNA 15</t>
  </si>
  <si>
    <t>CANCHA DE FUTBOL EN ARENILLA ALTAVISTA LA ESPERANZA
CALLE 16 x CARRERA 99-187
COMUNA 70</t>
  </si>
  <si>
    <t xml:space="preserve"> RETIROS Y DEMOLICIONES</t>
  </si>
  <si>
    <t>RETIRO DE CERRAMIENTO EN MALLA ESLABONADA EXISTENTE. Altura variable. INCLUYE las siguientes actividades: - Desmonte y retiro de malla eslabonada, retiro de tubería galvanizada, postes, vientos y diagonales, retiro de platinas y ángulos existentes, demolición de concreto y pisamallas y otros, acarreo interno y externo, cargue, transporte y botada de escombros, recuperación de los materiales aprovechables o su transporte hasta el sitio que lo indique la interventoría y su disposición final en botaderos oficiales. Incluye andamio multidireccional. Donde se requiera, se debe utilizar equipo y personal certificado para trabajo en alturas.</t>
  </si>
  <si>
    <t>2.1.5</t>
  </si>
  <si>
    <t>Demolición de mampostería de cerramiento en bloque, Inlcuye: demolicion de viga de remate y columnetas de 0,20 x 0,20 mt, el cargue transporte y botada de los escombros generados en botaderos oficiales o donde lo indique la interventoría.</t>
  </si>
  <si>
    <t>MOVIMIENTO DE TIERRA</t>
  </si>
  <si>
    <t>3.3.2</t>
  </si>
  <si>
    <t xml:space="preserve">Cargue mecánico, transporte y disposición final de material proveniente de demolición, excavación y voladura de roca a sitio autorizado. Su medida será de acuerdo a las demoliciones, excavaciones y/o voladuras. El ítem incluye el factor de expansión. Incluye pago de derecho a botadero. </t>
  </si>
  <si>
    <t>3.4</t>
  </si>
  <si>
    <t>ACARREOS</t>
  </si>
  <si>
    <t>3.4.1</t>
  </si>
  <si>
    <t>Transporte interno de materiales. Distancia entre 0 a 50 metros, en condiciones normales.</t>
  </si>
  <si>
    <t>3.4.2</t>
  </si>
  <si>
    <t>Transporte interno de acero para lugares de difícil acceso, pendiente y/o escalas. Se pagará según lo aprobado por la interventoría. Distancia entre 50 y 100 m.</t>
  </si>
  <si>
    <t>3.4.3</t>
  </si>
  <si>
    <t>Cargue MECÁNICO, transporte y traslado de material. Su medida será de acuerdo a las demoliciones, excavaciones, voladuras, llenos o materiales. Medido en sitio.</t>
  </si>
  <si>
    <t>FUNDACIONES</t>
  </si>
  <si>
    <t>Construcción de micropilotes de Ø = 0,40 m, 1,50 m de profundidad, reforzados con 4 varillas de 1/2" y estribos de 3/8" cada 0,20 m, en concreto de 21 MPA. incluye suministro, transporte de todos los materiales, equipos y todo lo necesario para su correcta instalación y funcionamiento, según diseño. No incluye excavación.</t>
  </si>
  <si>
    <t>4.2.2</t>
  </si>
  <si>
    <t>4.2.3</t>
  </si>
  <si>
    <t>ANCLAJES</t>
  </si>
  <si>
    <t>SANITARIA</t>
  </si>
  <si>
    <t>Construcción de cerramiento en tuberia galvanizada y malla eslabonada h=7,0 m, efectivos medidos a partir de la viga de remate, incluye el suministro, transporte e instalación de: - Malla galvanizada cal. 10.5 ojo N°5. Para el tramo superior - Malla galvanizada cal. 10.5 ojo N°4. Para el tramo inferior - Tubería galvanizada en caliente Ø 2" calibre 14, tuberia de 1 1/4" para almas de 0,20 mts, refuerzo: inferior, intermedio, superior, postes, vientos y diagonales en rombo (cada 2 módulos), la tubería vertical debe ir embebida en las columnetas mínimo 60 cm., todo los cortes de la tubería deben realizarse en boca de pescado, rectos o chaflaneados, los empates de la tubería deberá realizarse traslapando la tubería colocando un alma en tubería de menor diámetro y aplicando las soldaduras como se indica. - Platina de 1½"x⅛". - Alambre galvanizado calibre 12 para amarres de la malla a la tubería, del cual sus puntas deben quedar paralelo a la malla, cada 30 cm. - Varilla Nº2 para coser la malla. - Soldadura 6011 en cordones completos tope a tope y no en puntos, retiro de escorias. - Tapones plásticos. - Anticorrosivo verde y de pintura a base de aceite (2 manos) en los nudos (sitios donde se aplica soldadura). - El anclaje de los vientos debe realizarse así: sobre pisos con platinas de 15cmx15cmx⅛", anclada con 4 pernos de 5/8"  y sobre terreno con un dado en concreto 21 MPA, alerta con pintura amarilla en vientos que dan a espacios de circulacion. - Incluye andamio multidireccional en zona urbana,  todo lo necesario para su correcta instalación, funcionamiento y estabilidad, según diseño.</t>
  </si>
  <si>
    <t>Suministro transporte e instalación de Puerta-Malla. (Marcos y alas) Incluye: tubería galvanizada en caliente de 2", calibre 14, ángulo ¾"x¾"⅛", platina de 5/8"x⅛", malla galvanizada ojo N°4 calibre 10, picaporte, pasadores, candado de seguridad, aplicación de soldadura 6011 en cordones completos no en puntos, retiro de escorias, lijada, aplicación de anticorrosivo y aplicación de pintura a base de aceite (2 manos),  según diseño.</t>
  </si>
  <si>
    <t>8.2.5</t>
  </si>
  <si>
    <t>8.3.1</t>
  </si>
  <si>
    <t>8.3.2</t>
  </si>
  <si>
    <t>MAMPOSTERIA</t>
  </si>
  <si>
    <t>MAMPOSTERIA EN BLOQUE</t>
  </si>
  <si>
    <t>Construcción de obra civil para cerramientos, incluye: construcción de viga de fundación de 0,30x0,30m. en concreto de 21 MPA., reforzadas con 4 varillas de 1/2" y estribos de 3/8" cada 0,20 m., construcción de columnetas de 0,20m.x0,20m. en concreto de 21 MPA., reforzadas con 4 varillas de 1/2" y estribos 3/8" cada 0,20 m. acabado a la vista, muro en bloque de concreto de 0,20x0,20x0,40m. ranurado ambas caras relleno con mortero 1:5, colocación de varillas de 1/2" (pelos) , de viga de remate en concreto de 21 MPA., de 0,20x0,20-0,15m., reforzado con 3 varillas de 1/2" y estribos cada 0,20 m de 3/8". con junta entre el bloque y la viga de remate, acabado a la vista, incluye todo lo necesario para su correcta instalación y funcionamiento, según diseño.</t>
  </si>
  <si>
    <t>Revoque con mortero 1:4 Impermeabilizado, en muros. Incluye: preparacion de la superficie, suministro y transporte de los materiales, fajas, ranuras, filetes, impermeabilizante y todos los demás elementos necesarios para su correcta construcción, acabado a la vista con llana de madera.</t>
  </si>
  <si>
    <t>12.1.2</t>
  </si>
  <si>
    <t>12.2</t>
  </si>
  <si>
    <t>12.2.1</t>
  </si>
  <si>
    <t>12.2.2</t>
  </si>
  <si>
    <t>13.1</t>
  </si>
  <si>
    <t>VALLAS</t>
  </si>
  <si>
    <t>13.1.1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</si>
</sst>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0.0"/>
    <numFmt numFmtId="165" formatCode="_ * #,##0.00_ ;_ * \-#,##0.00_ ;_ * &quot;-&quot;??_ ;_ @_ "/>
    <numFmt numFmtId="166" formatCode="&quot;$&quot;#,##0"/>
    <numFmt numFmtId="167" formatCode="&quot;$&quot;\ #,##0"/>
    <numFmt numFmtId="168" formatCode="[$$-240A]\ #,##0"/>
    <numFmt numFmtId="169" formatCode="_ &quot;$&quot;\ * #,##0.00_ ;_ &quot;$&quot;\ * \-#,##0.00_ ;_ &quot;$&quot;\ * &quot;-&quot;??_ ;_ @_ "/>
    <numFmt numFmtId="170" formatCode="_ * #,##0_ ;_ * \-#,##0_ ;_ * &quot;-&quot;??_ ;_ @_ "/>
    <numFmt numFmtId="171" formatCode="_(&quot;$&quot;* #,##0_);_(&quot;$&quot;* \(#,##0\);_(&quot;$&quot;* &quot;-&quot;??_);_(@_)"/>
    <numFmt numFmtId="172" formatCode="0.0"/>
    <numFmt numFmtId="173" formatCode="&quot;$&quot;\ #,##0.00"/>
  </numFmts>
  <fonts count="18" x14ac:knownFonts="1">
    <font>
      <sz val="11"/>
      <color theme="1"/>
      <name val="Calibri"/>
      <family val="2"/>
      <scheme val="minor"/>
    </font>
    <font>
      <sz val="10"/>
      <name val="Arial"/>
      <family val="2"/>
    </font>
    <font>
      <b/>
      <sz val="9"/>
      <name val="Arial"/>
      <family val="2"/>
    </font>
    <font>
      <sz val="9"/>
      <name val="Arial"/>
      <family val="2"/>
    </font>
    <font>
      <sz val="9"/>
      <color indexed="8"/>
      <name val="Arial"/>
      <family val="2"/>
    </font>
    <font>
      <sz val="10"/>
      <name val="MS Sans Serif"/>
      <family val="2"/>
    </font>
    <font>
      <b/>
      <sz val="8"/>
      <name val="Arial"/>
      <family val="2"/>
    </font>
    <font>
      <sz val="8"/>
      <name val="Arial"/>
      <family val="2"/>
    </font>
    <font>
      <sz val="10"/>
      <name val="Arial"/>
      <family val="2"/>
    </font>
    <font>
      <sz val="11"/>
      <color theme="1"/>
      <name val="Calibri"/>
      <family val="2"/>
      <scheme val="minor"/>
    </font>
    <font>
      <b/>
      <sz val="10"/>
      <name val="Arial"/>
      <family val="2"/>
    </font>
    <font>
      <b/>
      <sz val="10"/>
      <color rgb="FF000000"/>
      <name val="Arial"/>
      <family val="2"/>
    </font>
    <font>
      <sz val="11"/>
      <name val="Arial"/>
      <family val="2"/>
    </font>
    <font>
      <sz val="11"/>
      <color theme="1"/>
      <name val="Arial"/>
      <family val="2"/>
    </font>
    <font>
      <b/>
      <sz val="9"/>
      <color indexed="8"/>
      <name val="Arial"/>
      <family val="2"/>
    </font>
    <font>
      <sz val="8"/>
      <color rgb="FF000000"/>
      <name val="Arial"/>
      <family val="2"/>
    </font>
    <font>
      <sz val="9"/>
      <color rgb="FF000000"/>
      <name val="Arial"/>
      <family val="2"/>
    </font>
    <font>
      <b/>
      <sz val="9"/>
      <color rgb="FF000000"/>
      <name val="Arial"/>
      <family val="2"/>
    </font>
  </fonts>
  <fills count="7">
    <fill>
      <patternFill patternType="none"/>
    </fill>
    <fill>
      <patternFill patternType="gray125"/>
    </fill>
    <fill>
      <patternFill patternType="solid">
        <fgColor indexed="22"/>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rgb="FF99CCFF"/>
        <bgColor indexed="64"/>
      </patternFill>
    </fill>
  </fills>
  <borders count="2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0" fontId="1" fillId="0" borderId="0"/>
    <xf numFmtId="165" fontId="1" fillId="0" borderId="0" applyFont="0" applyFill="0" applyBorder="0" applyAlignment="0" applyProtection="0"/>
    <xf numFmtId="0" fontId="5" fillId="0" borderId="0"/>
    <xf numFmtId="169" fontId="1" fillId="0" borderId="0" applyFont="0" applyFill="0" applyBorder="0" applyAlignment="0" applyProtection="0"/>
    <xf numFmtId="9" fontId="1" fillId="0" borderId="0" applyFont="0" applyFill="0" applyBorder="0" applyAlignment="0" applyProtection="0"/>
    <xf numFmtId="165" fontId="8"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12" fontId="8" fillId="0" borderId="0" applyFont="0" applyFill="0" applyProtection="0"/>
    <xf numFmtId="0" fontId="9" fillId="0" borderId="0"/>
    <xf numFmtId="0" fontId="8" fillId="0" borderId="0"/>
    <xf numFmtId="0" fontId="9" fillId="0" borderId="0"/>
    <xf numFmtId="43" fontId="9" fillId="0" borderId="0" applyFont="0" applyFill="0" applyBorder="0" applyAlignment="0" applyProtection="0"/>
  </cellStyleXfs>
  <cellXfs count="106">
    <xf numFmtId="0" fontId="0" fillId="0" borderId="0" xfId="0"/>
    <xf numFmtId="169" fontId="7" fillId="0" borderId="8" xfId="4" applyFont="1" applyFill="1" applyBorder="1" applyAlignment="1" applyProtection="1"/>
    <xf numFmtId="169" fontId="7" fillId="0" borderId="16" xfId="4" applyFont="1" applyFill="1" applyBorder="1" applyAlignment="1" applyProtection="1"/>
    <xf numFmtId="0" fontId="3" fillId="0" borderId="0" xfId="1" applyFont="1"/>
    <xf numFmtId="0" fontId="2" fillId="2" borderId="4" xfId="1" applyFont="1" applyFill="1" applyBorder="1" applyAlignment="1">
      <alignment horizontal="center" vertical="center"/>
    </xf>
    <xf numFmtId="0" fontId="2" fillId="2" borderId="5" xfId="1" applyFont="1" applyFill="1" applyBorder="1" applyAlignment="1">
      <alignment horizontal="center" vertical="center"/>
    </xf>
    <xf numFmtId="0" fontId="2" fillId="2" borderId="6" xfId="1" applyFont="1" applyFill="1" applyBorder="1" applyAlignment="1">
      <alignment horizontal="center" vertical="center"/>
    </xf>
    <xf numFmtId="0" fontId="3" fillId="0" borderId="0" xfId="1" applyFont="1" applyAlignment="1">
      <alignment vertical="center" wrapText="1"/>
    </xf>
    <xf numFmtId="0" fontId="4" fillId="0" borderId="8" xfId="1" applyFont="1" applyBorder="1" applyAlignment="1">
      <alignment horizontal="center" vertical="center"/>
    </xf>
    <xf numFmtId="0" fontId="3" fillId="0" borderId="8" xfId="1" applyFont="1" applyBorder="1" applyAlignment="1">
      <alignment horizontal="justify" vertical="center" wrapText="1"/>
    </xf>
    <xf numFmtId="0" fontId="3" fillId="0" borderId="8" xfId="3" applyFont="1" applyBorder="1" applyAlignment="1">
      <alignment horizontal="center" vertical="center"/>
    </xf>
    <xf numFmtId="2" fontId="3" fillId="0" borderId="8" xfId="3" applyNumberFormat="1" applyFont="1" applyBorder="1" applyAlignment="1">
      <alignment horizontal="center" vertical="center"/>
    </xf>
    <xf numFmtId="167" fontId="3" fillId="0" borderId="8" xfId="3" applyNumberFormat="1" applyFont="1" applyBorder="1" applyAlignment="1">
      <alignment horizontal="center" vertical="center"/>
    </xf>
    <xf numFmtId="168" fontId="3" fillId="0" borderId="8" xfId="3" applyNumberFormat="1" applyFont="1" applyBorder="1" applyAlignment="1">
      <alignment vertical="center"/>
    </xf>
    <xf numFmtId="0" fontId="4" fillId="0" borderId="7" xfId="1" applyFont="1" applyBorder="1" applyAlignment="1">
      <alignment horizontal="center" vertical="center"/>
    </xf>
    <xf numFmtId="0" fontId="4" fillId="0" borderId="9" xfId="1" applyFont="1" applyBorder="1" applyAlignment="1">
      <alignment horizontal="center" vertical="center"/>
    </xf>
    <xf numFmtId="0" fontId="3" fillId="0" borderId="9" xfId="1" applyFont="1" applyBorder="1" applyAlignment="1">
      <alignment horizontal="justify" vertical="center" wrapText="1"/>
    </xf>
    <xf numFmtId="0" fontId="3" fillId="0" borderId="9" xfId="3" applyFont="1" applyBorder="1" applyAlignment="1">
      <alignment horizontal="center" vertical="center"/>
    </xf>
    <xf numFmtId="167" fontId="3" fillId="0" borderId="9" xfId="3" applyNumberFormat="1" applyFont="1" applyBorder="1" applyAlignment="1">
      <alignment horizontal="center" vertical="center"/>
    </xf>
    <xf numFmtId="166" fontId="3" fillId="0" borderId="9" xfId="2" applyNumberFormat="1" applyFont="1" applyFill="1" applyBorder="1" applyAlignment="1" applyProtection="1">
      <alignment horizontal="center" vertical="center"/>
    </xf>
    <xf numFmtId="167" fontId="3" fillId="0" borderId="9" xfId="2" applyNumberFormat="1" applyFont="1" applyFill="1" applyBorder="1" applyAlignment="1" applyProtection="1">
      <alignment horizontal="center" vertical="center"/>
    </xf>
    <xf numFmtId="0" fontId="2" fillId="0" borderId="0" xfId="1" applyFont="1"/>
    <xf numFmtId="0" fontId="3" fillId="0" borderId="10" xfId="1" applyFont="1" applyBorder="1"/>
    <xf numFmtId="0" fontId="2" fillId="0" borderId="11" xfId="1" applyFont="1" applyBorder="1"/>
    <xf numFmtId="0" fontId="2" fillId="0" borderId="8" xfId="1" applyFont="1" applyBorder="1" applyAlignment="1">
      <alignment horizontal="right"/>
    </xf>
    <xf numFmtId="0" fontId="2" fillId="0" borderId="8" xfId="1" applyFont="1" applyBorder="1"/>
    <xf numFmtId="169" fontId="6" fillId="0" borderId="8" xfId="4" applyFont="1" applyFill="1" applyBorder="1" applyAlignment="1" applyProtection="1"/>
    <xf numFmtId="0" fontId="2" fillId="0" borderId="10" xfId="1" applyFont="1" applyBorder="1"/>
    <xf numFmtId="0" fontId="6" fillId="0" borderId="11" xfId="1" applyFont="1" applyBorder="1"/>
    <xf numFmtId="0" fontId="6" fillId="0" borderId="8" xfId="1" applyFont="1" applyBorder="1" applyAlignment="1">
      <alignment horizontal="right"/>
    </xf>
    <xf numFmtId="0" fontId="6" fillId="0" borderId="12" xfId="1" applyFont="1" applyBorder="1" applyAlignment="1">
      <alignment horizontal="right"/>
    </xf>
    <xf numFmtId="0" fontId="2" fillId="0" borderId="15" xfId="1" applyFont="1" applyBorder="1"/>
    <xf numFmtId="9" fontId="2" fillId="0" borderId="0" xfId="5" applyFont="1" applyFill="1" applyBorder="1" applyAlignment="1" applyProtection="1">
      <alignment horizontal="right"/>
    </xf>
    <xf numFmtId="169" fontId="6" fillId="0" borderId="16" xfId="4" applyFont="1" applyFill="1" applyBorder="1" applyAlignment="1" applyProtection="1"/>
    <xf numFmtId="0" fontId="2" fillId="0" borderId="10" xfId="1" applyFont="1" applyBorder="1" applyAlignment="1">
      <alignment horizontal="left"/>
    </xf>
    <xf numFmtId="0" fontId="6" fillId="0" borderId="11" xfId="1" applyFont="1" applyBorder="1" applyAlignment="1">
      <alignment horizontal="left"/>
    </xf>
    <xf numFmtId="0" fontId="6" fillId="0" borderId="12" xfId="1" applyFont="1" applyBorder="1" applyAlignment="1">
      <alignment horizontal="left"/>
    </xf>
    <xf numFmtId="0" fontId="6" fillId="0" borderId="13" xfId="1" applyFont="1" applyBorder="1" applyAlignment="1">
      <alignment horizontal="right"/>
    </xf>
    <xf numFmtId="0" fontId="6" fillId="0" borderId="7" xfId="1" applyFont="1" applyBorder="1" applyAlignment="1">
      <alignment horizontal="left"/>
    </xf>
    <xf numFmtId="0" fontId="6" fillId="0" borderId="10" xfId="1" applyFont="1" applyBorder="1" applyAlignment="1">
      <alignment horizontal="right"/>
    </xf>
    <xf numFmtId="0" fontId="3" fillId="0" borderId="8" xfId="1" applyFont="1" applyBorder="1" applyAlignment="1">
      <alignment horizontal="left"/>
    </xf>
    <xf numFmtId="0" fontId="6" fillId="0" borderId="8" xfId="1" applyFont="1" applyBorder="1" applyAlignment="1">
      <alignment horizontal="left"/>
    </xf>
    <xf numFmtId="0" fontId="6" fillId="0" borderId="14" xfId="1" applyFont="1" applyBorder="1" applyAlignment="1">
      <alignment horizontal="right"/>
    </xf>
    <xf numFmtId="170" fontId="3" fillId="0" borderId="0" xfId="2" applyNumberFormat="1" applyFont="1" applyAlignment="1" applyProtection="1">
      <alignment vertical="center"/>
    </xf>
    <xf numFmtId="165" fontId="3" fillId="0" borderId="0" xfId="2" applyFont="1" applyFill="1" applyAlignment="1" applyProtection="1">
      <alignment vertical="center"/>
    </xf>
    <xf numFmtId="0" fontId="2" fillId="0" borderId="11" xfId="1" applyFont="1" applyBorder="1" applyAlignment="1">
      <alignment horizontal="right"/>
    </xf>
    <xf numFmtId="170" fontId="3" fillId="0" borderId="0" xfId="6" applyNumberFormat="1" applyFont="1" applyAlignment="1" applyProtection="1">
      <alignment vertical="center"/>
    </xf>
    <xf numFmtId="165" fontId="3" fillId="0" borderId="0" xfId="6" applyFont="1" applyFill="1" applyAlignment="1" applyProtection="1">
      <alignment vertical="center"/>
    </xf>
    <xf numFmtId="0" fontId="3" fillId="0" borderId="0" xfId="1" applyFont="1" applyAlignment="1">
      <alignment horizontal="center"/>
    </xf>
    <xf numFmtId="0" fontId="4" fillId="3" borderId="18" xfId="1" applyFont="1" applyFill="1" applyBorder="1" applyAlignment="1">
      <alignment vertical="center"/>
    </xf>
    <xf numFmtId="0" fontId="4" fillId="3" borderId="19" xfId="1" applyFont="1" applyFill="1" applyBorder="1" applyAlignment="1">
      <alignment vertical="center"/>
    </xf>
    <xf numFmtId="3" fontId="3" fillId="3" borderId="17" xfId="3" applyNumberFormat="1" applyFont="1" applyFill="1" applyBorder="1" applyAlignment="1">
      <alignment vertical="center"/>
    </xf>
    <xf numFmtId="3" fontId="3" fillId="3" borderId="19" xfId="3" applyNumberFormat="1" applyFont="1" applyFill="1" applyBorder="1" applyAlignment="1">
      <alignment vertical="center"/>
    </xf>
    <xf numFmtId="3" fontId="2" fillId="0" borderId="8" xfId="3" applyNumberFormat="1" applyFont="1" applyBorder="1" applyAlignment="1">
      <alignment horizontal="center" vertical="center"/>
    </xf>
    <xf numFmtId="0" fontId="7" fillId="0" borderId="0" xfId="1" applyFont="1"/>
    <xf numFmtId="170" fontId="7" fillId="0" borderId="0" xfId="6" applyNumberFormat="1" applyFont="1" applyAlignment="1" applyProtection="1">
      <alignment vertical="center"/>
    </xf>
    <xf numFmtId="165" fontId="7" fillId="0" borderId="0" xfId="6" applyFont="1" applyFill="1" applyAlignment="1" applyProtection="1">
      <alignment vertical="center"/>
    </xf>
    <xf numFmtId="0" fontId="13" fillId="0" borderId="0" xfId="0" applyFont="1"/>
    <xf numFmtId="0" fontId="1" fillId="0" borderId="0" xfId="8" applyFont="1"/>
    <xf numFmtId="0" fontId="1" fillId="0" borderId="0" xfId="8" applyFont="1" applyAlignment="1">
      <alignment wrapText="1"/>
    </xf>
    <xf numFmtId="171" fontId="1" fillId="0" borderId="0" xfId="10" applyNumberFormat="1" applyFont="1" applyFill="1" applyAlignment="1">
      <alignment vertical="center"/>
    </xf>
    <xf numFmtId="0" fontId="1" fillId="0" borderId="0" xfId="1"/>
    <xf numFmtId="0" fontId="1" fillId="0" borderId="8" xfId="1" applyBorder="1" applyAlignment="1">
      <alignment horizontal="center" vertical="center"/>
    </xf>
    <xf numFmtId="44" fontId="1" fillId="0" borderId="8" xfId="4" applyNumberFormat="1" applyFont="1" applyFill="1" applyBorder="1" applyAlignment="1">
      <alignment horizontal="center" vertical="center"/>
    </xf>
    <xf numFmtId="172" fontId="1" fillId="0" borderId="0" xfId="8" applyNumberFormat="1" applyFont="1" applyAlignment="1">
      <alignment horizontal="center" vertical="center"/>
    </xf>
    <xf numFmtId="0" fontId="13" fillId="0" borderId="0" xfId="0" applyFont="1" applyAlignment="1">
      <alignment horizontal="center"/>
    </xf>
    <xf numFmtId="164" fontId="2" fillId="0" borderId="1" xfId="1" applyNumberFormat="1" applyFont="1" applyBorder="1" applyAlignment="1">
      <alignment horizontal="center" vertical="center" wrapText="1"/>
    </xf>
    <xf numFmtId="0" fontId="2" fillId="0" borderId="8" xfId="1" applyFont="1" applyBorder="1" applyAlignment="1">
      <alignment horizontal="center"/>
    </xf>
    <xf numFmtId="0" fontId="2" fillId="0" borderId="10" xfId="1" applyFont="1" applyBorder="1" applyAlignment="1">
      <alignment horizontal="center"/>
    </xf>
    <xf numFmtId="0" fontId="2" fillId="0" borderId="13" xfId="1" applyFont="1" applyBorder="1" applyAlignment="1">
      <alignment horizontal="center"/>
    </xf>
    <xf numFmtId="0" fontId="2" fillId="0" borderId="15" xfId="1" applyFont="1" applyBorder="1" applyAlignment="1">
      <alignment horizontal="center"/>
    </xf>
    <xf numFmtId="0" fontId="14" fillId="3" borderId="17" xfId="1" applyFont="1" applyFill="1" applyBorder="1" applyAlignment="1">
      <alignment horizontal="center" vertical="center"/>
    </xf>
    <xf numFmtId="0" fontId="14" fillId="3" borderId="18" xfId="1" applyFont="1" applyFill="1" applyBorder="1" applyAlignment="1">
      <alignment vertical="center"/>
    </xf>
    <xf numFmtId="173" fontId="3" fillId="0" borderId="8" xfId="3" applyNumberFormat="1" applyFont="1" applyBorder="1" applyAlignment="1">
      <alignment horizontal="center" vertical="center"/>
    </xf>
    <xf numFmtId="10" fontId="3" fillId="0" borderId="8" xfId="7" applyNumberFormat="1" applyFont="1" applyBorder="1" applyAlignment="1">
      <alignment horizontal="center" vertical="center"/>
    </xf>
    <xf numFmtId="166" fontId="2" fillId="2" borderId="20" xfId="1" applyNumberFormat="1" applyFont="1" applyFill="1" applyBorder="1" applyAlignment="1">
      <alignment horizontal="center" vertical="center" wrapText="1"/>
    </xf>
    <xf numFmtId="0" fontId="2" fillId="2" borderId="21" xfId="1" applyFont="1" applyFill="1" applyBorder="1" applyAlignment="1">
      <alignment horizontal="center" vertical="center" wrapText="1"/>
    </xf>
    <xf numFmtId="0" fontId="15" fillId="0" borderId="0" xfId="13" applyFont="1" applyAlignment="1">
      <alignment vertical="center" wrapText="1"/>
    </xf>
    <xf numFmtId="0" fontId="7" fillId="0" borderId="0" xfId="13" applyFont="1" applyAlignment="1">
      <alignment vertical="center" wrapText="1"/>
    </xf>
    <xf numFmtId="0" fontId="2" fillId="0" borderId="12" xfId="1" applyFont="1" applyBorder="1"/>
    <xf numFmtId="0" fontId="11" fillId="4" borderId="8" xfId="1" applyFont="1" applyFill="1" applyBorder="1" applyAlignment="1">
      <alignment horizontal="center" vertical="center" readingOrder="1"/>
    </xf>
    <xf numFmtId="0" fontId="10" fillId="4" borderId="10" xfId="9" applyFont="1" applyFill="1" applyBorder="1" applyAlignment="1">
      <alignment vertical="center" wrapText="1"/>
    </xf>
    <xf numFmtId="0" fontId="10" fillId="4" borderId="11" xfId="9" applyFont="1" applyFill="1" applyBorder="1" applyAlignment="1">
      <alignment vertical="center" wrapText="1"/>
    </xf>
    <xf numFmtId="0" fontId="10" fillId="4" borderId="12" xfId="9" applyFont="1" applyFill="1" applyBorder="1" applyAlignment="1">
      <alignment vertical="center" wrapText="1"/>
    </xf>
    <xf numFmtId="44" fontId="1" fillId="5" borderId="10" xfId="4" applyNumberFormat="1" applyFont="1" applyFill="1" applyBorder="1" applyAlignment="1">
      <alignment vertical="center"/>
    </xf>
    <xf numFmtId="44" fontId="1" fillId="5" borderId="12" xfId="4" applyNumberFormat="1" applyFont="1" applyFill="1" applyBorder="1" applyAlignment="1">
      <alignment vertical="center"/>
    </xf>
    <xf numFmtId="0" fontId="14" fillId="3" borderId="10" xfId="1" applyFont="1" applyFill="1" applyBorder="1" applyAlignment="1">
      <alignment horizontal="center" vertical="center"/>
    </xf>
    <xf numFmtId="0" fontId="14" fillId="3" borderId="11" xfId="1" applyFont="1" applyFill="1" applyBorder="1" applyAlignment="1">
      <alignment vertical="center"/>
    </xf>
    <xf numFmtId="0" fontId="4" fillId="3" borderId="11" xfId="1" applyFont="1" applyFill="1" applyBorder="1" applyAlignment="1">
      <alignment vertical="center"/>
    </xf>
    <xf numFmtId="0" fontId="4" fillId="3" borderId="12" xfId="1" applyFont="1" applyFill="1" applyBorder="1" applyAlignment="1">
      <alignment vertical="center"/>
    </xf>
    <xf numFmtId="3" fontId="3" fillId="3" borderId="10" xfId="3" applyNumberFormat="1" applyFont="1" applyFill="1" applyBorder="1" applyAlignment="1">
      <alignment vertical="center"/>
    </xf>
    <xf numFmtId="3" fontId="3" fillId="3" borderId="12" xfId="3" applyNumberFormat="1" applyFont="1" applyFill="1" applyBorder="1" applyAlignment="1">
      <alignment vertical="center"/>
    </xf>
    <xf numFmtId="0" fontId="16" fillId="0" borderId="10" xfId="13" applyFont="1" applyBorder="1" applyAlignment="1">
      <alignment vertical="center" wrapText="1"/>
    </xf>
    <xf numFmtId="0" fontId="16" fillId="0" borderId="11" xfId="13" applyFont="1" applyBorder="1" applyAlignment="1">
      <alignment vertical="center" wrapText="1"/>
    </xf>
    <xf numFmtId="0" fontId="16" fillId="0" borderId="12" xfId="13" applyFont="1" applyBorder="1" applyAlignment="1">
      <alignment vertical="center" wrapText="1"/>
    </xf>
    <xf numFmtId="164" fontId="2" fillId="0" borderId="2" xfId="1" applyNumberFormat="1" applyFont="1" applyBorder="1" applyAlignment="1">
      <alignment horizontal="center" vertical="center" wrapText="1"/>
    </xf>
    <xf numFmtId="164" fontId="2" fillId="0" borderId="3" xfId="1" applyNumberFormat="1" applyFont="1" applyBorder="1" applyAlignment="1">
      <alignment horizontal="center" vertical="center" wrapText="1"/>
    </xf>
    <xf numFmtId="0" fontId="12" fillId="0" borderId="0" xfId="13" applyFont="1" applyAlignment="1">
      <alignment horizontal="left" vertical="center" wrapText="1"/>
    </xf>
    <xf numFmtId="43" fontId="2" fillId="6" borderId="1" xfId="14" applyFont="1" applyFill="1" applyBorder="1" applyAlignment="1">
      <alignment horizontal="center" vertical="center" wrapText="1"/>
    </xf>
    <xf numFmtId="43" fontId="2" fillId="6" borderId="3" xfId="14" applyFont="1" applyFill="1" applyBorder="1" applyAlignment="1">
      <alignment horizontal="center" vertical="center" wrapText="1"/>
    </xf>
    <xf numFmtId="0" fontId="16" fillId="0" borderId="10" xfId="9" applyFont="1" applyBorder="1" applyAlignment="1">
      <alignment vertical="center" wrapText="1"/>
    </xf>
    <xf numFmtId="0" fontId="16" fillId="0" borderId="11" xfId="9" applyFont="1" applyBorder="1" applyAlignment="1">
      <alignment vertical="center" wrapText="1"/>
    </xf>
    <xf numFmtId="0" fontId="16" fillId="0" borderId="12" xfId="9" applyFont="1" applyBorder="1" applyAlignment="1">
      <alignment vertical="center" wrapText="1"/>
    </xf>
    <xf numFmtId="0" fontId="3" fillId="0" borderId="10" xfId="13" applyFont="1" applyBorder="1" applyAlignment="1">
      <alignment vertical="center" wrapText="1"/>
    </xf>
    <xf numFmtId="0" fontId="3" fillId="0" borderId="11" xfId="13" applyFont="1" applyBorder="1" applyAlignment="1">
      <alignment vertical="center" wrapText="1"/>
    </xf>
    <xf numFmtId="0" fontId="3" fillId="0" borderId="12" xfId="13" applyFont="1" applyBorder="1" applyAlignment="1">
      <alignment vertical="center" wrapText="1"/>
    </xf>
  </cellXfs>
  <cellStyles count="15">
    <cellStyle name="Millares" xfId="14" builtinId="3"/>
    <cellStyle name="Millares 2" xfId="2" xr:uid="{00000000-0005-0000-0000-000000000000}"/>
    <cellStyle name="Millares 3" xfId="6" xr:uid="{00000000-0005-0000-0000-000001000000}"/>
    <cellStyle name="Moneda 2" xfId="4" xr:uid="{00000000-0005-0000-0000-000002000000}"/>
    <cellStyle name="Moneda 4" xfId="10" xr:uid="{E59AACA5-00F2-478B-A3B2-95C72863810F}"/>
    <cellStyle name="Normal" xfId="0" builtinId="0"/>
    <cellStyle name="Normal 13 2" xfId="12" xr:uid="{2CEC12A4-CB45-403B-81BB-EF53548B83FE}"/>
    <cellStyle name="Normal 2" xfId="1" xr:uid="{00000000-0005-0000-0000-000004000000}"/>
    <cellStyle name="Normal 2 10 2 2" xfId="9" xr:uid="{7A2C7CAA-3BB8-46D2-A5EF-801013130F13}"/>
    <cellStyle name="Normal 3 11" xfId="13" xr:uid="{FFA72DE4-98B2-4968-A12A-A592E98929A7}"/>
    <cellStyle name="Normal 5" xfId="8" xr:uid="{3F6E38D9-71E8-4514-A57F-D3C469922829}"/>
    <cellStyle name="Normal 6 2" xfId="11" xr:uid="{682666C1-0C5C-4ECB-BF53-EE29E8ABD833}"/>
    <cellStyle name="Normal_Hoja1" xfId="3" xr:uid="{00000000-0005-0000-0000-000005000000}"/>
    <cellStyle name="Porcentaje" xfId="7" builtinId="5"/>
    <cellStyle name="Porcentaje 2" xfId="5" xr:uid="{00000000-0005-0000-0000-000006000000}"/>
  </cellStyles>
  <dxfs count="68">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right style="thin">
          <color indexed="64"/>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patternType="mediumGray"/>
      </fill>
      <border>
        <left style="thin">
          <color indexed="64"/>
        </left>
        <right/>
        <top style="thin">
          <color indexed="64"/>
        </top>
        <bottom style="thin">
          <color indexed="64"/>
        </bottom>
      </border>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BC63-E285-44DD-8F31-8FFF14C90F56}">
  <sheetPr>
    <tabColor rgb="FF00B0F0"/>
    <pageSetUpPr fitToPage="1"/>
  </sheetPr>
  <dimension ref="A1:BX150"/>
  <sheetViews>
    <sheetView showGridLines="0" tabSelected="1" topLeftCell="A3" workbookViewId="0">
      <pane xSplit="7" ySplit="3" topLeftCell="H112" activePane="bottomRight" state="frozen"/>
      <selection activeCell="A3" sqref="A3"/>
      <selection pane="topRight" activeCell="H3" sqref="H3"/>
      <selection pane="bottomLeft" activeCell="A6" sqref="A6"/>
      <selection pane="bottomRight" activeCell="B4" sqref="B4"/>
    </sheetView>
  </sheetViews>
  <sheetFormatPr baseColWidth="10" defaultColWidth="0" defaultRowHeight="14" x14ac:dyDescent="0.3"/>
  <cols>
    <col min="1" max="1" width="0.81640625" style="57" customWidth="1"/>
    <col min="2" max="2" width="11.453125" style="65" customWidth="1"/>
    <col min="3" max="3" width="73.453125" style="57" customWidth="1"/>
    <col min="4" max="4" width="8.453125" style="57" customWidth="1"/>
    <col min="5" max="5" width="13.26953125" style="57" bestFit="1" customWidth="1"/>
    <col min="6" max="6" width="19.7265625" style="57" customWidth="1"/>
    <col min="7" max="7" width="24" style="57" customWidth="1"/>
    <col min="8" max="8" width="2.81640625" style="57" customWidth="1"/>
    <col min="9" max="9" width="8.1796875" style="57" bestFit="1" customWidth="1"/>
    <col min="10" max="10" width="16.453125" style="57" bestFit="1" customWidth="1"/>
    <col min="11" max="11" width="2.81640625" style="57" customWidth="1"/>
    <col min="12" max="12" width="8.1796875" style="57" bestFit="1" customWidth="1"/>
    <col min="13" max="13" width="16.453125" style="57" bestFit="1" customWidth="1"/>
    <col min="14" max="14" width="2.81640625" style="57" customWidth="1"/>
    <col min="15" max="15" width="8.1796875" style="57" bestFit="1" customWidth="1"/>
    <col min="16" max="16" width="16.453125" style="57" bestFit="1" customWidth="1"/>
    <col min="17" max="17" width="2.81640625" style="57" customWidth="1"/>
    <col min="18" max="73" width="0" style="57" hidden="1" customWidth="1"/>
    <col min="74" max="76" width="0" style="57" hidden="1"/>
    <col min="77" max="16384" width="11.453125" style="57" hidden="1"/>
  </cols>
  <sheetData>
    <row r="1" spans="2:18" ht="14.25" hidden="1" customHeight="1" x14ac:dyDescent="0.3"/>
    <row r="2" spans="2:18" ht="14.25" hidden="1" customHeight="1" x14ac:dyDescent="0.3"/>
    <row r="3" spans="2:18" ht="14.5" thickBot="1" x14ac:dyDescent="0.35"/>
    <row r="4" spans="2:18" s="3" customFormat="1" ht="94.5" customHeight="1" thickBot="1" x14ac:dyDescent="0.3">
      <c r="B4" s="66" t="s">
        <v>75</v>
      </c>
      <c r="C4" s="95" t="s">
        <v>199</v>
      </c>
      <c r="D4" s="95"/>
      <c r="E4" s="95"/>
      <c r="F4" s="95"/>
      <c r="G4" s="96"/>
      <c r="I4" s="98" t="s">
        <v>200</v>
      </c>
      <c r="J4" s="99"/>
      <c r="K4" s="59"/>
      <c r="L4" s="98" t="s">
        <v>201</v>
      </c>
      <c r="M4" s="99"/>
      <c r="N4" s="59"/>
      <c r="O4" s="98" t="s">
        <v>202</v>
      </c>
      <c r="P4" s="99"/>
      <c r="Q4" s="59"/>
    </row>
    <row r="5" spans="2:18" s="7" customFormat="1" ht="23.5" thickBot="1" x14ac:dyDescent="0.4">
      <c r="B5" s="4" t="s">
        <v>0</v>
      </c>
      <c r="C5" s="5" t="s">
        <v>1</v>
      </c>
      <c r="D5" s="5" t="s">
        <v>2</v>
      </c>
      <c r="E5" s="6" t="s">
        <v>3</v>
      </c>
      <c r="F5" s="6" t="s">
        <v>4</v>
      </c>
      <c r="G5" s="6" t="s">
        <v>5</v>
      </c>
      <c r="I5" s="75" t="s">
        <v>6</v>
      </c>
      <c r="J5" s="76" t="s">
        <v>7</v>
      </c>
      <c r="L5" s="75" t="s">
        <v>6</v>
      </c>
      <c r="M5" s="76" t="s">
        <v>7</v>
      </c>
      <c r="O5" s="75" t="s">
        <v>6</v>
      </c>
      <c r="P5" s="76" t="s">
        <v>7</v>
      </c>
    </row>
    <row r="6" spans="2:18" s="3" customFormat="1" ht="11.5" x14ac:dyDescent="0.25">
      <c r="B6" s="71">
        <v>1</v>
      </c>
      <c r="C6" s="72" t="s">
        <v>8</v>
      </c>
      <c r="D6" s="49"/>
      <c r="E6" s="49" t="str">
        <f>+IF(I6+L6+O6=0,"",I6+L6+O6)</f>
        <v/>
      </c>
      <c r="F6" s="49"/>
      <c r="G6" s="50"/>
      <c r="I6" s="51"/>
      <c r="J6" s="52"/>
      <c r="L6" s="51"/>
      <c r="M6" s="52"/>
      <c r="O6" s="51"/>
      <c r="P6" s="52"/>
    </row>
    <row r="7" spans="2:18" s="61" customFormat="1" ht="13" x14ac:dyDescent="0.25">
      <c r="B7" s="80" t="s">
        <v>101</v>
      </c>
      <c r="C7" s="81" t="s">
        <v>9</v>
      </c>
      <c r="D7" s="82"/>
      <c r="E7" s="82" t="str">
        <f t="shared" ref="E7:E76" si="0">+IF(I7+L7+O7=0,"",I7+L7+O7)</f>
        <v/>
      </c>
      <c r="F7" s="82"/>
      <c r="G7" s="83" t="str">
        <f>+IF(E7=0,"",IFERROR(ROUND(E7*ROUND($F7,0),0),""))</f>
        <v/>
      </c>
      <c r="H7" s="58"/>
      <c r="I7" s="84"/>
      <c r="J7" s="85" t="str">
        <f t="shared" ref="J7:J70" si="1">+IF(I7=0,"",IFERROR(ROUND(I7*ROUND($F7,0),0),""))</f>
        <v/>
      </c>
      <c r="K7" s="58"/>
      <c r="L7" s="84"/>
      <c r="M7" s="85" t="str">
        <f t="shared" ref="M7:M76" si="2">+IF(L7=0,"",IFERROR(ROUND(L7*ROUND($F7,0),0),""))</f>
        <v/>
      </c>
      <c r="N7" s="58"/>
      <c r="O7" s="84"/>
      <c r="P7" s="85" t="str">
        <f t="shared" ref="P7:P70" si="3">+IF(O7=0,"",IFERROR(ROUND(O7*ROUND($F7,0),0),""))</f>
        <v/>
      </c>
      <c r="Q7" s="58"/>
      <c r="R7" s="58"/>
    </row>
    <row r="8" spans="2:18" s="3" customFormat="1" ht="34.5" x14ac:dyDescent="0.25">
      <c r="B8" s="14" t="s">
        <v>102</v>
      </c>
      <c r="C8" s="9" t="s">
        <v>10</v>
      </c>
      <c r="D8" s="10" t="s">
        <v>11</v>
      </c>
      <c r="E8" s="11">
        <f t="shared" si="0"/>
        <v>9</v>
      </c>
      <c r="F8" s="73">
        <v>1063202</v>
      </c>
      <c r="G8" s="12">
        <f>+IF(E8=0,"",IFERROR(ROUND(E8*ROUND($F8,0),0),""))</f>
        <v>9568818</v>
      </c>
      <c r="I8" s="62">
        <v>3</v>
      </c>
      <c r="J8" s="63">
        <f t="shared" si="1"/>
        <v>3189606</v>
      </c>
      <c r="L8" s="62">
        <v>3</v>
      </c>
      <c r="M8" s="63">
        <f t="shared" si="2"/>
        <v>3189606</v>
      </c>
      <c r="O8" s="62">
        <v>3</v>
      </c>
      <c r="P8" s="63">
        <f t="shared" si="3"/>
        <v>3189606</v>
      </c>
    </row>
    <row r="9" spans="2:18" s="61" customFormat="1" ht="13" x14ac:dyDescent="0.25">
      <c r="B9" s="80" t="s">
        <v>103</v>
      </c>
      <c r="C9" s="81" t="s">
        <v>12</v>
      </c>
      <c r="D9" s="82"/>
      <c r="E9" s="82" t="str">
        <f t="shared" si="0"/>
        <v/>
      </c>
      <c r="F9" s="82"/>
      <c r="G9" s="83" t="str">
        <f t="shared" ref="G9:G72" si="4">+IF(E9=0,"",IFERROR(ROUND(E9*ROUND($F9,0),0),""))</f>
        <v/>
      </c>
      <c r="H9" s="58"/>
      <c r="I9" s="84"/>
      <c r="J9" s="85" t="str">
        <f t="shared" si="1"/>
        <v/>
      </c>
      <c r="K9" s="58"/>
      <c r="L9" s="84"/>
      <c r="M9" s="85" t="str">
        <f t="shared" si="2"/>
        <v/>
      </c>
      <c r="N9" s="58"/>
      <c r="O9" s="84"/>
      <c r="P9" s="85" t="str">
        <f t="shared" si="3"/>
        <v/>
      </c>
      <c r="Q9" s="58"/>
      <c r="R9" s="58"/>
    </row>
    <row r="10" spans="2:18" s="3" customFormat="1" ht="23" x14ac:dyDescent="0.25">
      <c r="B10" s="14" t="s">
        <v>104</v>
      </c>
      <c r="C10" s="9" t="s">
        <v>15</v>
      </c>
      <c r="D10" s="10" t="s">
        <v>16</v>
      </c>
      <c r="E10" s="11">
        <f t="shared" si="0"/>
        <v>12</v>
      </c>
      <c r="F10" s="73">
        <v>579686</v>
      </c>
      <c r="G10" s="12">
        <f t="shared" si="4"/>
        <v>6956232</v>
      </c>
      <c r="I10" s="62">
        <v>4</v>
      </c>
      <c r="J10" s="63">
        <f t="shared" si="1"/>
        <v>2318744</v>
      </c>
      <c r="L10" s="62">
        <v>4</v>
      </c>
      <c r="M10" s="63">
        <f t="shared" si="2"/>
        <v>2318744</v>
      </c>
      <c r="O10" s="62">
        <v>4</v>
      </c>
      <c r="P10" s="63">
        <f t="shared" si="3"/>
        <v>2318744</v>
      </c>
    </row>
    <row r="11" spans="2:18" s="61" customFormat="1" ht="13" x14ac:dyDescent="0.25">
      <c r="B11" s="80" t="s">
        <v>105</v>
      </c>
      <c r="C11" s="81" t="s">
        <v>17</v>
      </c>
      <c r="D11" s="82"/>
      <c r="E11" s="82" t="str">
        <f t="shared" si="0"/>
        <v/>
      </c>
      <c r="F11" s="82"/>
      <c r="G11" s="83" t="str">
        <f t="shared" si="4"/>
        <v/>
      </c>
      <c r="H11" s="58"/>
      <c r="I11" s="84"/>
      <c r="J11" s="85" t="str">
        <f t="shared" si="1"/>
        <v/>
      </c>
      <c r="K11" s="58"/>
      <c r="L11" s="84"/>
      <c r="M11" s="85" t="str">
        <f t="shared" si="2"/>
        <v/>
      </c>
      <c r="N11" s="58"/>
      <c r="O11" s="84"/>
      <c r="P11" s="85" t="str">
        <f t="shared" si="3"/>
        <v/>
      </c>
      <c r="Q11" s="58"/>
      <c r="R11" s="58"/>
    </row>
    <row r="12" spans="2:18" s="3" customFormat="1" ht="103.5" x14ac:dyDescent="0.25">
      <c r="B12" s="14" t="s">
        <v>106</v>
      </c>
      <c r="C12" s="9" t="s">
        <v>169</v>
      </c>
      <c r="D12" s="10" t="s">
        <v>18</v>
      </c>
      <c r="E12" s="11">
        <f t="shared" si="0"/>
        <v>877</v>
      </c>
      <c r="F12" s="73">
        <v>51438</v>
      </c>
      <c r="G12" s="12">
        <f t="shared" si="4"/>
        <v>45111126</v>
      </c>
      <c r="I12" s="62">
        <v>329</v>
      </c>
      <c r="J12" s="63">
        <f t="shared" si="1"/>
        <v>16923102</v>
      </c>
      <c r="L12" s="62">
        <v>324</v>
      </c>
      <c r="M12" s="63">
        <f t="shared" si="2"/>
        <v>16665912</v>
      </c>
      <c r="O12" s="62">
        <v>224</v>
      </c>
      <c r="P12" s="63">
        <f t="shared" si="3"/>
        <v>11522112</v>
      </c>
    </row>
    <row r="13" spans="2:18" s="3" customFormat="1" ht="115" x14ac:dyDescent="0.25">
      <c r="B13" s="14" t="s">
        <v>107</v>
      </c>
      <c r="C13" s="9" t="s">
        <v>83</v>
      </c>
      <c r="D13" s="10" t="s">
        <v>19</v>
      </c>
      <c r="E13" s="11">
        <f t="shared" si="0"/>
        <v>3</v>
      </c>
      <c r="F13" s="73">
        <v>7575524</v>
      </c>
      <c r="G13" s="12">
        <f t="shared" si="4"/>
        <v>22726572</v>
      </c>
      <c r="I13" s="62">
        <v>1</v>
      </c>
      <c r="J13" s="63">
        <f t="shared" si="1"/>
        <v>7575524</v>
      </c>
      <c r="L13" s="62">
        <v>1</v>
      </c>
      <c r="M13" s="63">
        <f t="shared" si="2"/>
        <v>7575524</v>
      </c>
      <c r="O13" s="62">
        <v>1</v>
      </c>
      <c r="P13" s="63">
        <f t="shared" si="3"/>
        <v>7575524</v>
      </c>
    </row>
    <row r="14" spans="2:18" s="61" customFormat="1" ht="13" x14ac:dyDescent="0.25">
      <c r="B14" s="80" t="s">
        <v>108</v>
      </c>
      <c r="C14" s="81" t="s">
        <v>20</v>
      </c>
      <c r="D14" s="82"/>
      <c r="E14" s="82" t="str">
        <f t="shared" si="0"/>
        <v/>
      </c>
      <c r="F14" s="82"/>
      <c r="G14" s="83" t="str">
        <f t="shared" si="4"/>
        <v/>
      </c>
      <c r="H14" s="58"/>
      <c r="I14" s="84"/>
      <c r="J14" s="85" t="str">
        <f t="shared" si="1"/>
        <v/>
      </c>
      <c r="K14" s="58"/>
      <c r="L14" s="84"/>
      <c r="M14" s="85" t="str">
        <f t="shared" si="2"/>
        <v/>
      </c>
      <c r="N14" s="58"/>
      <c r="O14" s="84"/>
      <c r="P14" s="85" t="str">
        <f t="shared" si="3"/>
        <v/>
      </c>
      <c r="Q14" s="58"/>
      <c r="R14" s="58"/>
    </row>
    <row r="15" spans="2:18" s="3" customFormat="1" ht="34.5" x14ac:dyDescent="0.25">
      <c r="B15" s="14" t="s">
        <v>109</v>
      </c>
      <c r="C15" s="9" t="s">
        <v>21</v>
      </c>
      <c r="D15" s="10" t="s">
        <v>22</v>
      </c>
      <c r="E15" s="11">
        <f t="shared" si="0"/>
        <v>15</v>
      </c>
      <c r="F15" s="73">
        <v>3458167</v>
      </c>
      <c r="G15" s="12">
        <f t="shared" si="4"/>
        <v>51872505</v>
      </c>
      <c r="I15" s="62">
        <v>5</v>
      </c>
      <c r="J15" s="63">
        <f t="shared" si="1"/>
        <v>17290835</v>
      </c>
      <c r="L15" s="62">
        <v>5</v>
      </c>
      <c r="M15" s="63">
        <f t="shared" si="2"/>
        <v>17290835</v>
      </c>
      <c r="O15" s="62">
        <v>5</v>
      </c>
      <c r="P15" s="63">
        <f t="shared" si="3"/>
        <v>17290835</v>
      </c>
    </row>
    <row r="16" spans="2:18" s="3" customFormat="1" ht="11.5" x14ac:dyDescent="0.25">
      <c r="B16" s="86">
        <v>2</v>
      </c>
      <c r="C16" s="87" t="s">
        <v>203</v>
      </c>
      <c r="D16" s="88"/>
      <c r="E16" s="88" t="str">
        <f t="shared" si="0"/>
        <v/>
      </c>
      <c r="F16" s="88"/>
      <c r="G16" s="89" t="str">
        <f t="shared" si="4"/>
        <v/>
      </c>
      <c r="I16" s="90"/>
      <c r="J16" s="91" t="str">
        <f t="shared" si="1"/>
        <v/>
      </c>
      <c r="L16" s="90"/>
      <c r="M16" s="91" t="str">
        <f t="shared" si="2"/>
        <v/>
      </c>
      <c r="O16" s="90"/>
      <c r="P16" s="91" t="str">
        <f t="shared" si="3"/>
        <v/>
      </c>
    </row>
    <row r="17" spans="2:18" s="61" customFormat="1" ht="13" x14ac:dyDescent="0.25">
      <c r="B17" s="80" t="s">
        <v>110</v>
      </c>
      <c r="C17" s="81" t="s">
        <v>23</v>
      </c>
      <c r="D17" s="82"/>
      <c r="E17" s="82" t="str">
        <f t="shared" si="0"/>
        <v/>
      </c>
      <c r="F17" s="82"/>
      <c r="G17" s="83" t="str">
        <f t="shared" si="4"/>
        <v/>
      </c>
      <c r="H17" s="58"/>
      <c r="I17" s="84"/>
      <c r="J17" s="85" t="str">
        <f t="shared" si="1"/>
        <v/>
      </c>
      <c r="K17" s="58"/>
      <c r="L17" s="84"/>
      <c r="M17" s="85" t="str">
        <f t="shared" si="2"/>
        <v/>
      </c>
      <c r="N17" s="58"/>
      <c r="O17" s="84"/>
      <c r="P17" s="85" t="str">
        <f t="shared" si="3"/>
        <v/>
      </c>
      <c r="Q17" s="58"/>
      <c r="R17" s="58"/>
    </row>
    <row r="18" spans="2:18" s="3" customFormat="1" ht="80.5" x14ac:dyDescent="0.25">
      <c r="B18" s="14" t="s">
        <v>111</v>
      </c>
      <c r="C18" s="9" t="s">
        <v>204</v>
      </c>
      <c r="D18" s="10" t="s">
        <v>13</v>
      </c>
      <c r="E18" s="11">
        <f t="shared" si="0"/>
        <v>1620</v>
      </c>
      <c r="F18" s="73">
        <v>38457</v>
      </c>
      <c r="G18" s="12">
        <f t="shared" si="4"/>
        <v>62300340</v>
      </c>
      <c r="I18" s="62"/>
      <c r="J18" s="63" t="str">
        <f t="shared" si="1"/>
        <v/>
      </c>
      <c r="L18" s="62">
        <v>1620</v>
      </c>
      <c r="M18" s="63">
        <f t="shared" si="2"/>
        <v>62300340</v>
      </c>
      <c r="O18" s="62"/>
      <c r="P18" s="63" t="str">
        <f t="shared" si="3"/>
        <v/>
      </c>
    </row>
    <row r="19" spans="2:18" s="3" customFormat="1" ht="57.5" x14ac:dyDescent="0.25">
      <c r="B19" s="14" t="s">
        <v>112</v>
      </c>
      <c r="C19" s="9" t="s">
        <v>183</v>
      </c>
      <c r="D19" s="10" t="s">
        <v>18</v>
      </c>
      <c r="E19" s="11">
        <f t="shared" si="0"/>
        <v>150</v>
      </c>
      <c r="F19" s="73">
        <v>21987</v>
      </c>
      <c r="G19" s="12">
        <f t="shared" si="4"/>
        <v>3298050</v>
      </c>
      <c r="I19" s="62">
        <v>100</v>
      </c>
      <c r="J19" s="63">
        <f t="shared" si="1"/>
        <v>2198700</v>
      </c>
      <c r="L19" s="62">
        <v>50</v>
      </c>
      <c r="M19" s="63">
        <f t="shared" si="2"/>
        <v>1099350</v>
      </c>
      <c r="O19" s="62"/>
      <c r="P19" s="63" t="str">
        <f t="shared" si="3"/>
        <v/>
      </c>
    </row>
    <row r="20" spans="2:18" s="3" customFormat="1" ht="46" x14ac:dyDescent="0.25">
      <c r="B20" s="14" t="s">
        <v>113</v>
      </c>
      <c r="C20" s="9" t="s">
        <v>100</v>
      </c>
      <c r="D20" s="10" t="s">
        <v>25</v>
      </c>
      <c r="E20" s="11">
        <f t="shared" si="0"/>
        <v>3</v>
      </c>
      <c r="F20" s="73">
        <v>305688</v>
      </c>
      <c r="G20" s="12">
        <f t="shared" si="4"/>
        <v>917064</v>
      </c>
      <c r="I20" s="62">
        <v>1</v>
      </c>
      <c r="J20" s="63">
        <f t="shared" si="1"/>
        <v>305688</v>
      </c>
      <c r="L20" s="62">
        <v>1</v>
      </c>
      <c r="M20" s="63">
        <f t="shared" si="2"/>
        <v>305688</v>
      </c>
      <c r="O20" s="62">
        <v>1</v>
      </c>
      <c r="P20" s="63">
        <f t="shared" si="3"/>
        <v>305688</v>
      </c>
    </row>
    <row r="21" spans="2:18" s="3" customFormat="1" ht="46" x14ac:dyDescent="0.25">
      <c r="B21" s="14" t="s">
        <v>114</v>
      </c>
      <c r="C21" s="9" t="s">
        <v>26</v>
      </c>
      <c r="D21" s="10" t="s">
        <v>25</v>
      </c>
      <c r="E21" s="11">
        <f t="shared" si="0"/>
        <v>8</v>
      </c>
      <c r="F21" s="73">
        <v>273103</v>
      </c>
      <c r="G21" s="12">
        <f t="shared" si="4"/>
        <v>2184824</v>
      </c>
      <c r="I21" s="62">
        <v>3</v>
      </c>
      <c r="J21" s="63">
        <f t="shared" si="1"/>
        <v>819309</v>
      </c>
      <c r="L21" s="62">
        <v>2</v>
      </c>
      <c r="M21" s="63">
        <f t="shared" si="2"/>
        <v>546206</v>
      </c>
      <c r="O21" s="62">
        <v>3</v>
      </c>
      <c r="P21" s="63">
        <f t="shared" si="3"/>
        <v>819309</v>
      </c>
    </row>
    <row r="22" spans="2:18" s="3" customFormat="1" ht="57.5" x14ac:dyDescent="0.25">
      <c r="B22" s="14" t="s">
        <v>205</v>
      </c>
      <c r="C22" s="9" t="s">
        <v>27</v>
      </c>
      <c r="D22" s="10" t="s">
        <v>14</v>
      </c>
      <c r="E22" s="11">
        <f t="shared" si="0"/>
        <v>9</v>
      </c>
      <c r="F22" s="73">
        <v>32873</v>
      </c>
      <c r="G22" s="12">
        <f t="shared" si="4"/>
        <v>295857</v>
      </c>
      <c r="I22" s="62">
        <v>3</v>
      </c>
      <c r="J22" s="63">
        <f t="shared" si="1"/>
        <v>98619</v>
      </c>
      <c r="L22" s="62">
        <v>3</v>
      </c>
      <c r="M22" s="63">
        <f t="shared" si="2"/>
        <v>98619</v>
      </c>
      <c r="O22" s="62">
        <v>3</v>
      </c>
      <c r="P22" s="63">
        <f t="shared" si="3"/>
        <v>98619</v>
      </c>
    </row>
    <row r="23" spans="2:18" s="61" customFormat="1" ht="13" x14ac:dyDescent="0.25">
      <c r="B23" s="80" t="s">
        <v>115</v>
      </c>
      <c r="C23" s="81" t="s">
        <v>29</v>
      </c>
      <c r="D23" s="82"/>
      <c r="E23" s="82" t="str">
        <f t="shared" si="0"/>
        <v/>
      </c>
      <c r="F23" s="82"/>
      <c r="G23" s="83" t="str">
        <f t="shared" si="4"/>
        <v/>
      </c>
      <c r="H23" s="58"/>
      <c r="I23" s="84"/>
      <c r="J23" s="85" t="str">
        <f t="shared" si="1"/>
        <v/>
      </c>
      <c r="K23" s="58"/>
      <c r="L23" s="84"/>
      <c r="M23" s="85" t="str">
        <f t="shared" si="2"/>
        <v/>
      </c>
      <c r="N23" s="58"/>
      <c r="O23" s="84"/>
      <c r="P23" s="85" t="str">
        <f t="shared" si="3"/>
        <v/>
      </c>
      <c r="Q23" s="58"/>
      <c r="R23" s="58"/>
    </row>
    <row r="24" spans="2:18" s="3" customFormat="1" ht="80.5" x14ac:dyDescent="0.25">
      <c r="B24" s="14" t="s">
        <v>116</v>
      </c>
      <c r="C24" s="9" t="s">
        <v>94</v>
      </c>
      <c r="D24" s="10" t="s">
        <v>13</v>
      </c>
      <c r="E24" s="11">
        <f t="shared" si="0"/>
        <v>45</v>
      </c>
      <c r="F24" s="73">
        <v>43676</v>
      </c>
      <c r="G24" s="12">
        <f t="shared" si="4"/>
        <v>1965420</v>
      </c>
      <c r="I24" s="62">
        <v>15</v>
      </c>
      <c r="J24" s="63">
        <f t="shared" si="1"/>
        <v>655140</v>
      </c>
      <c r="L24" s="62">
        <v>15</v>
      </c>
      <c r="M24" s="63">
        <f t="shared" si="2"/>
        <v>655140</v>
      </c>
      <c r="O24" s="62">
        <v>15</v>
      </c>
      <c r="P24" s="63">
        <f t="shared" si="3"/>
        <v>655140</v>
      </c>
    </row>
    <row r="25" spans="2:18" s="3" customFormat="1" ht="46" x14ac:dyDescent="0.25">
      <c r="B25" s="14" t="s">
        <v>117</v>
      </c>
      <c r="C25" s="9" t="s">
        <v>30</v>
      </c>
      <c r="D25" s="10" t="s">
        <v>18</v>
      </c>
      <c r="E25" s="11">
        <f t="shared" si="0"/>
        <v>450</v>
      </c>
      <c r="F25" s="73">
        <v>45497</v>
      </c>
      <c r="G25" s="12">
        <f t="shared" si="4"/>
        <v>20473650</v>
      </c>
      <c r="I25" s="62">
        <v>176</v>
      </c>
      <c r="J25" s="63">
        <f t="shared" si="1"/>
        <v>8007472</v>
      </c>
      <c r="L25" s="62">
        <v>160</v>
      </c>
      <c r="M25" s="63">
        <f t="shared" si="2"/>
        <v>7279520</v>
      </c>
      <c r="O25" s="62">
        <v>114</v>
      </c>
      <c r="P25" s="63">
        <f t="shared" si="3"/>
        <v>5186658</v>
      </c>
    </row>
    <row r="26" spans="2:18" s="3" customFormat="1" ht="34.5" x14ac:dyDescent="0.25">
      <c r="B26" s="14" t="s">
        <v>118</v>
      </c>
      <c r="C26" s="9" t="s">
        <v>206</v>
      </c>
      <c r="D26" s="10" t="s">
        <v>13</v>
      </c>
      <c r="E26" s="11">
        <f t="shared" si="0"/>
        <v>270</v>
      </c>
      <c r="F26" s="73">
        <v>72905</v>
      </c>
      <c r="G26" s="12">
        <f t="shared" si="4"/>
        <v>19684350</v>
      </c>
      <c r="I26" s="62"/>
      <c r="J26" s="63" t="str">
        <f t="shared" si="1"/>
        <v/>
      </c>
      <c r="L26" s="62">
        <v>270</v>
      </c>
      <c r="M26" s="63">
        <f t="shared" si="2"/>
        <v>19684350</v>
      </c>
      <c r="O26" s="62"/>
      <c r="P26" s="63" t="str">
        <f t="shared" si="3"/>
        <v/>
      </c>
    </row>
    <row r="27" spans="2:18" s="3" customFormat="1" ht="11.5" x14ac:dyDescent="0.25">
      <c r="B27" s="86">
        <v>3</v>
      </c>
      <c r="C27" s="87" t="s">
        <v>207</v>
      </c>
      <c r="D27" s="88"/>
      <c r="E27" s="88" t="str">
        <f t="shared" si="0"/>
        <v/>
      </c>
      <c r="F27" s="88"/>
      <c r="G27" s="89" t="str">
        <f t="shared" si="4"/>
        <v/>
      </c>
      <c r="I27" s="90"/>
      <c r="J27" s="91" t="str">
        <f t="shared" si="1"/>
        <v/>
      </c>
      <c r="L27" s="90"/>
      <c r="M27" s="91" t="str">
        <f t="shared" si="2"/>
        <v/>
      </c>
      <c r="O27" s="90"/>
      <c r="P27" s="91" t="str">
        <f t="shared" si="3"/>
        <v/>
      </c>
    </row>
    <row r="28" spans="2:18" s="61" customFormat="1" ht="13" x14ac:dyDescent="0.25">
      <c r="B28" s="80" t="s">
        <v>119</v>
      </c>
      <c r="C28" s="81" t="s">
        <v>31</v>
      </c>
      <c r="D28" s="82"/>
      <c r="E28" s="82" t="str">
        <f t="shared" si="0"/>
        <v/>
      </c>
      <c r="F28" s="82"/>
      <c r="G28" s="83" t="str">
        <f t="shared" si="4"/>
        <v/>
      </c>
      <c r="H28" s="58"/>
      <c r="I28" s="84"/>
      <c r="J28" s="85" t="str">
        <f t="shared" si="1"/>
        <v/>
      </c>
      <c r="K28" s="58"/>
      <c r="L28" s="84"/>
      <c r="M28" s="85" t="str">
        <f t="shared" si="2"/>
        <v/>
      </c>
      <c r="N28" s="58"/>
      <c r="O28" s="84"/>
      <c r="P28" s="85" t="str">
        <f t="shared" si="3"/>
        <v/>
      </c>
      <c r="Q28" s="58"/>
      <c r="R28" s="58"/>
    </row>
    <row r="29" spans="2:18" s="3" customFormat="1" ht="57.5" x14ac:dyDescent="0.25">
      <c r="B29" s="14" t="s">
        <v>120</v>
      </c>
      <c r="C29" s="9" t="s">
        <v>32</v>
      </c>
      <c r="D29" s="10" t="s">
        <v>24</v>
      </c>
      <c r="E29" s="11">
        <f t="shared" si="0"/>
        <v>619</v>
      </c>
      <c r="F29" s="73">
        <v>115316</v>
      </c>
      <c r="G29" s="12">
        <f t="shared" si="4"/>
        <v>71380604</v>
      </c>
      <c r="I29" s="62">
        <v>241</v>
      </c>
      <c r="J29" s="63">
        <f t="shared" si="1"/>
        <v>27791156</v>
      </c>
      <c r="L29" s="62">
        <v>244</v>
      </c>
      <c r="M29" s="63">
        <f t="shared" si="2"/>
        <v>28137104</v>
      </c>
      <c r="O29" s="62">
        <v>134</v>
      </c>
      <c r="P29" s="63">
        <f t="shared" si="3"/>
        <v>15452344</v>
      </c>
    </row>
    <row r="30" spans="2:18" s="3" customFormat="1" ht="57.5" x14ac:dyDescent="0.25">
      <c r="B30" s="14" t="s">
        <v>121</v>
      </c>
      <c r="C30" s="9" t="s">
        <v>33</v>
      </c>
      <c r="D30" s="10" t="s">
        <v>24</v>
      </c>
      <c r="E30" s="11">
        <f t="shared" si="0"/>
        <v>2691</v>
      </c>
      <c r="F30" s="73">
        <v>98635</v>
      </c>
      <c r="G30" s="12">
        <f t="shared" si="4"/>
        <v>265426785</v>
      </c>
      <c r="I30" s="62">
        <v>1078</v>
      </c>
      <c r="J30" s="63">
        <f t="shared" si="1"/>
        <v>106328530</v>
      </c>
      <c r="L30" s="62">
        <v>1100</v>
      </c>
      <c r="M30" s="63">
        <f t="shared" si="2"/>
        <v>108498500</v>
      </c>
      <c r="O30" s="62">
        <v>513</v>
      </c>
      <c r="P30" s="63">
        <f t="shared" si="3"/>
        <v>50599755</v>
      </c>
    </row>
    <row r="31" spans="2:18" s="3" customFormat="1" ht="46" x14ac:dyDescent="0.25">
      <c r="B31" s="14" t="s">
        <v>122</v>
      </c>
      <c r="C31" s="9" t="s">
        <v>84</v>
      </c>
      <c r="D31" s="10" t="s">
        <v>24</v>
      </c>
      <c r="E31" s="11">
        <f t="shared" si="0"/>
        <v>3</v>
      </c>
      <c r="F31" s="73">
        <v>630753</v>
      </c>
      <c r="G31" s="12">
        <f t="shared" si="4"/>
        <v>1892259</v>
      </c>
      <c r="I31" s="62">
        <v>1</v>
      </c>
      <c r="J31" s="63">
        <f t="shared" si="1"/>
        <v>630753</v>
      </c>
      <c r="L31" s="62">
        <v>1</v>
      </c>
      <c r="M31" s="63">
        <f t="shared" si="2"/>
        <v>630753</v>
      </c>
      <c r="O31" s="62">
        <v>1</v>
      </c>
      <c r="P31" s="63">
        <f t="shared" si="3"/>
        <v>630753</v>
      </c>
    </row>
    <row r="32" spans="2:18" s="61" customFormat="1" ht="13" x14ac:dyDescent="0.25">
      <c r="B32" s="80" t="s">
        <v>123</v>
      </c>
      <c r="C32" s="81" t="s">
        <v>34</v>
      </c>
      <c r="D32" s="82"/>
      <c r="E32" s="82" t="str">
        <f t="shared" si="0"/>
        <v/>
      </c>
      <c r="F32" s="82"/>
      <c r="G32" s="83" t="str">
        <f t="shared" si="4"/>
        <v/>
      </c>
      <c r="H32" s="58"/>
      <c r="I32" s="84"/>
      <c r="J32" s="85" t="str">
        <f t="shared" si="1"/>
        <v/>
      </c>
      <c r="K32" s="58"/>
      <c r="L32" s="84"/>
      <c r="M32" s="85" t="str">
        <f t="shared" si="2"/>
        <v/>
      </c>
      <c r="N32" s="58"/>
      <c r="O32" s="84"/>
      <c r="P32" s="85" t="str">
        <f t="shared" si="3"/>
        <v/>
      </c>
      <c r="Q32" s="58"/>
      <c r="R32" s="58"/>
    </row>
    <row r="33" spans="2:18" s="3" customFormat="1" ht="46" x14ac:dyDescent="0.25">
      <c r="B33" s="14" t="s">
        <v>124</v>
      </c>
      <c r="C33" s="9" t="s">
        <v>95</v>
      </c>
      <c r="D33" s="10" t="s">
        <v>24</v>
      </c>
      <c r="E33" s="11">
        <f t="shared" si="0"/>
        <v>3</v>
      </c>
      <c r="F33" s="73">
        <v>227762</v>
      </c>
      <c r="G33" s="12">
        <f t="shared" si="4"/>
        <v>683286</v>
      </c>
      <c r="I33" s="62">
        <v>1</v>
      </c>
      <c r="J33" s="63">
        <f t="shared" si="1"/>
        <v>227762</v>
      </c>
      <c r="L33" s="62">
        <v>1</v>
      </c>
      <c r="M33" s="63">
        <f t="shared" si="2"/>
        <v>227762</v>
      </c>
      <c r="O33" s="62">
        <v>1</v>
      </c>
      <c r="P33" s="63">
        <f t="shared" si="3"/>
        <v>227762</v>
      </c>
    </row>
    <row r="34" spans="2:18" s="3" customFormat="1" ht="34.5" x14ac:dyDescent="0.25">
      <c r="B34" s="14" t="s">
        <v>125</v>
      </c>
      <c r="C34" s="9" t="s">
        <v>35</v>
      </c>
      <c r="D34" s="10" t="s">
        <v>24</v>
      </c>
      <c r="E34" s="11">
        <f t="shared" si="0"/>
        <v>135</v>
      </c>
      <c r="F34" s="73">
        <v>82541</v>
      </c>
      <c r="G34" s="12">
        <f t="shared" si="4"/>
        <v>11143035</v>
      </c>
      <c r="I34" s="62">
        <v>54</v>
      </c>
      <c r="J34" s="63">
        <f t="shared" si="1"/>
        <v>4457214</v>
      </c>
      <c r="L34" s="62">
        <v>55</v>
      </c>
      <c r="M34" s="63">
        <f t="shared" si="2"/>
        <v>4539755</v>
      </c>
      <c r="O34" s="62">
        <v>26</v>
      </c>
      <c r="P34" s="63">
        <f t="shared" si="3"/>
        <v>2146066</v>
      </c>
    </row>
    <row r="35" spans="2:18" s="3" customFormat="1" ht="57.5" x14ac:dyDescent="0.25">
      <c r="B35" s="14" t="s">
        <v>126</v>
      </c>
      <c r="C35" s="9" t="s">
        <v>85</v>
      </c>
      <c r="D35" s="10" t="s">
        <v>13</v>
      </c>
      <c r="E35" s="11">
        <f t="shared" si="0"/>
        <v>10764</v>
      </c>
      <c r="F35" s="73">
        <v>17329</v>
      </c>
      <c r="G35" s="12">
        <f t="shared" si="4"/>
        <v>186529356</v>
      </c>
      <c r="I35" s="62">
        <v>4312</v>
      </c>
      <c r="J35" s="63">
        <f t="shared" si="1"/>
        <v>74722648</v>
      </c>
      <c r="L35" s="62">
        <v>4400</v>
      </c>
      <c r="M35" s="63">
        <f t="shared" si="2"/>
        <v>76247600</v>
      </c>
      <c r="O35" s="62">
        <v>2052</v>
      </c>
      <c r="P35" s="63">
        <f t="shared" si="3"/>
        <v>35559108</v>
      </c>
    </row>
    <row r="36" spans="2:18" s="3" customFormat="1" ht="57.5" x14ac:dyDescent="0.25">
      <c r="B36" s="14" t="s">
        <v>127</v>
      </c>
      <c r="C36" s="9" t="s">
        <v>184</v>
      </c>
      <c r="D36" s="10" t="s">
        <v>24</v>
      </c>
      <c r="E36" s="11">
        <f t="shared" si="0"/>
        <v>2691</v>
      </c>
      <c r="F36" s="73">
        <v>267155</v>
      </c>
      <c r="G36" s="12">
        <f t="shared" si="4"/>
        <v>718914105</v>
      </c>
      <c r="I36" s="62">
        <v>1078</v>
      </c>
      <c r="J36" s="63">
        <f t="shared" si="1"/>
        <v>287993090</v>
      </c>
      <c r="L36" s="62">
        <v>1100</v>
      </c>
      <c r="M36" s="63">
        <f t="shared" si="2"/>
        <v>293870500</v>
      </c>
      <c r="O36" s="62">
        <v>513</v>
      </c>
      <c r="P36" s="63">
        <f t="shared" si="3"/>
        <v>137050515</v>
      </c>
    </row>
    <row r="37" spans="2:18" s="3" customFormat="1" ht="34.5" x14ac:dyDescent="0.25">
      <c r="B37" s="14" t="s">
        <v>128</v>
      </c>
      <c r="C37" s="9" t="s">
        <v>86</v>
      </c>
      <c r="D37" s="10" t="s">
        <v>24</v>
      </c>
      <c r="E37" s="11">
        <f t="shared" si="0"/>
        <v>754</v>
      </c>
      <c r="F37" s="73">
        <v>185009</v>
      </c>
      <c r="G37" s="12">
        <f t="shared" si="4"/>
        <v>139496786</v>
      </c>
      <c r="I37" s="62">
        <v>302</v>
      </c>
      <c r="J37" s="63">
        <f t="shared" si="1"/>
        <v>55872718</v>
      </c>
      <c r="L37" s="62">
        <v>308</v>
      </c>
      <c r="M37" s="63">
        <f t="shared" si="2"/>
        <v>56982772</v>
      </c>
      <c r="O37" s="62">
        <v>144</v>
      </c>
      <c r="P37" s="63">
        <f t="shared" si="3"/>
        <v>26641296</v>
      </c>
    </row>
    <row r="38" spans="2:18" s="3" customFormat="1" ht="34.5" x14ac:dyDescent="0.25">
      <c r="B38" s="14" t="s">
        <v>129</v>
      </c>
      <c r="C38" s="9" t="s">
        <v>96</v>
      </c>
      <c r="D38" s="10" t="s">
        <v>24</v>
      </c>
      <c r="E38" s="11">
        <f t="shared" si="0"/>
        <v>1454</v>
      </c>
      <c r="F38" s="73">
        <v>234925</v>
      </c>
      <c r="G38" s="12">
        <f t="shared" si="4"/>
        <v>341580950</v>
      </c>
      <c r="I38" s="62">
        <v>576</v>
      </c>
      <c r="J38" s="63">
        <f t="shared" si="1"/>
        <v>135316800</v>
      </c>
      <c r="L38" s="62">
        <v>587</v>
      </c>
      <c r="M38" s="63">
        <f t="shared" si="2"/>
        <v>137900975</v>
      </c>
      <c r="O38" s="62">
        <v>291</v>
      </c>
      <c r="P38" s="63">
        <f t="shared" si="3"/>
        <v>68363175</v>
      </c>
    </row>
    <row r="39" spans="2:18" s="3" customFormat="1" ht="34.5" x14ac:dyDescent="0.25">
      <c r="B39" s="14" t="s">
        <v>130</v>
      </c>
      <c r="C39" s="9" t="s">
        <v>87</v>
      </c>
      <c r="D39" s="10" t="s">
        <v>18</v>
      </c>
      <c r="E39" s="11">
        <f t="shared" si="0"/>
        <v>450</v>
      </c>
      <c r="F39" s="73">
        <v>27815</v>
      </c>
      <c r="G39" s="12">
        <f t="shared" si="4"/>
        <v>12516750</v>
      </c>
      <c r="I39" s="62">
        <v>176</v>
      </c>
      <c r="J39" s="63">
        <f t="shared" si="1"/>
        <v>4895440</v>
      </c>
      <c r="L39" s="62">
        <v>160</v>
      </c>
      <c r="M39" s="63">
        <f t="shared" si="2"/>
        <v>4450400</v>
      </c>
      <c r="O39" s="62">
        <v>114</v>
      </c>
      <c r="P39" s="63">
        <f t="shared" si="3"/>
        <v>3170910</v>
      </c>
    </row>
    <row r="40" spans="2:18" s="61" customFormat="1" ht="13" x14ac:dyDescent="0.25">
      <c r="B40" s="80" t="s">
        <v>131</v>
      </c>
      <c r="C40" s="81" t="s">
        <v>36</v>
      </c>
      <c r="D40" s="82"/>
      <c r="E40" s="82" t="str">
        <f t="shared" si="0"/>
        <v/>
      </c>
      <c r="F40" s="82"/>
      <c r="G40" s="83" t="str">
        <f t="shared" si="4"/>
        <v/>
      </c>
      <c r="H40" s="58"/>
      <c r="I40" s="84"/>
      <c r="J40" s="85" t="str">
        <f t="shared" si="1"/>
        <v/>
      </c>
      <c r="K40" s="58"/>
      <c r="L40" s="84"/>
      <c r="M40" s="85" t="str">
        <f t="shared" si="2"/>
        <v/>
      </c>
      <c r="N40" s="58"/>
      <c r="O40" s="84"/>
      <c r="P40" s="85" t="str">
        <f t="shared" si="3"/>
        <v/>
      </c>
      <c r="Q40" s="58"/>
      <c r="R40" s="58"/>
    </row>
    <row r="41" spans="2:18" s="3" customFormat="1" ht="46" x14ac:dyDescent="0.25">
      <c r="B41" s="14" t="s">
        <v>132</v>
      </c>
      <c r="C41" s="9" t="s">
        <v>37</v>
      </c>
      <c r="D41" s="10" t="s">
        <v>24</v>
      </c>
      <c r="E41" s="11">
        <f t="shared" si="0"/>
        <v>36</v>
      </c>
      <c r="F41" s="73">
        <v>67591</v>
      </c>
      <c r="G41" s="12">
        <f t="shared" si="4"/>
        <v>2433276</v>
      </c>
      <c r="I41" s="62">
        <v>12</v>
      </c>
      <c r="J41" s="63">
        <f t="shared" si="1"/>
        <v>811092</v>
      </c>
      <c r="L41" s="62">
        <v>12</v>
      </c>
      <c r="M41" s="63">
        <f t="shared" si="2"/>
        <v>811092</v>
      </c>
      <c r="O41" s="62">
        <v>12</v>
      </c>
      <c r="P41" s="63">
        <f t="shared" si="3"/>
        <v>811092</v>
      </c>
    </row>
    <row r="42" spans="2:18" s="3" customFormat="1" ht="46" x14ac:dyDescent="0.25">
      <c r="B42" s="14" t="s">
        <v>208</v>
      </c>
      <c r="C42" s="9" t="s">
        <v>209</v>
      </c>
      <c r="D42" s="10" t="s">
        <v>24</v>
      </c>
      <c r="E42" s="11">
        <f t="shared" si="0"/>
        <v>97</v>
      </c>
      <c r="F42" s="73">
        <v>62851</v>
      </c>
      <c r="G42" s="12">
        <f t="shared" si="4"/>
        <v>6096547</v>
      </c>
      <c r="I42" s="62"/>
      <c r="J42" s="63" t="str">
        <f t="shared" si="1"/>
        <v/>
      </c>
      <c r="L42" s="62"/>
      <c r="M42" s="63" t="str">
        <f t="shared" si="2"/>
        <v/>
      </c>
      <c r="O42" s="62">
        <v>97</v>
      </c>
      <c r="P42" s="63">
        <f t="shared" si="3"/>
        <v>6096547</v>
      </c>
    </row>
    <row r="43" spans="2:18" s="61" customFormat="1" ht="13" x14ac:dyDescent="0.25">
      <c r="B43" s="80" t="s">
        <v>210</v>
      </c>
      <c r="C43" s="81" t="s">
        <v>211</v>
      </c>
      <c r="D43" s="82"/>
      <c r="E43" s="82" t="str">
        <f t="shared" si="0"/>
        <v/>
      </c>
      <c r="F43" s="82"/>
      <c r="G43" s="83" t="str">
        <f t="shared" si="4"/>
        <v/>
      </c>
      <c r="H43" s="58"/>
      <c r="I43" s="84"/>
      <c r="J43" s="85" t="str">
        <f t="shared" si="1"/>
        <v/>
      </c>
      <c r="K43" s="58"/>
      <c r="L43" s="84"/>
      <c r="M43" s="85" t="str">
        <f t="shared" si="2"/>
        <v/>
      </c>
      <c r="N43" s="58"/>
      <c r="O43" s="84"/>
      <c r="P43" s="85" t="str">
        <f t="shared" si="3"/>
        <v/>
      </c>
      <c r="Q43" s="58"/>
      <c r="R43" s="58"/>
    </row>
    <row r="44" spans="2:18" s="3" customFormat="1" ht="12.5" x14ac:dyDescent="0.25">
      <c r="B44" s="14" t="s">
        <v>212</v>
      </c>
      <c r="C44" s="9" t="s">
        <v>213</v>
      </c>
      <c r="D44" s="10" t="s">
        <v>24</v>
      </c>
      <c r="E44" s="11">
        <f t="shared" si="0"/>
        <v>250</v>
      </c>
      <c r="F44" s="73">
        <v>23698</v>
      </c>
      <c r="G44" s="12">
        <f t="shared" si="4"/>
        <v>5924500</v>
      </c>
      <c r="I44" s="62"/>
      <c r="J44" s="63" t="str">
        <f t="shared" si="1"/>
        <v/>
      </c>
      <c r="L44" s="62"/>
      <c r="M44" s="63" t="str">
        <f t="shared" si="2"/>
        <v/>
      </c>
      <c r="O44" s="62">
        <v>250</v>
      </c>
      <c r="P44" s="63">
        <f t="shared" si="3"/>
        <v>5924500</v>
      </c>
    </row>
    <row r="45" spans="2:18" s="3" customFormat="1" ht="23" x14ac:dyDescent="0.25">
      <c r="B45" s="14" t="s">
        <v>214</v>
      </c>
      <c r="C45" s="9" t="s">
        <v>215</v>
      </c>
      <c r="D45" s="10" t="s">
        <v>28</v>
      </c>
      <c r="E45" s="11">
        <f t="shared" si="0"/>
        <v>100</v>
      </c>
      <c r="F45" s="73">
        <v>527</v>
      </c>
      <c r="G45" s="12">
        <f t="shared" si="4"/>
        <v>52700</v>
      </c>
      <c r="I45" s="62"/>
      <c r="J45" s="63" t="str">
        <f t="shared" si="1"/>
        <v/>
      </c>
      <c r="L45" s="62"/>
      <c r="M45" s="63" t="str">
        <f t="shared" si="2"/>
        <v/>
      </c>
      <c r="O45" s="62">
        <v>100</v>
      </c>
      <c r="P45" s="63">
        <f t="shared" si="3"/>
        <v>52700</v>
      </c>
    </row>
    <row r="46" spans="2:18" s="3" customFormat="1" ht="23" x14ac:dyDescent="0.25">
      <c r="B46" s="14" t="s">
        <v>216</v>
      </c>
      <c r="C46" s="9" t="s">
        <v>217</v>
      </c>
      <c r="D46" s="10" t="s">
        <v>24</v>
      </c>
      <c r="E46" s="11">
        <f t="shared" si="0"/>
        <v>375</v>
      </c>
      <c r="F46" s="73">
        <v>20335</v>
      </c>
      <c r="G46" s="12">
        <f t="shared" si="4"/>
        <v>7625625</v>
      </c>
      <c r="I46" s="62"/>
      <c r="J46" s="63" t="str">
        <f t="shared" si="1"/>
        <v/>
      </c>
      <c r="L46" s="62"/>
      <c r="M46" s="63" t="str">
        <f t="shared" si="2"/>
        <v/>
      </c>
      <c r="O46" s="62">
        <v>375</v>
      </c>
      <c r="P46" s="63">
        <f t="shared" si="3"/>
        <v>7625625</v>
      </c>
    </row>
    <row r="47" spans="2:18" s="3" customFormat="1" ht="11.5" x14ac:dyDescent="0.25">
      <c r="B47" s="86">
        <v>4</v>
      </c>
      <c r="C47" s="87" t="s">
        <v>38</v>
      </c>
      <c r="D47" s="88"/>
      <c r="E47" s="88" t="str">
        <f t="shared" si="0"/>
        <v/>
      </c>
      <c r="F47" s="88"/>
      <c r="G47" s="89" t="str">
        <f t="shared" si="4"/>
        <v/>
      </c>
      <c r="I47" s="90"/>
      <c r="J47" s="91" t="str">
        <f t="shared" si="1"/>
        <v/>
      </c>
      <c r="L47" s="90"/>
      <c r="M47" s="91" t="str">
        <f t="shared" si="2"/>
        <v/>
      </c>
      <c r="O47" s="90"/>
      <c r="P47" s="91" t="str">
        <f t="shared" si="3"/>
        <v/>
      </c>
    </row>
    <row r="48" spans="2:18" s="61" customFormat="1" ht="13" x14ac:dyDescent="0.25">
      <c r="B48" s="80" t="s">
        <v>133</v>
      </c>
      <c r="C48" s="81" t="s">
        <v>218</v>
      </c>
      <c r="D48" s="82"/>
      <c r="E48" s="82" t="str">
        <f t="shared" si="0"/>
        <v/>
      </c>
      <c r="F48" s="82"/>
      <c r="G48" s="83" t="str">
        <f t="shared" si="4"/>
        <v/>
      </c>
      <c r="H48" s="58"/>
      <c r="I48" s="84"/>
      <c r="J48" s="85" t="str">
        <f t="shared" si="1"/>
        <v/>
      </c>
      <c r="K48" s="58"/>
      <c r="L48" s="84"/>
      <c r="M48" s="85" t="str">
        <f t="shared" si="2"/>
        <v/>
      </c>
      <c r="N48" s="58"/>
      <c r="O48" s="84"/>
      <c r="P48" s="85" t="str">
        <f t="shared" si="3"/>
        <v/>
      </c>
      <c r="Q48" s="58"/>
      <c r="R48" s="58"/>
    </row>
    <row r="49" spans="2:18" s="3" customFormat="1" ht="46" x14ac:dyDescent="0.25">
      <c r="B49" s="14" t="s">
        <v>134</v>
      </c>
      <c r="C49" s="9" t="s">
        <v>219</v>
      </c>
      <c r="D49" s="10" t="s">
        <v>14</v>
      </c>
      <c r="E49" s="11">
        <f t="shared" si="0"/>
        <v>49</v>
      </c>
      <c r="F49" s="73">
        <v>261252</v>
      </c>
      <c r="G49" s="12">
        <f t="shared" si="4"/>
        <v>12801348</v>
      </c>
      <c r="I49" s="62"/>
      <c r="J49" s="63" t="str">
        <f t="shared" si="1"/>
        <v/>
      </c>
      <c r="L49" s="62">
        <v>49</v>
      </c>
      <c r="M49" s="63">
        <f t="shared" si="2"/>
        <v>12801348</v>
      </c>
      <c r="O49" s="62"/>
      <c r="P49" s="63" t="str">
        <f t="shared" si="3"/>
        <v/>
      </c>
    </row>
    <row r="50" spans="2:18" s="61" customFormat="1" ht="13" x14ac:dyDescent="0.25">
      <c r="B50" s="80" t="s">
        <v>170</v>
      </c>
      <c r="C50" s="81" t="s">
        <v>39</v>
      </c>
      <c r="D50" s="82"/>
      <c r="E50" s="82" t="str">
        <f t="shared" si="0"/>
        <v/>
      </c>
      <c r="F50" s="82"/>
      <c r="G50" s="83" t="str">
        <f t="shared" si="4"/>
        <v/>
      </c>
      <c r="H50" s="58"/>
      <c r="I50" s="84"/>
      <c r="J50" s="85" t="str">
        <f t="shared" si="1"/>
        <v/>
      </c>
      <c r="K50" s="58"/>
      <c r="L50" s="84"/>
      <c r="M50" s="85" t="str">
        <f t="shared" si="2"/>
        <v/>
      </c>
      <c r="N50" s="58"/>
      <c r="O50" s="84"/>
      <c r="P50" s="85" t="str">
        <f t="shared" si="3"/>
        <v/>
      </c>
      <c r="Q50" s="58"/>
      <c r="R50" s="58"/>
    </row>
    <row r="51" spans="2:18" s="3" customFormat="1" ht="46" x14ac:dyDescent="0.25">
      <c r="B51" s="14" t="s">
        <v>171</v>
      </c>
      <c r="C51" s="9" t="s">
        <v>40</v>
      </c>
      <c r="D51" s="10" t="s">
        <v>18</v>
      </c>
      <c r="E51" s="11">
        <f t="shared" si="0"/>
        <v>365</v>
      </c>
      <c r="F51" s="73">
        <v>171383</v>
      </c>
      <c r="G51" s="12">
        <f t="shared" si="4"/>
        <v>62554795</v>
      </c>
      <c r="I51" s="62">
        <v>137</v>
      </c>
      <c r="J51" s="63">
        <f t="shared" si="1"/>
        <v>23479471</v>
      </c>
      <c r="L51" s="62">
        <v>135</v>
      </c>
      <c r="M51" s="63">
        <f t="shared" si="2"/>
        <v>23136705</v>
      </c>
      <c r="O51" s="62">
        <v>93</v>
      </c>
      <c r="P51" s="63">
        <f t="shared" si="3"/>
        <v>15938619</v>
      </c>
    </row>
    <row r="52" spans="2:18" s="3" customFormat="1" ht="34.5" x14ac:dyDescent="0.25">
      <c r="B52" s="14" t="s">
        <v>220</v>
      </c>
      <c r="C52" s="9" t="s">
        <v>88</v>
      </c>
      <c r="D52" s="10" t="s">
        <v>13</v>
      </c>
      <c r="E52" s="11">
        <f t="shared" si="0"/>
        <v>271</v>
      </c>
      <c r="F52" s="73">
        <v>48635</v>
      </c>
      <c r="G52" s="12">
        <f t="shared" si="4"/>
        <v>13180085</v>
      </c>
      <c r="I52" s="62">
        <v>106</v>
      </c>
      <c r="J52" s="63">
        <f t="shared" si="1"/>
        <v>5155310</v>
      </c>
      <c r="L52" s="62">
        <v>96</v>
      </c>
      <c r="M52" s="63">
        <f t="shared" si="2"/>
        <v>4668960</v>
      </c>
      <c r="O52" s="62">
        <v>69</v>
      </c>
      <c r="P52" s="63">
        <f t="shared" si="3"/>
        <v>3355815</v>
      </c>
    </row>
    <row r="53" spans="2:18" s="3" customFormat="1" ht="34.5" x14ac:dyDescent="0.25">
      <c r="B53" s="14" t="s">
        <v>221</v>
      </c>
      <c r="C53" s="9" t="s">
        <v>89</v>
      </c>
      <c r="D53" s="10" t="s">
        <v>14</v>
      </c>
      <c r="E53" s="11">
        <f t="shared" si="0"/>
        <v>48</v>
      </c>
      <c r="F53" s="73">
        <v>107075</v>
      </c>
      <c r="G53" s="12">
        <f t="shared" si="4"/>
        <v>5139600</v>
      </c>
      <c r="I53" s="62">
        <v>18</v>
      </c>
      <c r="J53" s="63">
        <f t="shared" si="1"/>
        <v>1927350</v>
      </c>
      <c r="L53" s="62">
        <v>17</v>
      </c>
      <c r="M53" s="63">
        <f t="shared" si="2"/>
        <v>1820275</v>
      </c>
      <c r="O53" s="62">
        <v>13</v>
      </c>
      <c r="P53" s="63">
        <f t="shared" si="3"/>
        <v>1391975</v>
      </c>
    </row>
    <row r="54" spans="2:18" s="3" customFormat="1" ht="11.5" x14ac:dyDescent="0.25">
      <c r="B54" s="86">
        <v>5</v>
      </c>
      <c r="C54" s="87" t="s">
        <v>41</v>
      </c>
      <c r="D54" s="88"/>
      <c r="E54" s="88" t="str">
        <f t="shared" si="0"/>
        <v/>
      </c>
      <c r="F54" s="88"/>
      <c r="G54" s="89" t="str">
        <f t="shared" si="4"/>
        <v/>
      </c>
      <c r="I54" s="90"/>
      <c r="J54" s="91" t="str">
        <f t="shared" si="1"/>
        <v/>
      </c>
      <c r="L54" s="90"/>
      <c r="M54" s="91" t="str">
        <f t="shared" si="2"/>
        <v/>
      </c>
      <c r="O54" s="90"/>
      <c r="P54" s="91" t="str">
        <f t="shared" si="3"/>
        <v/>
      </c>
    </row>
    <row r="55" spans="2:18" s="61" customFormat="1" ht="13" x14ac:dyDescent="0.25">
      <c r="B55" s="80" t="s">
        <v>135</v>
      </c>
      <c r="C55" s="81" t="s">
        <v>42</v>
      </c>
      <c r="D55" s="82"/>
      <c r="E55" s="82" t="str">
        <f t="shared" si="0"/>
        <v/>
      </c>
      <c r="F55" s="82"/>
      <c r="G55" s="83" t="str">
        <f t="shared" si="4"/>
        <v/>
      </c>
      <c r="H55" s="58"/>
      <c r="I55" s="84"/>
      <c r="J55" s="85" t="str">
        <f t="shared" si="1"/>
        <v/>
      </c>
      <c r="K55" s="58"/>
      <c r="L55" s="84"/>
      <c r="M55" s="85" t="str">
        <f t="shared" si="2"/>
        <v/>
      </c>
      <c r="N55" s="58"/>
      <c r="O55" s="84"/>
      <c r="P55" s="85" t="str">
        <f t="shared" si="3"/>
        <v/>
      </c>
      <c r="Q55" s="58"/>
      <c r="R55" s="58"/>
    </row>
    <row r="56" spans="2:18" s="3" customFormat="1" ht="46" x14ac:dyDescent="0.25">
      <c r="B56" s="14" t="s">
        <v>136</v>
      </c>
      <c r="C56" s="9" t="s">
        <v>43</v>
      </c>
      <c r="D56" s="10" t="s">
        <v>28</v>
      </c>
      <c r="E56" s="11">
        <f t="shared" si="0"/>
        <v>300</v>
      </c>
      <c r="F56" s="73">
        <v>6267</v>
      </c>
      <c r="G56" s="12">
        <f t="shared" si="4"/>
        <v>1880100</v>
      </c>
      <c r="I56" s="62">
        <v>100</v>
      </c>
      <c r="J56" s="63">
        <f t="shared" si="1"/>
        <v>626700</v>
      </c>
      <c r="L56" s="62">
        <v>100</v>
      </c>
      <c r="M56" s="63">
        <f t="shared" si="2"/>
        <v>626700</v>
      </c>
      <c r="O56" s="62">
        <v>100</v>
      </c>
      <c r="P56" s="63">
        <f t="shared" si="3"/>
        <v>626700</v>
      </c>
    </row>
    <row r="57" spans="2:18" s="61" customFormat="1" ht="13" x14ac:dyDescent="0.25">
      <c r="B57" s="80" t="s">
        <v>172</v>
      </c>
      <c r="C57" s="81" t="s">
        <v>222</v>
      </c>
      <c r="D57" s="82"/>
      <c r="E57" s="82" t="str">
        <f t="shared" si="0"/>
        <v/>
      </c>
      <c r="F57" s="82"/>
      <c r="G57" s="83" t="str">
        <f t="shared" si="4"/>
        <v/>
      </c>
      <c r="H57" s="58"/>
      <c r="I57" s="84"/>
      <c r="J57" s="85" t="str">
        <f t="shared" si="1"/>
        <v/>
      </c>
      <c r="K57" s="58"/>
      <c r="L57" s="84"/>
      <c r="M57" s="85" t="str">
        <f t="shared" si="2"/>
        <v/>
      </c>
      <c r="N57" s="58"/>
      <c r="O57" s="84"/>
      <c r="P57" s="85" t="str">
        <f t="shared" si="3"/>
        <v/>
      </c>
      <c r="Q57" s="58"/>
      <c r="R57" s="58"/>
    </row>
    <row r="58" spans="2:18" s="3" customFormat="1" ht="34.5" x14ac:dyDescent="0.25">
      <c r="B58" s="14" t="s">
        <v>173</v>
      </c>
      <c r="C58" s="9" t="s">
        <v>90</v>
      </c>
      <c r="D58" s="10" t="s">
        <v>14</v>
      </c>
      <c r="E58" s="11">
        <f t="shared" si="0"/>
        <v>30</v>
      </c>
      <c r="F58" s="73">
        <v>29685</v>
      </c>
      <c r="G58" s="12">
        <f t="shared" si="4"/>
        <v>890550</v>
      </c>
      <c r="I58" s="62">
        <v>10</v>
      </c>
      <c r="J58" s="63">
        <f t="shared" si="1"/>
        <v>296850</v>
      </c>
      <c r="L58" s="62">
        <v>10</v>
      </c>
      <c r="M58" s="63">
        <f t="shared" si="2"/>
        <v>296850</v>
      </c>
      <c r="O58" s="62">
        <v>10</v>
      </c>
      <c r="P58" s="63">
        <f t="shared" si="3"/>
        <v>296850</v>
      </c>
    </row>
    <row r="59" spans="2:18" s="3" customFormat="1" ht="11.5" x14ac:dyDescent="0.25">
      <c r="B59" s="86">
        <v>6</v>
      </c>
      <c r="C59" s="87" t="s">
        <v>44</v>
      </c>
      <c r="D59" s="88"/>
      <c r="E59" s="88" t="str">
        <f t="shared" si="0"/>
        <v/>
      </c>
      <c r="F59" s="88"/>
      <c r="G59" s="89" t="str">
        <f t="shared" si="4"/>
        <v/>
      </c>
      <c r="I59" s="90"/>
      <c r="J59" s="91" t="str">
        <f t="shared" si="1"/>
        <v/>
      </c>
      <c r="L59" s="90"/>
      <c r="M59" s="91" t="str">
        <f t="shared" si="2"/>
        <v/>
      </c>
      <c r="O59" s="90"/>
      <c r="P59" s="91" t="str">
        <f t="shared" si="3"/>
        <v/>
      </c>
    </row>
    <row r="60" spans="2:18" s="61" customFormat="1" ht="13" x14ac:dyDescent="0.25">
      <c r="B60" s="80" t="s">
        <v>137</v>
      </c>
      <c r="C60" s="81" t="s">
        <v>185</v>
      </c>
      <c r="D60" s="82"/>
      <c r="E60" s="82" t="str">
        <f t="shared" si="0"/>
        <v/>
      </c>
      <c r="F60" s="82"/>
      <c r="G60" s="83" t="str">
        <f t="shared" si="4"/>
        <v/>
      </c>
      <c r="H60" s="58"/>
      <c r="I60" s="84"/>
      <c r="J60" s="85" t="str">
        <f t="shared" si="1"/>
        <v/>
      </c>
      <c r="K60" s="58"/>
      <c r="L60" s="84"/>
      <c r="M60" s="85" t="str">
        <f t="shared" si="2"/>
        <v/>
      </c>
      <c r="N60" s="58"/>
      <c r="O60" s="84"/>
      <c r="P60" s="85" t="str">
        <f t="shared" si="3"/>
        <v/>
      </c>
      <c r="Q60" s="58"/>
      <c r="R60" s="58"/>
    </row>
    <row r="61" spans="2:18" s="3" customFormat="1" ht="69" x14ac:dyDescent="0.25">
      <c r="B61" s="14" t="s">
        <v>138</v>
      </c>
      <c r="C61" s="9" t="s">
        <v>45</v>
      </c>
      <c r="D61" s="10" t="s">
        <v>13</v>
      </c>
      <c r="E61" s="11">
        <f t="shared" si="0"/>
        <v>225</v>
      </c>
      <c r="F61" s="73">
        <v>177437</v>
      </c>
      <c r="G61" s="12">
        <f t="shared" si="4"/>
        <v>39923325</v>
      </c>
      <c r="I61" s="62">
        <v>90</v>
      </c>
      <c r="J61" s="63">
        <f t="shared" si="1"/>
        <v>15969330</v>
      </c>
      <c r="L61" s="62">
        <v>135</v>
      </c>
      <c r="M61" s="63">
        <f t="shared" si="2"/>
        <v>23953995</v>
      </c>
      <c r="O61" s="62"/>
      <c r="P61" s="63" t="str">
        <f t="shared" si="3"/>
        <v/>
      </c>
    </row>
    <row r="62" spans="2:18" s="3" customFormat="1" ht="69" x14ac:dyDescent="0.25">
      <c r="B62" s="14" t="s">
        <v>139</v>
      </c>
      <c r="C62" s="9" t="s">
        <v>46</v>
      </c>
      <c r="D62" s="10" t="s">
        <v>13</v>
      </c>
      <c r="E62" s="11">
        <f t="shared" si="0"/>
        <v>18</v>
      </c>
      <c r="F62" s="73">
        <v>142238</v>
      </c>
      <c r="G62" s="12">
        <f t="shared" si="4"/>
        <v>2560284</v>
      </c>
      <c r="I62" s="62">
        <v>6</v>
      </c>
      <c r="J62" s="63">
        <f t="shared" si="1"/>
        <v>853428</v>
      </c>
      <c r="L62" s="62">
        <v>6</v>
      </c>
      <c r="M62" s="63">
        <f t="shared" si="2"/>
        <v>853428</v>
      </c>
      <c r="O62" s="62">
        <v>6</v>
      </c>
      <c r="P62" s="63">
        <f t="shared" si="3"/>
        <v>853428</v>
      </c>
    </row>
    <row r="63" spans="2:18" s="3" customFormat="1" ht="11.5" x14ac:dyDescent="0.25">
      <c r="B63" s="86">
        <v>7</v>
      </c>
      <c r="C63" s="87" t="s">
        <v>174</v>
      </c>
      <c r="D63" s="88"/>
      <c r="E63" s="88" t="str">
        <f t="shared" si="0"/>
        <v/>
      </c>
      <c r="F63" s="88"/>
      <c r="G63" s="89" t="str">
        <f t="shared" si="4"/>
        <v/>
      </c>
      <c r="I63" s="90"/>
      <c r="J63" s="91" t="str">
        <f t="shared" si="1"/>
        <v/>
      </c>
      <c r="L63" s="90"/>
      <c r="M63" s="91" t="str">
        <f t="shared" si="2"/>
        <v/>
      </c>
      <c r="O63" s="90"/>
      <c r="P63" s="91" t="str">
        <f t="shared" si="3"/>
        <v/>
      </c>
    </row>
    <row r="64" spans="2:18" s="61" customFormat="1" ht="13" x14ac:dyDescent="0.25">
      <c r="B64" s="80" t="s">
        <v>140</v>
      </c>
      <c r="C64" s="81" t="s">
        <v>175</v>
      </c>
      <c r="D64" s="82"/>
      <c r="E64" s="82" t="str">
        <f t="shared" si="0"/>
        <v/>
      </c>
      <c r="F64" s="82"/>
      <c r="G64" s="83" t="str">
        <f t="shared" si="4"/>
        <v/>
      </c>
      <c r="H64" s="58"/>
      <c r="I64" s="84"/>
      <c r="J64" s="85" t="str">
        <f t="shared" si="1"/>
        <v/>
      </c>
      <c r="K64" s="58"/>
      <c r="L64" s="84"/>
      <c r="M64" s="85" t="str">
        <f t="shared" si="2"/>
        <v/>
      </c>
      <c r="N64" s="58"/>
      <c r="O64" s="84"/>
      <c r="P64" s="85" t="str">
        <f t="shared" si="3"/>
        <v/>
      </c>
      <c r="Q64" s="58"/>
      <c r="R64" s="58"/>
    </row>
    <row r="65" spans="2:18" s="3" customFormat="1" ht="69" x14ac:dyDescent="0.25">
      <c r="B65" s="14" t="s">
        <v>141</v>
      </c>
      <c r="C65" s="9" t="s">
        <v>47</v>
      </c>
      <c r="D65" s="10" t="s">
        <v>14</v>
      </c>
      <c r="E65" s="11">
        <f t="shared" si="0"/>
        <v>39</v>
      </c>
      <c r="F65" s="73">
        <v>1322736</v>
      </c>
      <c r="G65" s="12">
        <f t="shared" si="4"/>
        <v>51586704</v>
      </c>
      <c r="I65" s="62">
        <v>15</v>
      </c>
      <c r="J65" s="63">
        <f t="shared" si="1"/>
        <v>19841040</v>
      </c>
      <c r="L65" s="62">
        <v>14</v>
      </c>
      <c r="M65" s="63">
        <f t="shared" si="2"/>
        <v>18518304</v>
      </c>
      <c r="O65" s="62">
        <v>10</v>
      </c>
      <c r="P65" s="63">
        <f t="shared" si="3"/>
        <v>13227360</v>
      </c>
    </row>
    <row r="66" spans="2:18" s="3" customFormat="1" ht="57.5" x14ac:dyDescent="0.25">
      <c r="B66" s="14" t="s">
        <v>142</v>
      </c>
      <c r="C66" s="9" t="s">
        <v>48</v>
      </c>
      <c r="D66" s="10" t="s">
        <v>14</v>
      </c>
      <c r="E66" s="11">
        <f t="shared" si="0"/>
        <v>3</v>
      </c>
      <c r="F66" s="73">
        <v>1128333</v>
      </c>
      <c r="G66" s="12">
        <f t="shared" si="4"/>
        <v>3384999</v>
      </c>
      <c r="I66" s="62">
        <v>1</v>
      </c>
      <c r="J66" s="63">
        <f t="shared" si="1"/>
        <v>1128333</v>
      </c>
      <c r="L66" s="62">
        <v>1</v>
      </c>
      <c r="M66" s="63">
        <f t="shared" si="2"/>
        <v>1128333</v>
      </c>
      <c r="O66" s="62">
        <v>1</v>
      </c>
      <c r="P66" s="63">
        <f t="shared" si="3"/>
        <v>1128333</v>
      </c>
    </row>
    <row r="67" spans="2:18" s="3" customFormat="1" ht="69" x14ac:dyDescent="0.25">
      <c r="B67" s="14" t="s">
        <v>143</v>
      </c>
      <c r="C67" s="9" t="s">
        <v>97</v>
      </c>
      <c r="D67" s="10" t="s">
        <v>14</v>
      </c>
      <c r="E67" s="11">
        <f t="shared" si="0"/>
        <v>9</v>
      </c>
      <c r="F67" s="73">
        <v>2317370</v>
      </c>
      <c r="G67" s="12">
        <f t="shared" si="4"/>
        <v>20856330</v>
      </c>
      <c r="I67" s="62">
        <v>3</v>
      </c>
      <c r="J67" s="63">
        <f t="shared" si="1"/>
        <v>6952110</v>
      </c>
      <c r="L67" s="62">
        <v>3</v>
      </c>
      <c r="M67" s="63">
        <f t="shared" si="2"/>
        <v>6952110</v>
      </c>
      <c r="O67" s="62">
        <v>3</v>
      </c>
      <c r="P67" s="63">
        <f t="shared" si="3"/>
        <v>6952110</v>
      </c>
    </row>
    <row r="68" spans="2:18" s="61" customFormat="1" ht="13" x14ac:dyDescent="0.25">
      <c r="B68" s="80" t="s">
        <v>144</v>
      </c>
      <c r="C68" s="81" t="s">
        <v>49</v>
      </c>
      <c r="D68" s="82"/>
      <c r="E68" s="82" t="str">
        <f t="shared" si="0"/>
        <v/>
      </c>
      <c r="F68" s="82"/>
      <c r="G68" s="83" t="str">
        <f t="shared" si="4"/>
        <v/>
      </c>
      <c r="H68" s="58"/>
      <c r="I68" s="84"/>
      <c r="J68" s="85" t="str">
        <f t="shared" si="1"/>
        <v/>
      </c>
      <c r="K68" s="58"/>
      <c r="L68" s="84"/>
      <c r="M68" s="85" t="str">
        <f t="shared" si="2"/>
        <v/>
      </c>
      <c r="N68" s="58"/>
      <c r="O68" s="84"/>
      <c r="P68" s="85" t="str">
        <f t="shared" si="3"/>
        <v/>
      </c>
      <c r="Q68" s="58"/>
      <c r="R68" s="58"/>
    </row>
    <row r="69" spans="2:18" s="3" customFormat="1" ht="34.5" x14ac:dyDescent="0.25">
      <c r="B69" s="14" t="s">
        <v>145</v>
      </c>
      <c r="C69" s="9" t="s">
        <v>50</v>
      </c>
      <c r="D69" s="10" t="s">
        <v>13</v>
      </c>
      <c r="E69" s="11">
        <f t="shared" si="0"/>
        <v>4500</v>
      </c>
      <c r="F69" s="73">
        <v>11869</v>
      </c>
      <c r="G69" s="12">
        <f t="shared" si="4"/>
        <v>53410500</v>
      </c>
      <c r="I69" s="62">
        <v>1754</v>
      </c>
      <c r="J69" s="63">
        <f t="shared" si="1"/>
        <v>20818226</v>
      </c>
      <c r="L69" s="62">
        <v>1786</v>
      </c>
      <c r="M69" s="63">
        <f t="shared" si="2"/>
        <v>21198034</v>
      </c>
      <c r="O69" s="62">
        <v>960</v>
      </c>
      <c r="P69" s="63">
        <f t="shared" si="3"/>
        <v>11394240</v>
      </c>
    </row>
    <row r="70" spans="2:18" s="3" customFormat="1" ht="57.5" x14ac:dyDescent="0.25">
      <c r="B70" s="14" t="s">
        <v>146</v>
      </c>
      <c r="C70" s="9" t="s">
        <v>98</v>
      </c>
      <c r="D70" s="10" t="s">
        <v>13</v>
      </c>
      <c r="E70" s="11">
        <f t="shared" si="0"/>
        <v>10764</v>
      </c>
      <c r="F70" s="73">
        <v>12327</v>
      </c>
      <c r="G70" s="12">
        <f t="shared" si="4"/>
        <v>132687828</v>
      </c>
      <c r="I70" s="62">
        <v>4312</v>
      </c>
      <c r="J70" s="63">
        <f t="shared" si="1"/>
        <v>53154024</v>
      </c>
      <c r="L70" s="62">
        <v>4400</v>
      </c>
      <c r="M70" s="63">
        <f t="shared" si="2"/>
        <v>54238800</v>
      </c>
      <c r="O70" s="62">
        <v>2052</v>
      </c>
      <c r="P70" s="63">
        <f t="shared" si="3"/>
        <v>25295004</v>
      </c>
    </row>
    <row r="71" spans="2:18" s="3" customFormat="1" ht="23" x14ac:dyDescent="0.25">
      <c r="B71" s="14" t="s">
        <v>147</v>
      </c>
      <c r="C71" s="9" t="s">
        <v>91</v>
      </c>
      <c r="D71" s="10" t="s">
        <v>13</v>
      </c>
      <c r="E71" s="11">
        <f t="shared" si="0"/>
        <v>10764</v>
      </c>
      <c r="F71" s="73">
        <v>10738</v>
      </c>
      <c r="G71" s="12">
        <f t="shared" si="4"/>
        <v>115583832</v>
      </c>
      <c r="I71" s="62">
        <v>4312</v>
      </c>
      <c r="J71" s="63">
        <f t="shared" ref="J71:J112" si="5">+IF(I71=0,"",IFERROR(ROUND(I71*ROUND($F71,0),0),""))</f>
        <v>46302256</v>
      </c>
      <c r="L71" s="62">
        <v>4400</v>
      </c>
      <c r="M71" s="63">
        <f t="shared" si="2"/>
        <v>47247200</v>
      </c>
      <c r="O71" s="62">
        <v>2052</v>
      </c>
      <c r="P71" s="63">
        <f t="shared" ref="P71:P112" si="6">+IF(O71=0,"",IFERROR(ROUND(O71*ROUND($F71,0),0),""))</f>
        <v>22034376</v>
      </c>
    </row>
    <row r="72" spans="2:18" s="3" customFormat="1" ht="23" x14ac:dyDescent="0.25">
      <c r="B72" s="14" t="s">
        <v>148</v>
      </c>
      <c r="C72" s="9" t="s">
        <v>92</v>
      </c>
      <c r="D72" s="10" t="s">
        <v>18</v>
      </c>
      <c r="E72" s="11">
        <f t="shared" si="0"/>
        <v>1406</v>
      </c>
      <c r="F72" s="73">
        <v>103628</v>
      </c>
      <c r="G72" s="12">
        <f t="shared" si="4"/>
        <v>145700968</v>
      </c>
      <c r="I72" s="62">
        <v>548</v>
      </c>
      <c r="J72" s="63">
        <f t="shared" si="5"/>
        <v>56788144</v>
      </c>
      <c r="L72" s="62">
        <v>558</v>
      </c>
      <c r="M72" s="63">
        <f t="shared" si="2"/>
        <v>57824424</v>
      </c>
      <c r="O72" s="62">
        <v>300</v>
      </c>
      <c r="P72" s="63">
        <f t="shared" si="6"/>
        <v>31088400</v>
      </c>
    </row>
    <row r="73" spans="2:18" s="61" customFormat="1" ht="13" x14ac:dyDescent="0.25">
      <c r="B73" s="80" t="s">
        <v>149</v>
      </c>
      <c r="C73" s="81" t="s">
        <v>223</v>
      </c>
      <c r="D73" s="82"/>
      <c r="E73" s="82" t="str">
        <f t="shared" si="0"/>
        <v/>
      </c>
      <c r="F73" s="82"/>
      <c r="G73" s="83" t="str">
        <f t="shared" ref="G73:G112" si="7">+IF(E73=0,"",IFERROR(ROUND(E73*ROUND($F73,0),0),""))</f>
        <v/>
      </c>
      <c r="H73" s="58"/>
      <c r="I73" s="84"/>
      <c r="J73" s="85" t="str">
        <f t="shared" si="5"/>
        <v/>
      </c>
      <c r="K73" s="58"/>
      <c r="L73" s="84"/>
      <c r="M73" s="85" t="str">
        <f t="shared" si="2"/>
        <v/>
      </c>
      <c r="N73" s="58"/>
      <c r="O73" s="84"/>
      <c r="P73" s="85" t="str">
        <f t="shared" si="6"/>
        <v/>
      </c>
      <c r="Q73" s="58"/>
      <c r="R73" s="58"/>
    </row>
    <row r="74" spans="2:18" s="3" customFormat="1" ht="46" x14ac:dyDescent="0.25">
      <c r="B74" s="14" t="s">
        <v>150</v>
      </c>
      <c r="C74" s="9" t="s">
        <v>186</v>
      </c>
      <c r="D74" s="10" t="s">
        <v>18</v>
      </c>
      <c r="E74" s="11">
        <f t="shared" si="0"/>
        <v>450</v>
      </c>
      <c r="F74" s="73">
        <v>105693</v>
      </c>
      <c r="G74" s="12">
        <f t="shared" si="7"/>
        <v>47561850</v>
      </c>
      <c r="I74" s="62">
        <v>176</v>
      </c>
      <c r="J74" s="63">
        <f t="shared" si="5"/>
        <v>18601968</v>
      </c>
      <c r="L74" s="62">
        <v>160</v>
      </c>
      <c r="M74" s="63">
        <f t="shared" si="2"/>
        <v>16910880</v>
      </c>
      <c r="O74" s="62">
        <v>114</v>
      </c>
      <c r="P74" s="63">
        <f t="shared" si="6"/>
        <v>12049002</v>
      </c>
    </row>
    <row r="75" spans="2:18" s="3" customFormat="1" ht="11.5" x14ac:dyDescent="0.25">
      <c r="B75" s="86">
        <v>8</v>
      </c>
      <c r="C75" s="87" t="s">
        <v>51</v>
      </c>
      <c r="D75" s="88"/>
      <c r="E75" s="88" t="str">
        <f t="shared" si="0"/>
        <v/>
      </c>
      <c r="F75" s="88"/>
      <c r="G75" s="89" t="str">
        <f t="shared" si="7"/>
        <v/>
      </c>
      <c r="I75" s="90"/>
      <c r="J75" s="91" t="str">
        <f t="shared" si="5"/>
        <v/>
      </c>
      <c r="L75" s="90"/>
      <c r="M75" s="91" t="str">
        <f t="shared" si="2"/>
        <v/>
      </c>
      <c r="O75" s="90"/>
      <c r="P75" s="91" t="str">
        <f t="shared" si="6"/>
        <v/>
      </c>
    </row>
    <row r="76" spans="2:18" s="61" customFormat="1" ht="13" x14ac:dyDescent="0.25">
      <c r="B76" s="80" t="s">
        <v>151</v>
      </c>
      <c r="C76" s="81" t="s">
        <v>187</v>
      </c>
      <c r="D76" s="82"/>
      <c r="E76" s="82" t="str">
        <f t="shared" si="0"/>
        <v/>
      </c>
      <c r="F76" s="82"/>
      <c r="G76" s="83" t="str">
        <f t="shared" si="7"/>
        <v/>
      </c>
      <c r="H76" s="58"/>
      <c r="I76" s="84"/>
      <c r="J76" s="85" t="str">
        <f t="shared" si="5"/>
        <v/>
      </c>
      <c r="K76" s="58"/>
      <c r="L76" s="84"/>
      <c r="M76" s="85" t="str">
        <f t="shared" si="2"/>
        <v/>
      </c>
      <c r="N76" s="58"/>
      <c r="O76" s="84"/>
      <c r="P76" s="85" t="str">
        <f t="shared" si="6"/>
        <v/>
      </c>
      <c r="Q76" s="58"/>
      <c r="R76" s="58"/>
    </row>
    <row r="77" spans="2:18" s="3" customFormat="1" ht="69" x14ac:dyDescent="0.25">
      <c r="B77" s="14" t="s">
        <v>152</v>
      </c>
      <c r="C77" s="9" t="s">
        <v>188</v>
      </c>
      <c r="D77" s="10" t="s">
        <v>18</v>
      </c>
      <c r="E77" s="11">
        <f t="shared" ref="E77:E112" si="8">+IF(I77+L77+O77=0,"",I77+L77+O77)</f>
        <v>150</v>
      </c>
      <c r="F77" s="73">
        <v>556760</v>
      </c>
      <c r="G77" s="12">
        <f t="shared" si="7"/>
        <v>83514000</v>
      </c>
      <c r="I77" s="62">
        <v>100</v>
      </c>
      <c r="J77" s="63">
        <f t="shared" si="5"/>
        <v>55676000</v>
      </c>
      <c r="L77" s="62">
        <v>50</v>
      </c>
      <c r="M77" s="63">
        <f t="shared" ref="M77:M112" si="9">+IF(L77=0,"",IFERROR(ROUND(L77*ROUND($F77,0),0),""))</f>
        <v>27838000</v>
      </c>
      <c r="O77" s="62"/>
      <c r="P77" s="63" t="str">
        <f t="shared" si="6"/>
        <v/>
      </c>
    </row>
    <row r="78" spans="2:18" s="61" customFormat="1" ht="13" x14ac:dyDescent="0.25">
      <c r="B78" s="80" t="s">
        <v>153</v>
      </c>
      <c r="C78" s="81" t="s">
        <v>189</v>
      </c>
      <c r="D78" s="82"/>
      <c r="E78" s="82" t="str">
        <f t="shared" si="8"/>
        <v/>
      </c>
      <c r="F78" s="82"/>
      <c r="G78" s="83" t="str">
        <f t="shared" si="7"/>
        <v/>
      </c>
      <c r="H78" s="58"/>
      <c r="I78" s="84"/>
      <c r="J78" s="85" t="str">
        <f t="shared" si="5"/>
        <v/>
      </c>
      <c r="K78" s="58"/>
      <c r="L78" s="84"/>
      <c r="M78" s="85" t="str">
        <f t="shared" si="9"/>
        <v/>
      </c>
      <c r="N78" s="58"/>
      <c r="O78" s="84"/>
      <c r="P78" s="85" t="str">
        <f t="shared" si="6"/>
        <v/>
      </c>
      <c r="Q78" s="58"/>
      <c r="R78" s="58"/>
    </row>
    <row r="79" spans="2:18" s="3" customFormat="1" ht="195.5" x14ac:dyDescent="0.25">
      <c r="B79" s="14" t="s">
        <v>154</v>
      </c>
      <c r="C79" s="9" t="s">
        <v>224</v>
      </c>
      <c r="D79" s="10" t="s">
        <v>18</v>
      </c>
      <c r="E79" s="11">
        <f t="shared" si="8"/>
        <v>270</v>
      </c>
      <c r="F79" s="73">
        <v>1123943</v>
      </c>
      <c r="G79" s="12">
        <f t="shared" si="7"/>
        <v>303464610</v>
      </c>
      <c r="I79" s="62"/>
      <c r="J79" s="63" t="str">
        <f t="shared" si="5"/>
        <v/>
      </c>
      <c r="L79" s="62">
        <v>270</v>
      </c>
      <c r="M79" s="63">
        <f t="shared" si="9"/>
        <v>303464610</v>
      </c>
      <c r="O79" s="62"/>
      <c r="P79" s="63" t="str">
        <f t="shared" si="6"/>
        <v/>
      </c>
    </row>
    <row r="80" spans="2:18" s="3" customFormat="1" ht="57.5" x14ac:dyDescent="0.25">
      <c r="B80" s="14" t="s">
        <v>155</v>
      </c>
      <c r="C80" s="9" t="s">
        <v>225</v>
      </c>
      <c r="D80" s="10" t="s">
        <v>13</v>
      </c>
      <c r="E80" s="11">
        <f t="shared" si="8"/>
        <v>15</v>
      </c>
      <c r="F80" s="73">
        <v>256287</v>
      </c>
      <c r="G80" s="12">
        <f t="shared" si="7"/>
        <v>3844305</v>
      </c>
      <c r="I80" s="62"/>
      <c r="J80" s="63" t="str">
        <f t="shared" si="5"/>
        <v/>
      </c>
      <c r="L80" s="62">
        <v>15</v>
      </c>
      <c r="M80" s="63">
        <f t="shared" si="9"/>
        <v>3844305</v>
      </c>
      <c r="O80" s="62"/>
      <c r="P80" s="63" t="str">
        <f t="shared" si="6"/>
        <v/>
      </c>
    </row>
    <row r="81" spans="2:18" s="3" customFormat="1" ht="207" x14ac:dyDescent="0.25">
      <c r="B81" s="14" t="s">
        <v>156</v>
      </c>
      <c r="C81" s="9" t="s">
        <v>52</v>
      </c>
      <c r="D81" s="10" t="s">
        <v>13</v>
      </c>
      <c r="E81" s="11">
        <f t="shared" si="8"/>
        <v>2760</v>
      </c>
      <c r="F81" s="73">
        <v>141408</v>
      </c>
      <c r="G81" s="12">
        <f t="shared" si="7"/>
        <v>390286080</v>
      </c>
      <c r="I81" s="62">
        <v>1644</v>
      </c>
      <c r="J81" s="63">
        <f t="shared" si="5"/>
        <v>232474752</v>
      </c>
      <c r="L81" s="62"/>
      <c r="M81" s="63" t="str">
        <f t="shared" si="9"/>
        <v/>
      </c>
      <c r="O81" s="62">
        <v>1116</v>
      </c>
      <c r="P81" s="63">
        <f t="shared" si="6"/>
        <v>157811328</v>
      </c>
    </row>
    <row r="82" spans="2:18" s="3" customFormat="1" ht="69" x14ac:dyDescent="0.25">
      <c r="B82" s="14" t="s">
        <v>191</v>
      </c>
      <c r="C82" s="9" t="s">
        <v>99</v>
      </c>
      <c r="D82" s="10" t="s">
        <v>13</v>
      </c>
      <c r="E82" s="11">
        <f t="shared" si="8"/>
        <v>30</v>
      </c>
      <c r="F82" s="73">
        <v>192238</v>
      </c>
      <c r="G82" s="12">
        <f t="shared" si="7"/>
        <v>5767140</v>
      </c>
      <c r="I82" s="62">
        <v>15</v>
      </c>
      <c r="J82" s="63">
        <f t="shared" si="5"/>
        <v>2883570</v>
      </c>
      <c r="L82" s="62"/>
      <c r="M82" s="63" t="str">
        <f t="shared" si="9"/>
        <v/>
      </c>
      <c r="O82" s="62">
        <v>15</v>
      </c>
      <c r="P82" s="63">
        <f t="shared" si="6"/>
        <v>2883570</v>
      </c>
    </row>
    <row r="83" spans="2:18" s="3" customFormat="1" ht="172.5" x14ac:dyDescent="0.25">
      <c r="B83" s="14" t="s">
        <v>226</v>
      </c>
      <c r="C83" s="9" t="s">
        <v>190</v>
      </c>
      <c r="D83" s="10" t="s">
        <v>18</v>
      </c>
      <c r="E83" s="11">
        <f t="shared" si="8"/>
        <v>270</v>
      </c>
      <c r="F83" s="73">
        <v>354452</v>
      </c>
      <c r="G83" s="12">
        <f t="shared" si="7"/>
        <v>95702040</v>
      </c>
      <c r="I83" s="62"/>
      <c r="J83" s="63" t="str">
        <f t="shared" si="5"/>
        <v/>
      </c>
      <c r="L83" s="62">
        <v>270</v>
      </c>
      <c r="M83" s="63">
        <f t="shared" si="9"/>
        <v>95702040</v>
      </c>
      <c r="O83" s="62"/>
      <c r="P83" s="63" t="str">
        <f t="shared" si="6"/>
        <v/>
      </c>
    </row>
    <row r="84" spans="2:18" s="61" customFormat="1" ht="13" x14ac:dyDescent="0.25">
      <c r="B84" s="80" t="s">
        <v>192</v>
      </c>
      <c r="C84" s="81" t="s">
        <v>53</v>
      </c>
      <c r="D84" s="82"/>
      <c r="E84" s="82" t="str">
        <f t="shared" si="8"/>
        <v/>
      </c>
      <c r="F84" s="82"/>
      <c r="G84" s="83" t="str">
        <f t="shared" si="7"/>
        <v/>
      </c>
      <c r="H84" s="58"/>
      <c r="I84" s="84"/>
      <c r="J84" s="85" t="str">
        <f t="shared" si="5"/>
        <v/>
      </c>
      <c r="K84" s="58"/>
      <c r="L84" s="84"/>
      <c r="M84" s="85" t="str">
        <f t="shared" si="9"/>
        <v/>
      </c>
      <c r="N84" s="58"/>
      <c r="O84" s="84"/>
      <c r="P84" s="85" t="str">
        <f t="shared" si="6"/>
        <v/>
      </c>
      <c r="Q84" s="58"/>
      <c r="R84" s="58"/>
    </row>
    <row r="85" spans="2:18" s="3" customFormat="1" ht="80.5" x14ac:dyDescent="0.25">
      <c r="B85" s="14" t="s">
        <v>227</v>
      </c>
      <c r="C85" s="9" t="s">
        <v>176</v>
      </c>
      <c r="D85" s="10" t="s">
        <v>25</v>
      </c>
      <c r="E85" s="11">
        <f t="shared" si="8"/>
        <v>8</v>
      </c>
      <c r="F85" s="73">
        <v>7318558</v>
      </c>
      <c r="G85" s="12">
        <f t="shared" si="7"/>
        <v>58548464</v>
      </c>
      <c r="I85" s="62">
        <v>3</v>
      </c>
      <c r="J85" s="63">
        <f t="shared" si="5"/>
        <v>21955674</v>
      </c>
      <c r="L85" s="62">
        <v>2</v>
      </c>
      <c r="M85" s="63">
        <f t="shared" si="9"/>
        <v>14637116</v>
      </c>
      <c r="O85" s="62">
        <v>3</v>
      </c>
      <c r="P85" s="63">
        <f t="shared" si="6"/>
        <v>21955674</v>
      </c>
    </row>
    <row r="86" spans="2:18" s="3" customFormat="1" ht="69" x14ac:dyDescent="0.25">
      <c r="B86" s="14" t="s">
        <v>228</v>
      </c>
      <c r="C86" s="9" t="s">
        <v>177</v>
      </c>
      <c r="D86" s="10" t="s">
        <v>25</v>
      </c>
      <c r="E86" s="11">
        <f t="shared" si="8"/>
        <v>3</v>
      </c>
      <c r="F86" s="73">
        <v>16002924</v>
      </c>
      <c r="G86" s="12">
        <f t="shared" si="7"/>
        <v>48008772</v>
      </c>
      <c r="I86" s="62">
        <v>1</v>
      </c>
      <c r="J86" s="63">
        <f t="shared" si="5"/>
        <v>16002924</v>
      </c>
      <c r="L86" s="62">
        <v>1</v>
      </c>
      <c r="M86" s="63">
        <f t="shared" si="9"/>
        <v>16002924</v>
      </c>
      <c r="O86" s="62">
        <v>1</v>
      </c>
      <c r="P86" s="63">
        <f t="shared" si="6"/>
        <v>16002924</v>
      </c>
    </row>
    <row r="87" spans="2:18" s="3" customFormat="1" ht="11.5" x14ac:dyDescent="0.25">
      <c r="B87" s="86">
        <v>9</v>
      </c>
      <c r="C87" s="87" t="s">
        <v>229</v>
      </c>
      <c r="D87" s="88"/>
      <c r="E87" s="88" t="str">
        <f t="shared" si="8"/>
        <v/>
      </c>
      <c r="F87" s="88"/>
      <c r="G87" s="89" t="str">
        <f t="shared" si="7"/>
        <v/>
      </c>
      <c r="I87" s="90"/>
      <c r="J87" s="91" t="str">
        <f t="shared" si="5"/>
        <v/>
      </c>
      <c r="L87" s="90"/>
      <c r="M87" s="91" t="str">
        <f t="shared" si="9"/>
        <v/>
      </c>
      <c r="O87" s="90"/>
      <c r="P87" s="91" t="str">
        <f t="shared" si="6"/>
        <v/>
      </c>
    </row>
    <row r="88" spans="2:18" s="61" customFormat="1" ht="13" x14ac:dyDescent="0.25">
      <c r="B88" s="80" t="s">
        <v>157</v>
      </c>
      <c r="C88" s="81" t="s">
        <v>230</v>
      </c>
      <c r="D88" s="82"/>
      <c r="E88" s="82" t="str">
        <f t="shared" si="8"/>
        <v/>
      </c>
      <c r="F88" s="82"/>
      <c r="G88" s="83" t="str">
        <f t="shared" si="7"/>
        <v/>
      </c>
      <c r="H88" s="58"/>
      <c r="I88" s="84"/>
      <c r="J88" s="85" t="str">
        <f t="shared" si="5"/>
        <v/>
      </c>
      <c r="K88" s="58"/>
      <c r="L88" s="84"/>
      <c r="M88" s="85" t="str">
        <f t="shared" si="9"/>
        <v/>
      </c>
      <c r="N88" s="58"/>
      <c r="O88" s="84"/>
      <c r="P88" s="85" t="str">
        <f t="shared" si="6"/>
        <v/>
      </c>
      <c r="Q88" s="58"/>
      <c r="R88" s="58"/>
    </row>
    <row r="89" spans="2:18" s="3" customFormat="1" ht="92" x14ac:dyDescent="0.25">
      <c r="B89" s="14" t="s">
        <v>158</v>
      </c>
      <c r="C89" s="9" t="s">
        <v>231</v>
      </c>
      <c r="D89" s="10" t="s">
        <v>18</v>
      </c>
      <c r="E89" s="11">
        <f t="shared" si="8"/>
        <v>270</v>
      </c>
      <c r="F89" s="73">
        <v>327781</v>
      </c>
      <c r="G89" s="12">
        <f t="shared" si="7"/>
        <v>88500870</v>
      </c>
      <c r="I89" s="62"/>
      <c r="J89" s="63" t="str">
        <f t="shared" si="5"/>
        <v/>
      </c>
      <c r="L89" s="62">
        <v>270</v>
      </c>
      <c r="M89" s="63">
        <f t="shared" si="9"/>
        <v>88500870</v>
      </c>
      <c r="O89" s="62"/>
      <c r="P89" s="63" t="str">
        <f t="shared" si="6"/>
        <v/>
      </c>
    </row>
    <row r="90" spans="2:18" s="3" customFormat="1" ht="11.5" x14ac:dyDescent="0.25">
      <c r="B90" s="86">
        <v>10</v>
      </c>
      <c r="C90" s="87" t="s">
        <v>54</v>
      </c>
      <c r="D90" s="88"/>
      <c r="E90" s="88" t="str">
        <f t="shared" si="8"/>
        <v/>
      </c>
      <c r="F90" s="88"/>
      <c r="G90" s="89" t="str">
        <f t="shared" si="7"/>
        <v/>
      </c>
      <c r="I90" s="90"/>
      <c r="J90" s="91" t="str">
        <f t="shared" si="5"/>
        <v/>
      </c>
      <c r="L90" s="90"/>
      <c r="M90" s="91" t="str">
        <f t="shared" si="9"/>
        <v/>
      </c>
      <c r="O90" s="90"/>
      <c r="P90" s="91" t="str">
        <f t="shared" si="6"/>
        <v/>
      </c>
    </row>
    <row r="91" spans="2:18" s="61" customFormat="1" ht="13" x14ac:dyDescent="0.25">
      <c r="B91" s="80" t="s">
        <v>159</v>
      </c>
      <c r="C91" s="81" t="s">
        <v>55</v>
      </c>
      <c r="D91" s="82"/>
      <c r="E91" s="82" t="str">
        <f t="shared" si="8"/>
        <v/>
      </c>
      <c r="F91" s="82"/>
      <c r="G91" s="83" t="str">
        <f t="shared" si="7"/>
        <v/>
      </c>
      <c r="H91" s="58"/>
      <c r="I91" s="84"/>
      <c r="J91" s="85" t="str">
        <f t="shared" si="5"/>
        <v/>
      </c>
      <c r="K91" s="58"/>
      <c r="L91" s="84"/>
      <c r="M91" s="85" t="str">
        <f t="shared" si="9"/>
        <v/>
      </c>
      <c r="N91" s="58"/>
      <c r="O91" s="84"/>
      <c r="P91" s="85" t="str">
        <f t="shared" si="6"/>
        <v/>
      </c>
      <c r="Q91" s="58"/>
      <c r="R91" s="58"/>
    </row>
    <row r="92" spans="2:18" s="3" customFormat="1" ht="34.5" x14ac:dyDescent="0.25">
      <c r="B92" s="14" t="s">
        <v>160</v>
      </c>
      <c r="C92" s="9" t="s">
        <v>193</v>
      </c>
      <c r="D92" s="10" t="s">
        <v>13</v>
      </c>
      <c r="E92" s="11">
        <f t="shared" si="8"/>
        <v>10764</v>
      </c>
      <c r="F92" s="73">
        <v>8183</v>
      </c>
      <c r="G92" s="12">
        <f t="shared" si="7"/>
        <v>88081812</v>
      </c>
      <c r="I92" s="62">
        <v>4312</v>
      </c>
      <c r="J92" s="63">
        <f t="shared" si="5"/>
        <v>35285096</v>
      </c>
      <c r="L92" s="62">
        <v>4400</v>
      </c>
      <c r="M92" s="63">
        <f t="shared" si="9"/>
        <v>36005200</v>
      </c>
      <c r="O92" s="62">
        <v>2052</v>
      </c>
      <c r="P92" s="63">
        <f t="shared" si="6"/>
        <v>16791516</v>
      </c>
    </row>
    <row r="93" spans="2:18" s="61" customFormat="1" ht="13" x14ac:dyDescent="0.25">
      <c r="B93" s="80" t="s">
        <v>161</v>
      </c>
      <c r="C93" s="81" t="s">
        <v>56</v>
      </c>
      <c r="D93" s="82"/>
      <c r="E93" s="82" t="str">
        <f t="shared" si="8"/>
        <v/>
      </c>
      <c r="F93" s="82"/>
      <c r="G93" s="83" t="str">
        <f t="shared" si="7"/>
        <v/>
      </c>
      <c r="H93" s="58"/>
      <c r="I93" s="84"/>
      <c r="J93" s="85" t="str">
        <f t="shared" si="5"/>
        <v/>
      </c>
      <c r="K93" s="58"/>
      <c r="L93" s="84"/>
      <c r="M93" s="85" t="str">
        <f t="shared" si="9"/>
        <v/>
      </c>
      <c r="N93" s="58"/>
      <c r="O93" s="84"/>
      <c r="P93" s="85" t="str">
        <f t="shared" si="6"/>
        <v/>
      </c>
      <c r="Q93" s="58"/>
      <c r="R93" s="58"/>
    </row>
    <row r="94" spans="2:18" s="3" customFormat="1" ht="368" x14ac:dyDescent="0.25">
      <c r="B94" s="14" t="s">
        <v>162</v>
      </c>
      <c r="C94" s="9" t="s">
        <v>178</v>
      </c>
      <c r="D94" s="10" t="s">
        <v>13</v>
      </c>
      <c r="E94" s="11">
        <f t="shared" si="8"/>
        <v>10764</v>
      </c>
      <c r="F94" s="73">
        <v>142921</v>
      </c>
      <c r="G94" s="12">
        <f t="shared" si="7"/>
        <v>1538401644</v>
      </c>
      <c r="I94" s="62">
        <v>4312</v>
      </c>
      <c r="J94" s="63">
        <f t="shared" si="5"/>
        <v>616275352</v>
      </c>
      <c r="L94" s="62">
        <v>4400</v>
      </c>
      <c r="M94" s="63">
        <f t="shared" si="9"/>
        <v>628852400</v>
      </c>
      <c r="O94" s="62">
        <v>2052</v>
      </c>
      <c r="P94" s="63">
        <f t="shared" si="6"/>
        <v>293273892</v>
      </c>
    </row>
    <row r="95" spans="2:18" s="3" customFormat="1" ht="69" x14ac:dyDescent="0.25">
      <c r="B95" s="14" t="s">
        <v>163</v>
      </c>
      <c r="C95" s="9" t="s">
        <v>57</v>
      </c>
      <c r="D95" s="10" t="s">
        <v>13</v>
      </c>
      <c r="E95" s="11">
        <f t="shared" si="8"/>
        <v>10764</v>
      </c>
      <c r="F95" s="73">
        <v>84000</v>
      </c>
      <c r="G95" s="12">
        <f t="shared" si="7"/>
        <v>904176000</v>
      </c>
      <c r="I95" s="62">
        <v>4312</v>
      </c>
      <c r="J95" s="63">
        <f t="shared" si="5"/>
        <v>362208000</v>
      </c>
      <c r="L95" s="62">
        <v>4400</v>
      </c>
      <c r="M95" s="63">
        <f t="shared" si="9"/>
        <v>369600000</v>
      </c>
      <c r="O95" s="62">
        <v>2052</v>
      </c>
      <c r="P95" s="63">
        <f t="shared" si="6"/>
        <v>172368000</v>
      </c>
    </row>
    <row r="96" spans="2:18" s="3" customFormat="1" ht="11.5" x14ac:dyDescent="0.25">
      <c r="B96" s="86">
        <v>11</v>
      </c>
      <c r="C96" s="87" t="s">
        <v>194</v>
      </c>
      <c r="D96" s="88"/>
      <c r="E96" s="88" t="str">
        <f t="shared" si="8"/>
        <v/>
      </c>
      <c r="F96" s="88"/>
      <c r="G96" s="89" t="str">
        <f t="shared" si="7"/>
        <v/>
      </c>
      <c r="I96" s="90"/>
      <c r="J96" s="91" t="str">
        <f t="shared" si="5"/>
        <v/>
      </c>
      <c r="L96" s="90"/>
      <c r="M96" s="91" t="str">
        <f t="shared" si="9"/>
        <v/>
      </c>
      <c r="O96" s="90"/>
      <c r="P96" s="91" t="str">
        <f t="shared" si="6"/>
        <v/>
      </c>
    </row>
    <row r="97" spans="2:18" s="61" customFormat="1" ht="13" x14ac:dyDescent="0.25">
      <c r="B97" s="80" t="s">
        <v>164</v>
      </c>
      <c r="C97" s="81" t="s">
        <v>58</v>
      </c>
      <c r="D97" s="82"/>
      <c r="E97" s="82" t="str">
        <f t="shared" si="8"/>
        <v/>
      </c>
      <c r="F97" s="82"/>
      <c r="G97" s="83" t="str">
        <f t="shared" si="7"/>
        <v/>
      </c>
      <c r="H97" s="58"/>
      <c r="I97" s="84"/>
      <c r="J97" s="85" t="str">
        <f t="shared" si="5"/>
        <v/>
      </c>
      <c r="K97" s="58"/>
      <c r="L97" s="84"/>
      <c r="M97" s="85" t="str">
        <f t="shared" si="9"/>
        <v/>
      </c>
      <c r="N97" s="58"/>
      <c r="O97" s="84"/>
      <c r="P97" s="85" t="str">
        <f t="shared" si="6"/>
        <v/>
      </c>
      <c r="Q97" s="58"/>
      <c r="R97" s="58"/>
    </row>
    <row r="98" spans="2:18" s="3" customFormat="1" ht="23" x14ac:dyDescent="0.25">
      <c r="B98" s="14" t="s">
        <v>165</v>
      </c>
      <c r="C98" s="9" t="s">
        <v>59</v>
      </c>
      <c r="D98" s="10" t="s">
        <v>13</v>
      </c>
      <c r="E98" s="11">
        <f t="shared" si="8"/>
        <v>1001</v>
      </c>
      <c r="F98" s="73">
        <v>8695</v>
      </c>
      <c r="G98" s="12">
        <f t="shared" si="7"/>
        <v>8703695</v>
      </c>
      <c r="I98" s="62">
        <v>539</v>
      </c>
      <c r="J98" s="63">
        <f t="shared" si="5"/>
        <v>4686605</v>
      </c>
      <c r="L98" s="62">
        <v>100</v>
      </c>
      <c r="M98" s="63">
        <f t="shared" si="9"/>
        <v>869500</v>
      </c>
      <c r="O98" s="62">
        <v>362</v>
      </c>
      <c r="P98" s="63">
        <f t="shared" si="6"/>
        <v>3147590</v>
      </c>
    </row>
    <row r="99" spans="2:18" s="3" customFormat="1" ht="46" x14ac:dyDescent="0.25">
      <c r="B99" s="14" t="s">
        <v>166</v>
      </c>
      <c r="C99" s="9" t="s">
        <v>232</v>
      </c>
      <c r="D99" s="10" t="s">
        <v>13</v>
      </c>
      <c r="E99" s="11">
        <f t="shared" si="8"/>
        <v>79</v>
      </c>
      <c r="F99" s="73">
        <v>51282</v>
      </c>
      <c r="G99" s="12">
        <f t="shared" si="7"/>
        <v>4051278</v>
      </c>
      <c r="I99" s="62">
        <v>30</v>
      </c>
      <c r="J99" s="63">
        <f t="shared" si="5"/>
        <v>1538460</v>
      </c>
      <c r="L99" s="62">
        <v>30</v>
      </c>
      <c r="M99" s="63">
        <f t="shared" si="9"/>
        <v>1538460</v>
      </c>
      <c r="O99" s="62">
        <v>19</v>
      </c>
      <c r="P99" s="63">
        <f t="shared" si="6"/>
        <v>974358</v>
      </c>
    </row>
    <row r="100" spans="2:18" s="61" customFormat="1" ht="13" x14ac:dyDescent="0.25">
      <c r="B100" s="80" t="s">
        <v>167</v>
      </c>
      <c r="C100" s="81" t="s">
        <v>60</v>
      </c>
      <c r="D100" s="82"/>
      <c r="E100" s="82" t="str">
        <f t="shared" si="8"/>
        <v/>
      </c>
      <c r="F100" s="82"/>
      <c r="G100" s="83" t="str">
        <f t="shared" si="7"/>
        <v/>
      </c>
      <c r="H100" s="58"/>
      <c r="I100" s="84"/>
      <c r="J100" s="85" t="str">
        <f t="shared" si="5"/>
        <v/>
      </c>
      <c r="K100" s="58"/>
      <c r="L100" s="84"/>
      <c r="M100" s="85" t="str">
        <f t="shared" si="9"/>
        <v/>
      </c>
      <c r="N100" s="58"/>
      <c r="O100" s="84"/>
      <c r="P100" s="85" t="str">
        <f t="shared" si="6"/>
        <v/>
      </c>
      <c r="Q100" s="58"/>
      <c r="R100" s="58"/>
    </row>
    <row r="101" spans="2:18" s="3" customFormat="1" ht="57.5" x14ac:dyDescent="0.25">
      <c r="B101" s="14" t="s">
        <v>168</v>
      </c>
      <c r="C101" s="9" t="s">
        <v>61</v>
      </c>
      <c r="D101" s="10" t="s">
        <v>13</v>
      </c>
      <c r="E101" s="11">
        <f t="shared" si="8"/>
        <v>1092</v>
      </c>
      <c r="F101" s="73">
        <v>43429</v>
      </c>
      <c r="G101" s="12">
        <f t="shared" si="7"/>
        <v>47424468</v>
      </c>
      <c r="I101" s="62">
        <v>593</v>
      </c>
      <c r="J101" s="63">
        <f t="shared" si="5"/>
        <v>25753397</v>
      </c>
      <c r="L101" s="62">
        <v>100</v>
      </c>
      <c r="M101" s="63">
        <f t="shared" si="9"/>
        <v>4342900</v>
      </c>
      <c r="O101" s="62">
        <v>399</v>
      </c>
      <c r="P101" s="63">
        <f t="shared" si="6"/>
        <v>17328171</v>
      </c>
    </row>
    <row r="102" spans="2:18" s="3" customFormat="1" ht="57.5" x14ac:dyDescent="0.25">
      <c r="B102" s="14" t="s">
        <v>198</v>
      </c>
      <c r="C102" s="9" t="s">
        <v>195</v>
      </c>
      <c r="D102" s="10" t="s">
        <v>18</v>
      </c>
      <c r="E102" s="11">
        <f t="shared" si="8"/>
        <v>150</v>
      </c>
      <c r="F102" s="73">
        <v>53495</v>
      </c>
      <c r="G102" s="12">
        <f t="shared" si="7"/>
        <v>8024250</v>
      </c>
      <c r="I102" s="62">
        <v>100</v>
      </c>
      <c r="J102" s="63">
        <f t="shared" si="5"/>
        <v>5349500</v>
      </c>
      <c r="L102" s="62">
        <v>50</v>
      </c>
      <c r="M102" s="63">
        <f t="shared" si="9"/>
        <v>2674750</v>
      </c>
      <c r="O102" s="62"/>
      <c r="P102" s="63" t="str">
        <f t="shared" si="6"/>
        <v/>
      </c>
    </row>
    <row r="103" spans="2:18" s="3" customFormat="1" ht="11.5" x14ac:dyDescent="0.25">
      <c r="B103" s="86">
        <v>12</v>
      </c>
      <c r="C103" s="87" t="s">
        <v>62</v>
      </c>
      <c r="D103" s="88"/>
      <c r="E103" s="88" t="str">
        <f t="shared" si="8"/>
        <v/>
      </c>
      <c r="F103" s="88"/>
      <c r="G103" s="89" t="str">
        <f t="shared" si="7"/>
        <v/>
      </c>
      <c r="I103" s="90"/>
      <c r="J103" s="91" t="str">
        <f t="shared" si="5"/>
        <v/>
      </c>
      <c r="L103" s="90"/>
      <c r="M103" s="91" t="str">
        <f t="shared" si="9"/>
        <v/>
      </c>
      <c r="O103" s="90"/>
      <c r="P103" s="91" t="str">
        <f t="shared" si="6"/>
        <v/>
      </c>
    </row>
    <row r="104" spans="2:18" s="61" customFormat="1" ht="13" x14ac:dyDescent="0.25">
      <c r="B104" s="80" t="s">
        <v>179</v>
      </c>
      <c r="C104" s="81" t="s">
        <v>196</v>
      </c>
      <c r="D104" s="82"/>
      <c r="E104" s="82" t="str">
        <f t="shared" si="8"/>
        <v/>
      </c>
      <c r="F104" s="82"/>
      <c r="G104" s="83" t="str">
        <f t="shared" si="7"/>
        <v/>
      </c>
      <c r="H104" s="58"/>
      <c r="I104" s="84"/>
      <c r="J104" s="85" t="str">
        <f t="shared" si="5"/>
        <v/>
      </c>
      <c r="K104" s="58"/>
      <c r="L104" s="84"/>
      <c r="M104" s="85" t="str">
        <f t="shared" si="9"/>
        <v/>
      </c>
      <c r="N104" s="58"/>
      <c r="O104" s="84"/>
      <c r="P104" s="85" t="str">
        <f t="shared" si="6"/>
        <v/>
      </c>
      <c r="Q104" s="58"/>
      <c r="R104" s="58"/>
    </row>
    <row r="105" spans="2:18" s="3" customFormat="1" ht="57.5" x14ac:dyDescent="0.25">
      <c r="B105" s="14" t="s">
        <v>180</v>
      </c>
      <c r="C105" s="9" t="s">
        <v>93</v>
      </c>
      <c r="D105" s="10" t="s">
        <v>14</v>
      </c>
      <c r="E105" s="11">
        <f t="shared" si="8"/>
        <v>9</v>
      </c>
      <c r="F105" s="73">
        <v>385094</v>
      </c>
      <c r="G105" s="12">
        <f t="shared" si="7"/>
        <v>3465846</v>
      </c>
      <c r="I105" s="62">
        <v>3</v>
      </c>
      <c r="J105" s="63">
        <f t="shared" si="5"/>
        <v>1155282</v>
      </c>
      <c r="L105" s="62">
        <v>3</v>
      </c>
      <c r="M105" s="63">
        <f t="shared" si="9"/>
        <v>1155282</v>
      </c>
      <c r="O105" s="62">
        <v>3</v>
      </c>
      <c r="P105" s="63">
        <f t="shared" si="6"/>
        <v>1155282</v>
      </c>
    </row>
    <row r="106" spans="2:18" s="3" customFormat="1" ht="46" x14ac:dyDescent="0.25">
      <c r="B106" s="14" t="s">
        <v>233</v>
      </c>
      <c r="C106" s="9" t="s">
        <v>197</v>
      </c>
      <c r="D106" s="10" t="s">
        <v>14</v>
      </c>
      <c r="E106" s="11">
        <f t="shared" si="8"/>
        <v>10</v>
      </c>
      <c r="F106" s="73">
        <v>1509825</v>
      </c>
      <c r="G106" s="12">
        <f t="shared" si="7"/>
        <v>15098250</v>
      </c>
      <c r="I106" s="62">
        <v>10</v>
      </c>
      <c r="J106" s="63">
        <f t="shared" si="5"/>
        <v>15098250</v>
      </c>
      <c r="L106" s="62"/>
      <c r="M106" s="63" t="str">
        <f t="shared" si="9"/>
        <v/>
      </c>
      <c r="O106" s="62"/>
      <c r="P106" s="63" t="str">
        <f t="shared" si="6"/>
        <v/>
      </c>
    </row>
    <row r="107" spans="2:18" s="61" customFormat="1" ht="13" x14ac:dyDescent="0.25">
      <c r="B107" s="80" t="s">
        <v>234</v>
      </c>
      <c r="C107" s="81" t="s">
        <v>64</v>
      </c>
      <c r="D107" s="82"/>
      <c r="E107" s="82" t="str">
        <f t="shared" si="8"/>
        <v/>
      </c>
      <c r="F107" s="82"/>
      <c r="G107" s="83" t="str">
        <f t="shared" si="7"/>
        <v/>
      </c>
      <c r="H107" s="58"/>
      <c r="I107" s="84"/>
      <c r="J107" s="85" t="str">
        <f t="shared" si="5"/>
        <v/>
      </c>
      <c r="K107" s="58"/>
      <c r="L107" s="84"/>
      <c r="M107" s="85" t="str">
        <f t="shared" si="9"/>
        <v/>
      </c>
      <c r="N107" s="58"/>
      <c r="O107" s="84"/>
      <c r="P107" s="85" t="str">
        <f t="shared" si="6"/>
        <v/>
      </c>
      <c r="Q107" s="58"/>
      <c r="R107" s="58"/>
    </row>
    <row r="108" spans="2:18" s="3" customFormat="1" ht="69" x14ac:dyDescent="0.25">
      <c r="B108" s="14" t="s">
        <v>235</v>
      </c>
      <c r="C108" s="9" t="s">
        <v>65</v>
      </c>
      <c r="D108" s="10" t="s">
        <v>66</v>
      </c>
      <c r="E108" s="11">
        <f t="shared" si="8"/>
        <v>24</v>
      </c>
      <c r="F108" s="73">
        <v>285031</v>
      </c>
      <c r="G108" s="12">
        <f t="shared" si="7"/>
        <v>6840744</v>
      </c>
      <c r="I108" s="62">
        <v>8</v>
      </c>
      <c r="J108" s="63">
        <f t="shared" si="5"/>
        <v>2280248</v>
      </c>
      <c r="L108" s="62">
        <v>8</v>
      </c>
      <c r="M108" s="63">
        <f t="shared" si="9"/>
        <v>2280248</v>
      </c>
      <c r="O108" s="62">
        <v>8</v>
      </c>
      <c r="P108" s="63">
        <f t="shared" si="6"/>
        <v>2280248</v>
      </c>
    </row>
    <row r="109" spans="2:18" s="3" customFormat="1" ht="80.5" x14ac:dyDescent="0.25">
      <c r="B109" s="14" t="s">
        <v>236</v>
      </c>
      <c r="C109" s="9" t="s">
        <v>181</v>
      </c>
      <c r="D109" s="10" t="s">
        <v>13</v>
      </c>
      <c r="E109" s="11">
        <f t="shared" si="8"/>
        <v>48</v>
      </c>
      <c r="F109" s="73">
        <v>64897</v>
      </c>
      <c r="G109" s="12">
        <f t="shared" si="7"/>
        <v>3115056</v>
      </c>
      <c r="I109" s="62">
        <v>16</v>
      </c>
      <c r="J109" s="63">
        <f t="shared" si="5"/>
        <v>1038352</v>
      </c>
      <c r="L109" s="62">
        <v>16</v>
      </c>
      <c r="M109" s="63">
        <f t="shared" si="9"/>
        <v>1038352</v>
      </c>
      <c r="O109" s="62">
        <v>16</v>
      </c>
      <c r="P109" s="63">
        <f t="shared" si="6"/>
        <v>1038352</v>
      </c>
    </row>
    <row r="110" spans="2:18" s="3" customFormat="1" ht="11.5" x14ac:dyDescent="0.25">
      <c r="B110" s="86">
        <v>13</v>
      </c>
      <c r="C110" s="87" t="s">
        <v>182</v>
      </c>
      <c r="D110" s="88"/>
      <c r="E110" s="88" t="str">
        <f t="shared" si="8"/>
        <v/>
      </c>
      <c r="F110" s="88"/>
      <c r="G110" s="89" t="str">
        <f t="shared" si="7"/>
        <v/>
      </c>
      <c r="I110" s="90"/>
      <c r="J110" s="91" t="str">
        <f t="shared" si="5"/>
        <v/>
      </c>
      <c r="L110" s="90"/>
      <c r="M110" s="91" t="str">
        <f t="shared" si="9"/>
        <v/>
      </c>
      <c r="O110" s="90"/>
      <c r="P110" s="91" t="str">
        <f t="shared" si="6"/>
        <v/>
      </c>
    </row>
    <row r="111" spans="2:18" s="61" customFormat="1" ht="13" x14ac:dyDescent="0.25">
      <c r="B111" s="80" t="s">
        <v>237</v>
      </c>
      <c r="C111" s="81" t="s">
        <v>238</v>
      </c>
      <c r="D111" s="82"/>
      <c r="E111" s="82" t="str">
        <f t="shared" si="8"/>
        <v/>
      </c>
      <c r="F111" s="82"/>
      <c r="G111" s="83" t="str">
        <f t="shared" si="7"/>
        <v/>
      </c>
      <c r="H111" s="58"/>
      <c r="I111" s="84"/>
      <c r="J111" s="85" t="str">
        <f t="shared" si="5"/>
        <v/>
      </c>
      <c r="K111" s="58"/>
      <c r="L111" s="84"/>
      <c r="M111" s="85" t="str">
        <f t="shared" si="9"/>
        <v/>
      </c>
      <c r="N111" s="58"/>
      <c r="O111" s="84"/>
      <c r="P111" s="85" t="str">
        <f t="shared" si="6"/>
        <v/>
      </c>
      <c r="Q111" s="58"/>
      <c r="R111" s="58"/>
    </row>
    <row r="112" spans="2:18" s="3" customFormat="1" ht="57.5" x14ac:dyDescent="0.25">
      <c r="B112" s="14" t="s">
        <v>239</v>
      </c>
      <c r="C112" s="9" t="s">
        <v>63</v>
      </c>
      <c r="D112" s="10" t="s">
        <v>14</v>
      </c>
      <c r="E112" s="11">
        <f t="shared" si="8"/>
        <v>3</v>
      </c>
      <c r="F112" s="73">
        <v>489818</v>
      </c>
      <c r="G112" s="12">
        <f t="shared" si="7"/>
        <v>1469454</v>
      </c>
      <c r="I112" s="62">
        <v>1</v>
      </c>
      <c r="J112" s="63">
        <f t="shared" si="5"/>
        <v>489818</v>
      </c>
      <c r="L112" s="62">
        <v>1</v>
      </c>
      <c r="M112" s="63">
        <f t="shared" si="9"/>
        <v>489818</v>
      </c>
      <c r="O112" s="62">
        <v>1</v>
      </c>
      <c r="P112" s="63">
        <f t="shared" si="6"/>
        <v>489818</v>
      </c>
    </row>
    <row r="113" spans="2:17" s="21" customFormat="1" ht="11.5" x14ac:dyDescent="0.25">
      <c r="B113" s="15"/>
      <c r="C113" s="16"/>
      <c r="D113" s="17"/>
      <c r="E113" s="18"/>
      <c r="F113" s="18"/>
      <c r="G113" s="18"/>
      <c r="H113" s="3"/>
      <c r="I113" s="19"/>
      <c r="J113" s="20"/>
      <c r="L113" s="19"/>
      <c r="M113" s="20"/>
      <c r="O113" s="19"/>
      <c r="P113" s="20"/>
    </row>
    <row r="114" spans="2:17" s="3" customFormat="1" ht="11.5" x14ac:dyDescent="0.25">
      <c r="B114" s="8"/>
      <c r="C114" s="22"/>
      <c r="D114" s="23"/>
      <c r="E114" s="23"/>
      <c r="F114" s="23"/>
      <c r="G114" s="24" t="s">
        <v>76</v>
      </c>
      <c r="I114" s="53" t="s">
        <v>77</v>
      </c>
      <c r="J114" s="13">
        <f>SUM(J7:J112)</f>
        <v>2430475762</v>
      </c>
      <c r="L114" s="53" t="s">
        <v>77</v>
      </c>
      <c r="M114" s="13">
        <f>SUM(M7:M112)</f>
        <v>2742320168</v>
      </c>
      <c r="O114" s="53" t="s">
        <v>77</v>
      </c>
      <c r="P114" s="13">
        <f>SUM(P7:P112)</f>
        <v>1262447318</v>
      </c>
    </row>
    <row r="115" spans="2:17" s="21" customFormat="1" ht="11.5" x14ac:dyDescent="0.25">
      <c r="B115" s="15"/>
      <c r="C115" s="16"/>
      <c r="D115" s="17"/>
      <c r="E115" s="18"/>
      <c r="F115" s="18"/>
      <c r="G115" s="18"/>
      <c r="H115" s="3"/>
      <c r="I115" s="19"/>
      <c r="J115" s="20"/>
      <c r="L115" s="19"/>
      <c r="M115" s="20"/>
      <c r="O115" s="19"/>
      <c r="P115" s="20"/>
    </row>
    <row r="116" spans="2:17" s="21" customFormat="1" ht="11.5" x14ac:dyDescent="0.25">
      <c r="B116" s="67"/>
      <c r="C116" s="25"/>
      <c r="D116" s="24"/>
      <c r="E116" s="25"/>
      <c r="F116" s="24" t="s">
        <v>78</v>
      </c>
      <c r="G116" s="26">
        <f>SUM(G7:G112)</f>
        <v>6435243248</v>
      </c>
      <c r="H116" s="3"/>
    </row>
    <row r="117" spans="2:17" s="21" customFormat="1" ht="11.5" x14ac:dyDescent="0.25">
      <c r="B117" s="68"/>
      <c r="C117" s="27"/>
      <c r="D117" s="28"/>
      <c r="E117" s="29" t="s">
        <v>79</v>
      </c>
      <c r="F117" s="74">
        <v>0.1714</v>
      </c>
      <c r="G117" s="1">
        <f>+ROUND(F117*$G$116,0)</f>
        <v>1103000693</v>
      </c>
      <c r="H117" s="3"/>
    </row>
    <row r="118" spans="2:17" s="21" customFormat="1" ht="11.5" x14ac:dyDescent="0.25">
      <c r="B118" s="69"/>
      <c r="C118" s="27"/>
      <c r="D118" s="28"/>
      <c r="E118" s="30" t="s">
        <v>80</v>
      </c>
      <c r="F118" s="74">
        <v>0.01</v>
      </c>
      <c r="G118" s="1">
        <f t="shared" ref="G118:G119" si="10">+ROUND(F118*$G$116,0)</f>
        <v>64352432</v>
      </c>
      <c r="H118" s="3"/>
    </row>
    <row r="119" spans="2:17" s="21" customFormat="1" ht="11.5" x14ac:dyDescent="0.25">
      <c r="B119" s="69"/>
      <c r="C119" s="27"/>
      <c r="D119" s="28"/>
      <c r="E119" s="30" t="s">
        <v>81</v>
      </c>
      <c r="F119" s="74">
        <v>0.04</v>
      </c>
      <c r="G119" s="1">
        <f t="shared" si="10"/>
        <v>257409730</v>
      </c>
      <c r="H119" s="3"/>
    </row>
    <row r="120" spans="2:17" s="21" customFormat="1" ht="11.5" x14ac:dyDescent="0.25">
      <c r="B120" s="70"/>
      <c r="C120" s="31"/>
      <c r="F120" s="32"/>
      <c r="G120" s="33"/>
      <c r="H120" s="3"/>
    </row>
    <row r="121" spans="2:17" s="21" customFormat="1" ht="11.5" x14ac:dyDescent="0.25">
      <c r="B121" s="68"/>
      <c r="C121" s="34"/>
      <c r="D121" s="35"/>
      <c r="E121" s="35"/>
      <c r="F121" s="30" t="s">
        <v>67</v>
      </c>
      <c r="G121" s="1">
        <v>26487167</v>
      </c>
      <c r="H121" s="3"/>
    </row>
    <row r="122" spans="2:17" s="21" customFormat="1" ht="11.5" x14ac:dyDescent="0.25">
      <c r="B122" s="68"/>
      <c r="C122" s="34"/>
      <c r="D122" s="35"/>
      <c r="E122" s="36"/>
      <c r="F122" s="37" t="s">
        <v>68</v>
      </c>
      <c r="G122" s="1">
        <v>2250000</v>
      </c>
      <c r="H122" s="3"/>
    </row>
    <row r="123" spans="2:17" s="21" customFormat="1" ht="11.5" x14ac:dyDescent="0.25">
      <c r="B123" s="67"/>
      <c r="C123" s="27"/>
      <c r="D123" s="79"/>
      <c r="E123" s="38"/>
      <c r="F123" s="39" t="s">
        <v>69</v>
      </c>
      <c r="G123" s="1">
        <v>13217800</v>
      </c>
      <c r="H123" s="3"/>
    </row>
    <row r="124" spans="2:17" s="3" customFormat="1" ht="11.5" x14ac:dyDescent="0.25">
      <c r="B124" s="67"/>
      <c r="C124" s="40"/>
      <c r="D124" s="41"/>
      <c r="E124" s="41"/>
      <c r="F124" s="42" t="s">
        <v>70</v>
      </c>
      <c r="G124" s="2">
        <v>50829513</v>
      </c>
      <c r="I124" s="43"/>
      <c r="J124" s="44"/>
      <c r="L124" s="43"/>
      <c r="M124" s="44"/>
      <c r="O124" s="43"/>
      <c r="P124" s="44"/>
    </row>
    <row r="125" spans="2:17" s="21" customFormat="1" ht="11.5" x14ac:dyDescent="0.25">
      <c r="B125" s="69"/>
      <c r="C125" s="27"/>
      <c r="D125" s="45"/>
      <c r="E125" s="23"/>
      <c r="F125" s="24" t="s">
        <v>82</v>
      </c>
      <c r="G125" s="26">
        <f>SUM(G116:G124)</f>
        <v>7952790583</v>
      </c>
      <c r="H125" s="3"/>
    </row>
    <row r="126" spans="2:17" s="3" customFormat="1" ht="11.5" x14ac:dyDescent="0.25">
      <c r="B126" s="48"/>
      <c r="I126" s="46"/>
      <c r="J126" s="47"/>
      <c r="L126" s="46"/>
      <c r="M126" s="47"/>
      <c r="O126" s="46"/>
      <c r="P126" s="47"/>
    </row>
    <row r="127" spans="2:17" s="58" customFormat="1" ht="45.65" customHeight="1" x14ac:dyDescent="0.25">
      <c r="B127" s="92" t="s">
        <v>71</v>
      </c>
      <c r="C127" s="93"/>
      <c r="D127" s="93"/>
      <c r="E127" s="93"/>
      <c r="F127" s="93"/>
      <c r="G127" s="94"/>
      <c r="H127" s="60"/>
      <c r="I127" s="64"/>
      <c r="J127" s="64"/>
      <c r="K127" s="64"/>
      <c r="L127" s="64"/>
      <c r="M127" s="64"/>
      <c r="N127" s="64"/>
      <c r="O127" s="64"/>
      <c r="P127" s="64"/>
      <c r="Q127" s="64"/>
    </row>
    <row r="128" spans="2:17" s="58" customFormat="1" ht="51.75" customHeight="1" x14ac:dyDescent="0.25">
      <c r="B128" s="100" t="s">
        <v>72</v>
      </c>
      <c r="C128" s="101"/>
      <c r="D128" s="101"/>
      <c r="E128" s="101"/>
      <c r="F128" s="101"/>
      <c r="G128" s="102"/>
      <c r="H128" s="60"/>
      <c r="I128" s="64"/>
      <c r="J128" s="64"/>
      <c r="K128" s="64"/>
      <c r="L128" s="64"/>
      <c r="M128" s="64"/>
      <c r="N128" s="64"/>
      <c r="O128" s="64"/>
      <c r="P128" s="64"/>
      <c r="Q128" s="64"/>
    </row>
    <row r="129" spans="2:17" s="58" customFormat="1" ht="45.65" customHeight="1" x14ac:dyDescent="0.25">
      <c r="B129" s="103" t="s">
        <v>73</v>
      </c>
      <c r="C129" s="104"/>
      <c r="D129" s="104"/>
      <c r="E129" s="104"/>
      <c r="F129" s="104"/>
      <c r="G129" s="105"/>
      <c r="H129" s="60"/>
      <c r="I129" s="64"/>
      <c r="J129" s="64"/>
      <c r="K129" s="64"/>
      <c r="L129" s="64"/>
      <c r="M129" s="64"/>
      <c r="N129" s="64"/>
      <c r="O129" s="64"/>
      <c r="P129" s="64"/>
      <c r="Q129" s="64"/>
    </row>
    <row r="130" spans="2:17" s="58" customFormat="1" ht="54" customHeight="1" x14ac:dyDescent="0.25">
      <c r="B130" s="92" t="s">
        <v>74</v>
      </c>
      <c r="C130" s="93"/>
      <c r="D130" s="93"/>
      <c r="E130" s="93"/>
      <c r="F130" s="93"/>
      <c r="G130" s="94"/>
      <c r="H130" s="60"/>
      <c r="I130" s="64"/>
      <c r="J130" s="64"/>
      <c r="K130" s="64"/>
      <c r="L130" s="64"/>
      <c r="M130" s="64"/>
      <c r="N130" s="64"/>
      <c r="O130" s="64"/>
      <c r="P130" s="64"/>
      <c r="Q130" s="64"/>
    </row>
    <row r="131" spans="2:17" s="54" customFormat="1" ht="10" x14ac:dyDescent="0.2">
      <c r="B131" s="77"/>
      <c r="C131" s="78"/>
      <c r="D131" s="78"/>
      <c r="E131" s="78"/>
      <c r="F131" s="78"/>
      <c r="G131" s="78"/>
      <c r="I131" s="55"/>
      <c r="J131" s="56"/>
      <c r="L131" s="55"/>
      <c r="M131" s="56"/>
      <c r="O131" s="55"/>
      <c r="P131" s="56"/>
    </row>
    <row r="132" spans="2:17" s="3" customFormat="1" ht="11.5" x14ac:dyDescent="0.25">
      <c r="B132" s="48"/>
      <c r="C132" s="21"/>
      <c r="I132" s="46"/>
      <c r="J132" s="47"/>
      <c r="L132" s="46"/>
      <c r="M132" s="47"/>
      <c r="O132" s="46"/>
      <c r="P132" s="47"/>
    </row>
    <row r="133" spans="2:17" s="3" customFormat="1" ht="11.5" x14ac:dyDescent="0.25">
      <c r="B133" s="48"/>
      <c r="C133" s="21"/>
      <c r="I133" s="46"/>
      <c r="J133" s="47"/>
      <c r="L133" s="46"/>
      <c r="M133" s="47"/>
      <c r="O133" s="46"/>
      <c r="P133" s="47"/>
    </row>
    <row r="134" spans="2:17" s="3" customFormat="1" ht="11.5" x14ac:dyDescent="0.25">
      <c r="B134" s="48"/>
      <c r="I134" s="46"/>
      <c r="J134" s="47"/>
      <c r="L134" s="46"/>
      <c r="M134" s="47"/>
      <c r="O134" s="46"/>
      <c r="P134" s="47"/>
    </row>
    <row r="135" spans="2:17" s="3" customFormat="1" ht="11.5" x14ac:dyDescent="0.25">
      <c r="B135" s="48"/>
      <c r="I135" s="46"/>
      <c r="J135" s="47"/>
      <c r="L135" s="46"/>
      <c r="M135" s="47"/>
      <c r="O135" s="46"/>
      <c r="P135" s="47"/>
    </row>
    <row r="136" spans="2:17" s="3" customFormat="1" x14ac:dyDescent="0.25">
      <c r="B136" s="48"/>
      <c r="C136" s="97"/>
      <c r="D136" s="97"/>
      <c r="E136" s="97"/>
      <c r="F136" s="97"/>
      <c r="G136" s="97"/>
      <c r="I136" s="46"/>
      <c r="J136" s="47"/>
      <c r="L136" s="46"/>
      <c r="M136" s="47"/>
      <c r="O136" s="46"/>
      <c r="P136" s="47"/>
    </row>
    <row r="137" spans="2:17" x14ac:dyDescent="0.3">
      <c r="D137" s="3"/>
      <c r="E137" s="3"/>
      <c r="F137" s="3"/>
      <c r="G137" s="3"/>
      <c r="H137" s="3"/>
      <c r="I137" s="46"/>
      <c r="J137" s="47"/>
      <c r="L137" s="46"/>
      <c r="M137" s="47"/>
      <c r="O137" s="46"/>
      <c r="P137" s="47"/>
    </row>
    <row r="138" spans="2:17" x14ac:dyDescent="0.3">
      <c r="D138" s="3"/>
      <c r="E138" s="3"/>
      <c r="F138" s="3"/>
      <c r="G138" s="3"/>
      <c r="H138" s="3"/>
      <c r="I138" s="46"/>
      <c r="J138" s="47"/>
      <c r="L138" s="46"/>
      <c r="M138" s="47"/>
      <c r="O138" s="46"/>
      <c r="P138" s="47"/>
    </row>
    <row r="139" spans="2:17" x14ac:dyDescent="0.3">
      <c r="D139" s="3"/>
      <c r="E139" s="3"/>
      <c r="F139" s="3"/>
      <c r="G139" s="3"/>
      <c r="H139" s="3"/>
      <c r="I139" s="46"/>
      <c r="J139" s="47"/>
      <c r="L139" s="46"/>
      <c r="M139" s="47"/>
      <c r="O139" s="46"/>
      <c r="P139" s="47"/>
    </row>
    <row r="140" spans="2:17" x14ac:dyDescent="0.3">
      <c r="D140" s="3"/>
      <c r="E140" s="3"/>
      <c r="F140" s="3"/>
      <c r="G140" s="3"/>
      <c r="H140" s="3"/>
      <c r="I140" s="46"/>
      <c r="J140" s="47"/>
      <c r="L140" s="46"/>
      <c r="M140" s="47"/>
      <c r="O140" s="46"/>
      <c r="P140" s="47"/>
    </row>
    <row r="141" spans="2:17" x14ac:dyDescent="0.3">
      <c r="D141" s="3"/>
      <c r="E141" s="3"/>
      <c r="F141" s="3"/>
      <c r="G141" s="3"/>
      <c r="H141" s="3"/>
      <c r="I141" s="46"/>
      <c r="J141" s="47"/>
      <c r="L141" s="46"/>
      <c r="M141" s="47"/>
      <c r="O141" s="46"/>
      <c r="P141" s="47"/>
    </row>
    <row r="142" spans="2:17" x14ac:dyDescent="0.3">
      <c r="D142" s="3"/>
      <c r="E142" s="3"/>
      <c r="F142" s="3"/>
      <c r="G142" s="3"/>
      <c r="H142" s="3"/>
      <c r="I142" s="46"/>
      <c r="J142" s="47"/>
      <c r="L142" s="46"/>
      <c r="M142" s="47"/>
      <c r="O142" s="46"/>
      <c r="P142" s="47"/>
    </row>
    <row r="143" spans="2:17" x14ac:dyDescent="0.3">
      <c r="D143" s="3"/>
      <c r="E143" s="3"/>
      <c r="F143" s="3"/>
      <c r="G143" s="3"/>
      <c r="H143" s="3"/>
      <c r="I143" s="46"/>
      <c r="J143" s="47"/>
      <c r="L143" s="46"/>
      <c r="M143" s="47"/>
      <c r="O143" s="46"/>
      <c r="P143" s="47"/>
    </row>
    <row r="144" spans="2:17" x14ac:dyDescent="0.3">
      <c r="D144" s="3"/>
      <c r="E144" s="3"/>
      <c r="F144" s="3"/>
      <c r="G144" s="3"/>
      <c r="H144" s="3"/>
      <c r="I144" s="46"/>
      <c r="J144" s="47"/>
      <c r="L144" s="46"/>
      <c r="M144" s="47"/>
      <c r="O144" s="46"/>
      <c r="P144" s="47"/>
    </row>
    <row r="145" spans="4:16" x14ac:dyDescent="0.3">
      <c r="D145" s="3"/>
      <c r="E145" s="3"/>
      <c r="F145" s="3"/>
      <c r="G145" s="3"/>
      <c r="H145" s="3"/>
      <c r="I145" s="46"/>
      <c r="J145" s="47"/>
      <c r="L145" s="46"/>
      <c r="M145" s="47"/>
      <c r="O145" s="46"/>
      <c r="P145" s="47"/>
    </row>
    <row r="146" spans="4:16" x14ac:dyDescent="0.3">
      <c r="D146" s="3"/>
      <c r="E146" s="3"/>
      <c r="F146" s="3"/>
      <c r="G146" s="3"/>
      <c r="H146" s="3"/>
      <c r="I146" s="46"/>
      <c r="J146" s="47"/>
      <c r="L146" s="46"/>
      <c r="M146" s="47"/>
      <c r="O146" s="46"/>
      <c r="P146" s="47"/>
    </row>
    <row r="147" spans="4:16" x14ac:dyDescent="0.3">
      <c r="D147" s="3"/>
      <c r="E147" s="3"/>
      <c r="F147" s="3"/>
      <c r="G147" s="3"/>
      <c r="H147" s="3"/>
      <c r="I147" s="46"/>
      <c r="J147" s="47"/>
      <c r="L147" s="46"/>
      <c r="M147" s="47"/>
      <c r="O147" s="46"/>
      <c r="P147" s="47"/>
    </row>
    <row r="148" spans="4:16" x14ac:dyDescent="0.3">
      <c r="D148" s="3"/>
      <c r="E148" s="3"/>
      <c r="F148" s="3"/>
      <c r="G148" s="3"/>
      <c r="H148" s="3"/>
      <c r="I148" s="46"/>
      <c r="J148" s="47"/>
      <c r="L148" s="46"/>
      <c r="M148" s="47"/>
      <c r="O148" s="46"/>
      <c r="P148" s="47"/>
    </row>
    <row r="149" spans="4:16" x14ac:dyDescent="0.3">
      <c r="D149" s="3"/>
      <c r="E149" s="3"/>
      <c r="F149" s="3"/>
      <c r="G149" s="3"/>
      <c r="H149" s="3"/>
      <c r="I149" s="46"/>
      <c r="J149" s="47"/>
      <c r="L149" s="46"/>
      <c r="M149" s="47"/>
      <c r="O149" s="46"/>
      <c r="P149" s="47"/>
    </row>
    <row r="150" spans="4:16" x14ac:dyDescent="0.3">
      <c r="D150" s="3"/>
      <c r="E150" s="3"/>
      <c r="F150" s="3"/>
      <c r="G150" s="3"/>
      <c r="H150" s="3"/>
      <c r="I150" s="46"/>
      <c r="J150" s="47"/>
      <c r="L150" s="46"/>
      <c r="M150" s="47"/>
      <c r="O150" s="46"/>
      <c r="P150" s="47"/>
    </row>
  </sheetData>
  <mergeCells count="9">
    <mergeCell ref="C136:G136"/>
    <mergeCell ref="O4:P4"/>
    <mergeCell ref="B127:G127"/>
    <mergeCell ref="B128:G128"/>
    <mergeCell ref="B129:G129"/>
    <mergeCell ref="B130:G130"/>
    <mergeCell ref="C4:G4"/>
    <mergeCell ref="I4:J4"/>
    <mergeCell ref="L4:M4"/>
  </mergeCells>
  <conditionalFormatting sqref="F8 F10 F12:F13 F15 F18:F22 F24:F26 F29:F31 F33:F39 F56 F58 F61:F62 F65:F67 F69:F72 F74 F89 F92 F94:F95">
    <cfRule type="containsBlanks" dxfId="42" priority="41">
      <formula>LEN(TRIM(F8))=0</formula>
    </cfRule>
  </conditionalFormatting>
  <conditionalFormatting sqref="F41:F42">
    <cfRule type="containsBlanks" dxfId="41" priority="37">
      <formula>LEN(TRIM(F41))=0</formula>
    </cfRule>
  </conditionalFormatting>
  <conditionalFormatting sqref="F44:F46">
    <cfRule type="containsBlanks" dxfId="40" priority="17">
      <formula>LEN(TRIM(F44))=0</formula>
    </cfRule>
  </conditionalFormatting>
  <conditionalFormatting sqref="F49">
    <cfRule type="containsBlanks" dxfId="39" priority="35">
      <formula>LEN(TRIM(F49))=0</formula>
    </cfRule>
  </conditionalFormatting>
  <conditionalFormatting sqref="F51:F53">
    <cfRule type="containsBlanks" dxfId="38" priority="14">
      <formula>LEN(TRIM(F51))=0</formula>
    </cfRule>
  </conditionalFormatting>
  <conditionalFormatting sqref="F77">
    <cfRule type="containsBlanks" dxfId="37" priority="33">
      <formula>LEN(TRIM(F77))=0</formula>
    </cfRule>
  </conditionalFormatting>
  <conditionalFormatting sqref="F79:F83 F85:F86">
    <cfRule type="containsBlanks" dxfId="36" priority="31">
      <formula>LEN(TRIM(F79))=0</formula>
    </cfRule>
  </conditionalFormatting>
  <conditionalFormatting sqref="F98:F99 F101:F102">
    <cfRule type="containsBlanks" dxfId="35" priority="27">
      <formula>LEN(TRIM(F98))=0</formula>
    </cfRule>
  </conditionalFormatting>
  <conditionalFormatting sqref="F105:F106">
    <cfRule type="containsBlanks" dxfId="34" priority="3">
      <formula>LEN(TRIM(F105))=0</formula>
    </cfRule>
  </conditionalFormatting>
  <conditionalFormatting sqref="F108:F109">
    <cfRule type="containsBlanks" dxfId="33" priority="7">
      <formula>LEN(TRIM(F108))=0</formula>
    </cfRule>
  </conditionalFormatting>
  <conditionalFormatting sqref="F112">
    <cfRule type="containsBlanks" dxfId="32" priority="11">
      <formula>LEN(TRIM(F112))=0</formula>
    </cfRule>
  </conditionalFormatting>
  <conditionalFormatting sqref="F117:F119">
    <cfRule type="containsBlanks" dxfId="31" priority="40">
      <formula>LEN(TRIM(F117))=0</formula>
    </cfRule>
  </conditionalFormatting>
  <conditionalFormatting sqref="I8 O8 I15 O15 I18:I22 O18:O22 I24:I26 O24:O26 I29:I31 O29:O31 I33:I39 O33:O39 I56 O56 I58 O58 I61:I62 O61:O62 I69:I72 O69:O72 I74 O74 I89 O89 I92 O92 I94:I95 O94:O95">
    <cfRule type="containsBlanks" dxfId="30" priority="39" stopIfTrue="1">
      <formula>LEN(TRIM(I8))=0</formula>
    </cfRule>
  </conditionalFormatting>
  <conditionalFormatting sqref="I10 O10 I12:I13 O12:O13 I65:I67 O65:O67">
    <cfRule type="containsBlanks" dxfId="29" priority="43" stopIfTrue="1">
      <formula>LEN(TRIM(I10))=0</formula>
    </cfRule>
  </conditionalFormatting>
  <conditionalFormatting sqref="I41:I42 O41:O42">
    <cfRule type="containsBlanks" dxfId="28" priority="36" stopIfTrue="1">
      <formula>LEN(TRIM(I41))=0</formula>
    </cfRule>
  </conditionalFormatting>
  <conditionalFormatting sqref="I44:I46 O44:O46">
    <cfRule type="containsBlanks" dxfId="27" priority="16" stopIfTrue="1">
      <formula>LEN(TRIM(I44))=0</formula>
    </cfRule>
  </conditionalFormatting>
  <conditionalFormatting sqref="I49 O49">
    <cfRule type="containsBlanks" dxfId="26" priority="34" stopIfTrue="1">
      <formula>LEN(TRIM(I49))=0</formula>
    </cfRule>
  </conditionalFormatting>
  <conditionalFormatting sqref="I51:I53 O51:O53">
    <cfRule type="containsBlanks" dxfId="25" priority="13" stopIfTrue="1">
      <formula>LEN(TRIM(I51))=0</formula>
    </cfRule>
  </conditionalFormatting>
  <conditionalFormatting sqref="I77 O77">
    <cfRule type="containsBlanks" dxfId="24" priority="32" stopIfTrue="1">
      <formula>LEN(TRIM(I77))=0</formula>
    </cfRule>
  </conditionalFormatting>
  <conditionalFormatting sqref="I79:I83 O79:O83 I85:I86 O85:O86">
    <cfRule type="containsBlanks" dxfId="23" priority="30" stopIfTrue="1">
      <formula>LEN(TRIM(I79))=0</formula>
    </cfRule>
  </conditionalFormatting>
  <conditionalFormatting sqref="I98:I99 O98:O99 I101:I102 O101:O102">
    <cfRule type="containsBlanks" dxfId="22" priority="26" stopIfTrue="1">
      <formula>LEN(TRIM(I98))=0</formula>
    </cfRule>
  </conditionalFormatting>
  <conditionalFormatting sqref="I105:I106 O105:O106">
    <cfRule type="containsBlanks" dxfId="21" priority="2" stopIfTrue="1">
      <formula>LEN(TRIM(I105))=0</formula>
    </cfRule>
  </conditionalFormatting>
  <conditionalFormatting sqref="I108:I109 O108:O109">
    <cfRule type="containsBlanks" dxfId="20" priority="6" stopIfTrue="1">
      <formula>LEN(TRIM(I108))=0</formula>
    </cfRule>
  </conditionalFormatting>
  <conditionalFormatting sqref="I112 O112">
    <cfRule type="containsBlanks" dxfId="19" priority="10" stopIfTrue="1">
      <formula>LEN(TRIM(I112))=0</formula>
    </cfRule>
  </conditionalFormatting>
  <conditionalFormatting sqref="J8 M8 P8 J10 M10 P10 J15 M15 P15 J18:J22 M18:M22 P18:P22 J29:J31 M29:M31 P29:P31 J33:J39 M33:M39 P33:P39 J41:J42 M41:M42 P41:P42 J44:J46 M44:M46 P44:P46 J49 M49 P49 J51:J53 M51:M53 P51:P53 J56 M56 P56 J58 M58 P58 J61:J62 M61:M62 P61:P62 J69:J72 M69:M72 P69:P72 J77 M77 P77 J89 M89 P89 J92 M92 P92 J94:J95 M94:M95 P94:P95 J112 M112 P112">
    <cfRule type="expression" dxfId="18" priority="38" stopIfTrue="1">
      <formula>I8=""</formula>
    </cfRule>
  </conditionalFormatting>
  <conditionalFormatting sqref="J12:J13 M12:M13 P12:P13 J24:J26 M24:M26 P24:P26 J65:J67 M65:M67 P65:P67 J74 M74 P74">
    <cfRule type="expression" dxfId="17" priority="42" stopIfTrue="1">
      <formula>I12=""</formula>
    </cfRule>
  </conditionalFormatting>
  <conditionalFormatting sqref="J79:J83 M79:M83 P79:P83 J85:J86 M85:M86 P85:P86">
    <cfRule type="expression" dxfId="16" priority="29" stopIfTrue="1">
      <formula>I79=""</formula>
    </cfRule>
  </conditionalFormatting>
  <conditionalFormatting sqref="J98:J99 M98:M99 P98:P99">
    <cfRule type="expression" dxfId="15" priority="25" stopIfTrue="1">
      <formula>I98=""</formula>
    </cfRule>
  </conditionalFormatting>
  <conditionalFormatting sqref="J101:J102 M101:M102 P101:P102">
    <cfRule type="expression" dxfId="14" priority="28" stopIfTrue="1">
      <formula>I101=""</formula>
    </cfRule>
  </conditionalFormatting>
  <conditionalFormatting sqref="J105:J106 M105:M106 P105:P106">
    <cfRule type="expression" dxfId="13" priority="4" stopIfTrue="1">
      <formula>I105=""</formula>
    </cfRule>
  </conditionalFormatting>
  <conditionalFormatting sqref="J108:J109 M108:M109 P108:P109">
    <cfRule type="expression" dxfId="12" priority="8" stopIfTrue="1">
      <formula>I108=""</formula>
    </cfRule>
  </conditionalFormatting>
  <conditionalFormatting sqref="L8 L15 L18:L22 L24:L26 L29:L31 L33:L39 L56 L58 L61:L62 L69:L72 L74 L89 L92 L94:L95">
    <cfRule type="containsBlanks" dxfId="11" priority="23" stopIfTrue="1">
      <formula>LEN(TRIM(L8))=0</formula>
    </cfRule>
  </conditionalFormatting>
  <conditionalFormatting sqref="L10 L12:L13 L65:L67">
    <cfRule type="containsBlanks" dxfId="10" priority="24" stopIfTrue="1">
      <formula>LEN(TRIM(L10))=0</formula>
    </cfRule>
  </conditionalFormatting>
  <conditionalFormatting sqref="L41:L42">
    <cfRule type="containsBlanks" dxfId="9" priority="22" stopIfTrue="1">
      <formula>LEN(TRIM(L41))=0</formula>
    </cfRule>
  </conditionalFormatting>
  <conditionalFormatting sqref="L44:L46">
    <cfRule type="containsBlanks" dxfId="8" priority="15" stopIfTrue="1">
      <formula>LEN(TRIM(L44))=0</formula>
    </cfRule>
  </conditionalFormatting>
  <conditionalFormatting sqref="L49">
    <cfRule type="containsBlanks" dxfId="7" priority="21" stopIfTrue="1">
      <formula>LEN(TRIM(L49))=0</formula>
    </cfRule>
  </conditionalFormatting>
  <conditionalFormatting sqref="L51:L53">
    <cfRule type="containsBlanks" dxfId="6" priority="12" stopIfTrue="1">
      <formula>LEN(TRIM(L51))=0</formula>
    </cfRule>
  </conditionalFormatting>
  <conditionalFormatting sqref="L77">
    <cfRule type="containsBlanks" dxfId="5" priority="20" stopIfTrue="1">
      <formula>LEN(TRIM(L77))=0</formula>
    </cfRule>
  </conditionalFormatting>
  <conditionalFormatting sqref="L79:L83 L85:L86">
    <cfRule type="containsBlanks" dxfId="4" priority="19" stopIfTrue="1">
      <formula>LEN(TRIM(L79))=0</formula>
    </cfRule>
  </conditionalFormatting>
  <conditionalFormatting sqref="L98:L99 L101:L102">
    <cfRule type="containsBlanks" dxfId="3" priority="18" stopIfTrue="1">
      <formula>LEN(TRIM(L98))=0</formula>
    </cfRule>
  </conditionalFormatting>
  <conditionalFormatting sqref="L105:L106">
    <cfRule type="containsBlanks" dxfId="2" priority="1" stopIfTrue="1">
      <formula>LEN(TRIM(L105))=0</formula>
    </cfRule>
  </conditionalFormatting>
  <conditionalFormatting sqref="L108:L109">
    <cfRule type="containsBlanks" dxfId="1" priority="5" stopIfTrue="1">
      <formula>LEN(TRIM(L108))=0</formula>
    </cfRule>
  </conditionalFormatting>
  <conditionalFormatting sqref="L112">
    <cfRule type="containsBlanks" dxfId="0" priority="9" stopIfTrue="1">
      <formula>LEN(TRIM(L112))=0</formula>
    </cfRule>
  </conditionalFormatting>
  <printOptions horizontalCentered="1"/>
  <pageMargins left="0.62992125984251968" right="0.62992125984251968" top="1.3779527559055118" bottom="0.78740157480314965" header="0.55118110236220474" footer="0.31496062992125984"/>
  <pageSetup scale="10" fitToWidth="0" orientation="portrait" horizontalDpi="4294967294" verticalDpi="4294967294" r:id="rId1"/>
  <headerFooter alignWithMargins="0">
    <oddHeader>&amp;C&amp;G</oddHeader>
    <oddFooter>&amp;C&amp;G&amp;RPÁGINA: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OFICIAL</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NATHALIA.GONZALEZ</dc:creator>
  <cp:keywords/>
  <dc:description/>
  <cp:lastModifiedBy>Alejandro Zea</cp:lastModifiedBy>
  <cp:revision/>
  <dcterms:created xsi:type="dcterms:W3CDTF">2025-03-19T19:56:01Z</dcterms:created>
  <dcterms:modified xsi:type="dcterms:W3CDTF">2026-09-26T23:51:39Z</dcterms:modified>
  <cp:category/>
  <cp:contentStatus/>
</cp:coreProperties>
</file>