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305"/>
  </bookViews>
  <sheets>
    <sheet name="INTER NUEVO" sheetId="1" r:id="rId1"/>
  </sheets>
  <definedNames>
    <definedName name="_xlnm.Print_Area" localSheetId="0">'INTER NUEVO'!$A$1:$I$30</definedName>
  </definedNames>
  <calcPr calcId="144525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I21" i="1"/>
  <c r="I20" i="1"/>
  <c r="I19" i="1"/>
  <c r="G14" i="1"/>
  <c r="I14" i="1" s="1"/>
  <c r="G13" i="1"/>
  <c r="I13" i="1" s="1"/>
  <c r="G12" i="1"/>
  <c r="I12" i="1" s="1"/>
  <c r="I11" i="1"/>
  <c r="G10" i="1"/>
  <c r="I10" i="1" s="1"/>
  <c r="G9" i="1"/>
  <c r="I9" i="1" s="1"/>
  <c r="G8" i="1"/>
  <c r="I8" i="1" s="1"/>
  <c r="G7" i="1"/>
  <c r="I7" i="1" s="1"/>
  <c r="G6" i="1"/>
  <c r="I6" i="1" s="1"/>
  <c r="I24" i="1" l="1"/>
  <c r="I15" i="1"/>
  <c r="I17" i="1" s="1"/>
  <c r="I26" i="1" l="1"/>
  <c r="I27" i="1" s="1"/>
  <c r="I28" i="1" s="1"/>
  <c r="I30" i="1" s="1"/>
</calcChain>
</file>

<file path=xl/sharedStrings.xml><?xml version="1.0" encoding="utf-8"?>
<sst xmlns="http://schemas.openxmlformats.org/spreadsheetml/2006/main" count="52" uniqueCount="49">
  <si>
    <t>N°</t>
  </si>
  <si>
    <t>CONCEPTO</t>
  </si>
  <si>
    <t>A</t>
  </si>
  <si>
    <t>B</t>
  </si>
  <si>
    <t>C</t>
  </si>
  <si>
    <t>D</t>
  </si>
  <si>
    <t xml:space="preserve"> E </t>
  </si>
  <si>
    <t xml:space="preserve"> F </t>
  </si>
  <si>
    <t>G</t>
  </si>
  <si>
    <t>SUELDO MES BÁSICO</t>
  </si>
  <si>
    <t>CANTIDAD</t>
  </si>
  <si>
    <t>% DE DEDICACIÓN</t>
  </si>
  <si>
    <t>F.P..</t>
  </si>
  <si>
    <t xml:space="preserve"> VALOR MES</t>
  </si>
  <si>
    <t xml:space="preserve"> N° DE MESES </t>
  </si>
  <si>
    <t>TOTAL PARCIAL</t>
  </si>
  <si>
    <t xml:space="preserve"> (A * B * C * D) </t>
  </si>
  <si>
    <t>(E * F)</t>
  </si>
  <si>
    <t>PERSONAL</t>
  </si>
  <si>
    <t>PERSONAL DE SUPERVISIÓN</t>
  </si>
  <si>
    <t>Director de Interventoría (Ingeniero Civil o Sanitario Especialista)</t>
  </si>
  <si>
    <t>Ingeniero residente de Interventoría (Ingeniero civil)</t>
  </si>
  <si>
    <t>Inspector de Obra</t>
  </si>
  <si>
    <t>Profesional Ambiental</t>
  </si>
  <si>
    <t xml:space="preserve">Profesional Electrico </t>
  </si>
  <si>
    <t>PERSONAL DE APOYO</t>
  </si>
  <si>
    <t>Contador</t>
  </si>
  <si>
    <t>Asesor de Salud Ocupacional SISO</t>
  </si>
  <si>
    <t>Personal administrativo</t>
  </si>
  <si>
    <t>SUBTOTAL GASTOS PERSONAL</t>
  </si>
  <si>
    <t>FACTOR PRESTACIONAL  (1,81% )</t>
  </si>
  <si>
    <t>TOTAL COSTO PERSONAL</t>
  </si>
  <si>
    <t>OTROS COSTOS DIRECTOS NO REEMBOLSABLES</t>
  </si>
  <si>
    <t>UND</t>
  </si>
  <si>
    <t xml:space="preserve"> VR. UNITARIO </t>
  </si>
  <si>
    <t>VR. TOTAL</t>
  </si>
  <si>
    <t>COMPUTADOR, CAMARA FOTOGRAFICA O FILMADORA Y EQUIPO OFICINA</t>
  </si>
  <si>
    <t>Un</t>
  </si>
  <si>
    <t>PAPELERIA, INFORMES, FOTOCOPIAS, FOTOGRAFIAS, IMPRESIONES, ENSAYOS, ETC.</t>
  </si>
  <si>
    <t>ARRIENDO Y SERVICIOS PUBLICOS (teléfono, agua, energia, etc.)</t>
  </si>
  <si>
    <t>MES</t>
  </si>
  <si>
    <t>GASTOS TRANSPORTE</t>
  </si>
  <si>
    <t>SUBTOTAL COSTO DIRECTOS</t>
  </si>
  <si>
    <t>RESUMEN GENERAL</t>
  </si>
  <si>
    <t>COSTO TOTAL (1 + 2)</t>
  </si>
  <si>
    <t>IVA (19%) SOBRE VALOR CONTRACTUAL</t>
  </si>
  <si>
    <t>%</t>
  </si>
  <si>
    <t>VALOR COSTOS DIRECTOS PRESUPUESTO INCLUYENDO IVA</t>
  </si>
  <si>
    <t>VALOR TOTAL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</si>
</sst>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164" fontId="0" fillId="0" borderId="0" xfId="1" applyFo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2" fillId="2" borderId="1" xfId="1" applyFont="1" applyFill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2" borderId="1" xfId="1" applyFont="1" applyFill="1" applyBorder="1" applyAlignment="1">
      <alignment horizontal="right" vertical="center" wrapText="1"/>
    </xf>
    <xf numFmtId="164" fontId="2" fillId="3" borderId="1" xfId="1" applyFont="1" applyFill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64" fontId="2" fillId="0" borderId="1" xfId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view="pageBreakPreview" topLeftCell="A13" zoomScaleNormal="130" zoomScaleSheetLayoutView="100" workbookViewId="0">
      <selection activeCell="K18" sqref="K18"/>
    </sheetView>
  </sheetViews>
  <sheetFormatPr baseColWidth="10" defaultRowHeight="15" x14ac:dyDescent="0.25"/>
  <cols>
    <col min="1" max="1" width="4.42578125" bestFit="1" customWidth="1"/>
    <col min="2" max="2" width="24.28515625" customWidth="1"/>
    <col min="6" max="7" width="14.5703125" bestFit="1" customWidth="1"/>
    <col min="9" max="9" width="17.7109375" style="3" bestFit="1" customWidth="1"/>
    <col min="10" max="10" width="15.5703125" bestFit="1" customWidth="1"/>
    <col min="11" max="11" width="18.28515625" style="3" bestFit="1" customWidth="1"/>
  </cols>
  <sheetData>
    <row r="1" spans="1:9" ht="16.5" x14ac:dyDescent="0.25">
      <c r="A1" s="19" t="s">
        <v>0</v>
      </c>
      <c r="B1" s="19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25">
      <c r="A2" s="19"/>
      <c r="B2" s="19"/>
      <c r="C2" s="19" t="s">
        <v>9</v>
      </c>
      <c r="D2" s="19" t="s">
        <v>10</v>
      </c>
      <c r="E2" s="19" t="s">
        <v>11</v>
      </c>
      <c r="F2" s="19" t="s">
        <v>12</v>
      </c>
      <c r="G2" s="1" t="s">
        <v>13</v>
      </c>
      <c r="H2" s="19" t="s">
        <v>14</v>
      </c>
      <c r="I2" s="2" t="s">
        <v>15</v>
      </c>
    </row>
    <row r="3" spans="1:9" ht="16.5" x14ac:dyDescent="0.25">
      <c r="A3" s="19"/>
      <c r="B3" s="19"/>
      <c r="C3" s="19"/>
      <c r="D3" s="19"/>
      <c r="E3" s="19"/>
      <c r="F3" s="19"/>
      <c r="G3" s="1" t="s">
        <v>16</v>
      </c>
      <c r="H3" s="19"/>
      <c r="I3" s="2" t="s">
        <v>17</v>
      </c>
    </row>
    <row r="4" spans="1:9" ht="14.45" x14ac:dyDescent="0.35">
      <c r="A4" s="1"/>
      <c r="B4" s="4" t="s">
        <v>18</v>
      </c>
      <c r="C4" s="5"/>
      <c r="D4" s="5"/>
      <c r="E4" s="5"/>
      <c r="F4" s="1">
        <v>1.81</v>
      </c>
      <c r="G4" s="5"/>
      <c r="H4" s="6"/>
      <c r="I4" s="7"/>
    </row>
    <row r="5" spans="1:9" ht="33" x14ac:dyDescent="0.25">
      <c r="A5" s="1">
        <v>1</v>
      </c>
      <c r="B5" s="4" t="s">
        <v>19</v>
      </c>
      <c r="C5" s="5"/>
      <c r="D5" s="5"/>
      <c r="E5" s="5"/>
      <c r="F5" s="6"/>
      <c r="G5" s="5"/>
      <c r="H5" s="6"/>
      <c r="I5" s="7"/>
    </row>
    <row r="6" spans="1:9" ht="49.5" x14ac:dyDescent="0.25">
      <c r="A6" s="6">
        <v>1.1000000000000001</v>
      </c>
      <c r="B6" s="5" t="s">
        <v>20</v>
      </c>
      <c r="C6" s="8">
        <v>10000000</v>
      </c>
      <c r="D6" s="6">
        <v>1</v>
      </c>
      <c r="E6" s="9">
        <v>1</v>
      </c>
      <c r="F6" s="10"/>
      <c r="G6" s="10">
        <f>+C6*D6*E6</f>
        <v>10000000</v>
      </c>
      <c r="H6" s="6">
        <v>2</v>
      </c>
      <c r="I6" s="7">
        <f>+G6*H6</f>
        <v>20000000</v>
      </c>
    </row>
    <row r="7" spans="1:9" ht="33" x14ac:dyDescent="0.25">
      <c r="A7" s="6">
        <v>1.2</v>
      </c>
      <c r="B7" s="5" t="s">
        <v>21</v>
      </c>
      <c r="C7" s="8">
        <v>6000000</v>
      </c>
      <c r="D7" s="6">
        <v>1</v>
      </c>
      <c r="E7" s="9">
        <v>1</v>
      </c>
      <c r="F7" s="10"/>
      <c r="G7" s="10">
        <f t="shared" ref="G7:G8" si="0">+C7*D7*E7</f>
        <v>6000000</v>
      </c>
      <c r="H7" s="6">
        <v>2</v>
      </c>
      <c r="I7" s="7">
        <f t="shared" ref="I7:I14" si="1">+G7*H7</f>
        <v>12000000</v>
      </c>
    </row>
    <row r="8" spans="1:9" ht="14.45" x14ac:dyDescent="0.35">
      <c r="A8" s="6">
        <v>1.3</v>
      </c>
      <c r="B8" s="5" t="s">
        <v>22</v>
      </c>
      <c r="C8" s="8">
        <v>3000000</v>
      </c>
      <c r="D8" s="6">
        <v>1</v>
      </c>
      <c r="E8" s="9">
        <v>1</v>
      </c>
      <c r="F8" s="6"/>
      <c r="G8" s="10">
        <f t="shared" si="0"/>
        <v>3000000</v>
      </c>
      <c r="H8" s="6">
        <v>2</v>
      </c>
      <c r="I8" s="7">
        <f t="shared" si="1"/>
        <v>6000000</v>
      </c>
    </row>
    <row r="9" spans="1:9" ht="14.45" x14ac:dyDescent="0.35">
      <c r="A9" s="6">
        <v>1.3</v>
      </c>
      <c r="B9" s="5" t="s">
        <v>23</v>
      </c>
      <c r="C9" s="8">
        <v>8000000</v>
      </c>
      <c r="D9" s="6">
        <v>1</v>
      </c>
      <c r="E9" s="9">
        <v>0.5</v>
      </c>
      <c r="F9" s="6"/>
      <c r="G9" s="10">
        <f>+C9*D9*E9</f>
        <v>4000000</v>
      </c>
      <c r="H9" s="6">
        <v>2</v>
      </c>
      <c r="I9" s="7">
        <f t="shared" si="1"/>
        <v>8000000</v>
      </c>
    </row>
    <row r="10" spans="1:9" ht="14.45" x14ac:dyDescent="0.35">
      <c r="A10" s="6">
        <v>1.3</v>
      </c>
      <c r="B10" s="5" t="s">
        <v>24</v>
      </c>
      <c r="C10" s="8">
        <v>8000000</v>
      </c>
      <c r="D10" s="6">
        <v>1</v>
      </c>
      <c r="E10" s="9">
        <v>0.7</v>
      </c>
      <c r="F10" s="6"/>
      <c r="G10" s="10">
        <f>+C10*D10*E10</f>
        <v>5600000</v>
      </c>
      <c r="H10" s="6">
        <v>2</v>
      </c>
      <c r="I10" s="7">
        <f t="shared" si="1"/>
        <v>11200000</v>
      </c>
    </row>
    <row r="11" spans="1:9" ht="14.45" x14ac:dyDescent="0.35">
      <c r="A11" s="1">
        <v>2</v>
      </c>
      <c r="B11" s="4" t="s">
        <v>25</v>
      </c>
      <c r="C11" s="5"/>
      <c r="D11" s="6"/>
      <c r="E11" s="5"/>
      <c r="F11" s="6"/>
      <c r="G11" s="10"/>
      <c r="H11" s="6">
        <v>2</v>
      </c>
      <c r="I11" s="7">
        <f t="shared" si="1"/>
        <v>0</v>
      </c>
    </row>
    <row r="12" spans="1:9" ht="14.45" x14ac:dyDescent="0.35">
      <c r="A12" s="6">
        <v>2.1</v>
      </c>
      <c r="B12" s="5" t="s">
        <v>26</v>
      </c>
      <c r="C12" s="11">
        <v>2600000</v>
      </c>
      <c r="D12" s="6">
        <v>1</v>
      </c>
      <c r="E12" s="9">
        <v>0.4</v>
      </c>
      <c r="F12" s="6"/>
      <c r="G12" s="10">
        <f>+C12*D12*E12</f>
        <v>1040000</v>
      </c>
      <c r="H12" s="6">
        <v>2</v>
      </c>
      <c r="I12" s="7">
        <f t="shared" si="1"/>
        <v>2080000</v>
      </c>
    </row>
    <row r="13" spans="1:9" ht="27.95" x14ac:dyDescent="0.35">
      <c r="A13" s="6"/>
      <c r="B13" s="5" t="s">
        <v>27</v>
      </c>
      <c r="C13" s="11">
        <v>3000000</v>
      </c>
      <c r="D13" s="6">
        <v>1</v>
      </c>
      <c r="E13" s="9">
        <v>1</v>
      </c>
      <c r="F13" s="6"/>
      <c r="G13" s="10">
        <f>+C13*D13*E13</f>
        <v>3000000</v>
      </c>
      <c r="H13" s="6">
        <v>2</v>
      </c>
      <c r="I13" s="7">
        <f t="shared" si="1"/>
        <v>6000000</v>
      </c>
    </row>
    <row r="14" spans="1:9" ht="14.45" x14ac:dyDescent="0.35">
      <c r="A14" s="6">
        <v>2.2000000000000002</v>
      </c>
      <c r="B14" s="5" t="s">
        <v>28</v>
      </c>
      <c r="C14" s="11">
        <v>2000000</v>
      </c>
      <c r="D14" s="6">
        <v>1</v>
      </c>
      <c r="E14" s="9">
        <v>1</v>
      </c>
      <c r="F14" s="6"/>
      <c r="G14" s="10">
        <f>+C14*D14*E14</f>
        <v>2000000</v>
      </c>
      <c r="H14" s="6">
        <v>2</v>
      </c>
      <c r="I14" s="7">
        <f t="shared" si="1"/>
        <v>4000000</v>
      </c>
    </row>
    <row r="15" spans="1:9" ht="27.95" x14ac:dyDescent="0.35">
      <c r="A15" s="6"/>
      <c r="B15" s="1" t="s">
        <v>29</v>
      </c>
      <c r="C15" s="5"/>
      <c r="D15" s="6"/>
      <c r="E15" s="6"/>
      <c r="F15" s="6"/>
      <c r="G15" s="5"/>
      <c r="H15" s="6"/>
      <c r="I15" s="12">
        <f>SUM(I6:I14)</f>
        <v>69280000</v>
      </c>
    </row>
    <row r="16" spans="1:9" ht="27.95" x14ac:dyDescent="0.35">
      <c r="A16" s="5"/>
      <c r="B16" s="1" t="s">
        <v>30</v>
      </c>
      <c r="C16" s="5"/>
      <c r="D16" s="6"/>
      <c r="E16" s="6"/>
      <c r="F16" s="1">
        <v>1.81</v>
      </c>
      <c r="G16" s="5"/>
      <c r="H16" s="6"/>
      <c r="I16" s="13">
        <v>1.81</v>
      </c>
    </row>
    <row r="17" spans="1:9" ht="14.45" x14ac:dyDescent="0.35">
      <c r="A17" s="19" t="s">
        <v>31</v>
      </c>
      <c r="B17" s="19"/>
      <c r="C17" s="19"/>
      <c r="D17" s="19"/>
      <c r="E17" s="19"/>
      <c r="F17" s="19"/>
      <c r="G17" s="19"/>
      <c r="H17" s="19"/>
      <c r="I17" s="14">
        <f>+I15*I16</f>
        <v>125396800</v>
      </c>
    </row>
    <row r="18" spans="1:9" ht="27.95" x14ac:dyDescent="0.35">
      <c r="A18" s="1">
        <v>3</v>
      </c>
      <c r="B18" s="4" t="s">
        <v>32</v>
      </c>
      <c r="C18" s="1" t="s">
        <v>33</v>
      </c>
      <c r="D18" s="5"/>
      <c r="E18" s="1" t="s">
        <v>10</v>
      </c>
      <c r="F18" s="6"/>
      <c r="G18" s="1" t="s">
        <v>34</v>
      </c>
      <c r="H18" s="6"/>
      <c r="I18" s="2" t="s">
        <v>35</v>
      </c>
    </row>
    <row r="19" spans="1:9" ht="42" x14ac:dyDescent="0.35">
      <c r="A19" s="6">
        <v>3.01</v>
      </c>
      <c r="B19" s="5" t="s">
        <v>36</v>
      </c>
      <c r="C19" s="6" t="s">
        <v>37</v>
      </c>
      <c r="D19" s="6"/>
      <c r="E19" s="6">
        <v>1</v>
      </c>
      <c r="F19" s="6"/>
      <c r="G19" s="11">
        <v>500000</v>
      </c>
      <c r="H19" s="6">
        <v>2</v>
      </c>
      <c r="I19" s="7">
        <f>+G19*E19*H19*1.097</f>
        <v>1097000</v>
      </c>
    </row>
    <row r="20" spans="1:9" ht="69.95" x14ac:dyDescent="0.35">
      <c r="A20" s="6">
        <v>3.02</v>
      </c>
      <c r="B20" s="5" t="s">
        <v>38</v>
      </c>
      <c r="C20" s="6" t="s">
        <v>37</v>
      </c>
      <c r="D20" s="6"/>
      <c r="E20" s="6">
        <v>1</v>
      </c>
      <c r="F20" s="6"/>
      <c r="G20" s="11">
        <v>342502.27894256834</v>
      </c>
      <c r="H20" s="6">
        <v>2</v>
      </c>
      <c r="I20" s="7">
        <f>+G20*E20*H20*1.097</f>
        <v>751449.99999999488</v>
      </c>
    </row>
    <row r="21" spans="1:9" ht="49.5" x14ac:dyDescent="0.25">
      <c r="A21" s="6">
        <v>3.03</v>
      </c>
      <c r="B21" s="5" t="s">
        <v>39</v>
      </c>
      <c r="C21" s="6" t="s">
        <v>40</v>
      </c>
      <c r="D21" s="6"/>
      <c r="E21" s="6">
        <v>1</v>
      </c>
      <c r="F21" s="6"/>
      <c r="G21" s="11">
        <v>1500000</v>
      </c>
      <c r="H21" s="6">
        <v>2</v>
      </c>
      <c r="I21" s="7">
        <f t="shared" ref="I21:I22" si="2">+G21*E21*H21</f>
        <v>3000000</v>
      </c>
    </row>
    <row r="22" spans="1:9" ht="14.45" x14ac:dyDescent="0.35">
      <c r="A22" s="6">
        <v>3.04</v>
      </c>
      <c r="B22" s="5" t="s">
        <v>41</v>
      </c>
      <c r="C22" s="6" t="s">
        <v>40</v>
      </c>
      <c r="D22" s="6"/>
      <c r="E22" s="6">
        <v>1</v>
      </c>
      <c r="F22" s="6"/>
      <c r="G22" s="11">
        <v>1000000</v>
      </c>
      <c r="H22" s="6">
        <v>2</v>
      </c>
      <c r="I22" s="7">
        <f t="shared" si="2"/>
        <v>2000000</v>
      </c>
    </row>
    <row r="23" spans="1:9" ht="14.45" x14ac:dyDescent="0.35">
      <c r="A23" s="6"/>
      <c r="B23" s="5"/>
      <c r="C23" s="6"/>
      <c r="D23" s="6"/>
      <c r="E23" s="6"/>
      <c r="F23" s="6"/>
      <c r="G23" s="6"/>
      <c r="H23" s="6"/>
      <c r="I23" s="7"/>
    </row>
    <row r="24" spans="1:9" ht="14.45" x14ac:dyDescent="0.35">
      <c r="A24" s="5"/>
      <c r="B24" s="5"/>
      <c r="C24" s="4"/>
      <c r="D24" s="19" t="s">
        <v>42</v>
      </c>
      <c r="E24" s="19"/>
      <c r="F24" s="19"/>
      <c r="G24" s="19"/>
      <c r="H24" s="19"/>
      <c r="I24" s="14">
        <f>SUM(I19:I23)</f>
        <v>6848449.9999999944</v>
      </c>
    </row>
    <row r="25" spans="1:9" ht="14.45" x14ac:dyDescent="0.35">
      <c r="A25" s="5"/>
      <c r="B25" s="5"/>
      <c r="C25" s="4"/>
      <c r="D25" s="19" t="s">
        <v>43</v>
      </c>
      <c r="E25" s="19"/>
      <c r="F25" s="19"/>
      <c r="G25" s="19"/>
      <c r="H25" s="19"/>
      <c r="I25" s="15"/>
    </row>
    <row r="26" spans="1:9" ht="14.45" x14ac:dyDescent="0.35">
      <c r="A26" s="18" t="s">
        <v>44</v>
      </c>
      <c r="B26" s="18"/>
      <c r="C26" s="18"/>
      <c r="D26" s="18"/>
      <c r="E26" s="18"/>
      <c r="F26" s="18"/>
      <c r="G26" s="18"/>
      <c r="H26" s="18"/>
      <c r="I26" s="14">
        <f>+I17+I24</f>
        <v>132245250</v>
      </c>
    </row>
    <row r="27" spans="1:9" ht="14.45" x14ac:dyDescent="0.35">
      <c r="A27" s="19" t="s">
        <v>45</v>
      </c>
      <c r="B27" s="19"/>
      <c r="C27" s="19"/>
      <c r="D27" s="19"/>
      <c r="E27" s="19"/>
      <c r="F27" s="1" t="s">
        <v>46</v>
      </c>
      <c r="G27" s="16">
        <v>0.19</v>
      </c>
      <c r="H27" s="4"/>
      <c r="I27" s="17">
        <f>+I26*19%</f>
        <v>25126597.5</v>
      </c>
    </row>
    <row r="28" spans="1:9" ht="14.45" x14ac:dyDescent="0.35">
      <c r="A28" s="18" t="s">
        <v>47</v>
      </c>
      <c r="B28" s="18"/>
      <c r="C28" s="18"/>
      <c r="D28" s="18"/>
      <c r="E28" s="18"/>
      <c r="F28" s="18"/>
      <c r="G28" s="18"/>
      <c r="H28" s="18"/>
      <c r="I28" s="14">
        <f>+I27+I26</f>
        <v>157371847.5</v>
      </c>
    </row>
    <row r="29" spans="1:9" ht="14.45" x14ac:dyDescent="0.35">
      <c r="A29" s="19"/>
      <c r="B29" s="19"/>
      <c r="C29" s="19"/>
      <c r="D29" s="19"/>
      <c r="E29" s="19"/>
      <c r="F29" s="1"/>
      <c r="G29" s="6"/>
      <c r="H29" s="4"/>
      <c r="I29" s="13"/>
    </row>
    <row r="30" spans="1:9" ht="14.45" x14ac:dyDescent="0.35">
      <c r="A30" s="18" t="s">
        <v>48</v>
      </c>
      <c r="B30" s="18"/>
      <c r="C30" s="18"/>
      <c r="D30" s="18"/>
      <c r="E30" s="18"/>
      <c r="F30" s="18"/>
      <c r="G30" s="18"/>
      <c r="H30" s="18"/>
      <c r="I30" s="14">
        <f>+I28</f>
        <v>157371847.5</v>
      </c>
    </row>
  </sheetData>
  <mergeCells count="15">
    <mergeCell ref="A28:H28"/>
    <mergeCell ref="A29:E29"/>
    <mergeCell ref="A30:H30"/>
    <mergeCell ref="H2:H3"/>
    <mergeCell ref="A17:H17"/>
    <mergeCell ref="D24:H24"/>
    <mergeCell ref="D25:H25"/>
    <mergeCell ref="A26:H26"/>
    <mergeCell ref="A27:E27"/>
    <mergeCell ref="A1:A3"/>
    <mergeCell ref="B1:B3"/>
    <mergeCell ref="C2:C3"/>
    <mergeCell ref="D2:D3"/>
    <mergeCell ref="E2:E3"/>
    <mergeCell ref="F2:F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 NUEVO</vt:lpstr>
      <vt:lpstr>'INTER NUEVO'!Área_de_impresión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ADMINISTRATIVA</dc:creator>
  <cp:lastModifiedBy>wilson Acuña</cp:lastModifiedBy>
  <dcterms:created xsi:type="dcterms:W3CDTF">2026-08-27T15:24:27Z</dcterms:created>
  <dcterms:modified xsi:type="dcterms:W3CDTF">2026-10-20T22:44:30Z</dcterms:modified>
</cp:coreProperties>
</file>