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an A Rodríguez H\Downloads\2.12. SED-SGI-DTH-COT-004-2026_Desfibriladores\14. V_16102026_Radicado\Anexos y Formatos\"/>
    </mc:Choice>
  </mc:AlternateContent>
  <xr:revisionPtr revIDLastSave="0" documentId="13_ncr:1_{AC9C9863-2213-4F79-98CB-02039D9929B1}" xr6:coauthVersionLast="47" xr6:coauthVersionMax="47" xr10:uidLastSave="{00000000-0000-0000-0000-000000000000}"/>
  <bookViews>
    <workbookView xWindow="-110" yWindow="-110" windowWidth="19420" windowHeight="10300" tabRatio="520" xr2:uid="{00000000-000D-0000-FFFF-FFFF00000000}"/>
  </bookViews>
  <sheets>
    <sheet name="Análisis de Riesgos" sheetId="1" r:id="rId1"/>
  </sheets>
  <definedNames>
    <definedName name="_xlnm.Print_Area" localSheetId="0">'Análisis de Riesgos'!$A$1:$W$27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4" i="1" l="1"/>
  <c r="Q15" i="1"/>
  <c r="P13" i="1"/>
  <c r="Q13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18" i="1"/>
  <c r="K18" i="1" s="1"/>
  <c r="J19" i="1"/>
  <c r="K19" i="1" s="1"/>
  <c r="J16" i="1"/>
  <c r="K16" i="1" s="1"/>
  <c r="J17" i="1"/>
  <c r="K17" i="1" s="1"/>
  <c r="J15" i="1"/>
  <c r="K15" i="1" s="1"/>
  <c r="J14" i="1"/>
  <c r="K14" i="1" s="1"/>
  <c r="J13" i="1"/>
  <c r="K13" i="1" s="1"/>
  <c r="P27" i="1"/>
  <c r="Q27" i="1" s="1"/>
  <c r="P26" i="1"/>
  <c r="Q26" i="1" s="1"/>
  <c r="P25" i="1"/>
  <c r="Q25" i="1" s="1"/>
  <c r="P24" i="1"/>
  <c r="Q24" i="1" s="1"/>
  <c r="P21" i="1"/>
  <c r="Q21" i="1" s="1"/>
  <c r="P22" i="1"/>
  <c r="Q22" i="1" s="1"/>
  <c r="P23" i="1"/>
  <c r="Q23" i="1" s="1"/>
  <c r="P19" i="1"/>
  <c r="Q19" i="1" s="1"/>
  <c r="P20" i="1"/>
  <c r="Q20" i="1" s="1"/>
  <c r="P18" i="1"/>
  <c r="Q18" i="1" s="1"/>
  <c r="P17" i="1"/>
  <c r="Q17" i="1" s="1"/>
  <c r="P16" i="1"/>
  <c r="Q16" i="1" s="1"/>
  <c r="J12" i="1"/>
  <c r="K12" i="1" s="1"/>
  <c r="J11" i="1"/>
  <c r="K11" i="1" s="1"/>
  <c r="K10" i="1"/>
</calcChain>
</file>

<file path=xl/sharedStrings.xml><?xml version="1.0" encoding="utf-8"?>
<sst xmlns="http://schemas.openxmlformats.org/spreadsheetml/2006/main" count="236" uniqueCount="146">
  <si>
    <t>ANEXO ANÁLISIS DE RIESGO Y FORMA DE MITIGACIÓN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</si>
  <si>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</si>
  <si>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</si>
  <si>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</si>
  <si>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</si>
  <si>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</si>
  <si>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</si>
  <si>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</si>
  <si>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</si>
  <si>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</si>
  <si>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Calificacion</t>
  </si>
  <si>
    <t>Prioridad</t>
  </si>
  <si>
    <t>¿A quién se le asigna?</t>
  </si>
  <si>
    <t>Tratamiento/Controles a ser implementados</t>
  </si>
  <si>
    <t>Impacto
después del
Tratamiento</t>
  </si>
  <si>
    <t>¿Afecta el equilibrio económico del contrato?</t>
  </si>
  <si>
    <t>Persona responsable
por implementar el
tratamiento</t>
  </si>
  <si>
    <t>Fecha estimada</t>
  </si>
  <si>
    <t>Fecha en que se
completa el
tratamiento / control</t>
  </si>
  <si>
    <t>Monitreo y revisión</t>
  </si>
  <si>
    <t>Cómo</t>
  </si>
  <si>
    <t>Cuándo</t>
  </si>
  <si>
    <t>GENERAL</t>
  </si>
  <si>
    <t>INTERNO</t>
  </si>
  <si>
    <t>PLANEACIÓN</t>
  </si>
  <si>
    <t>Entidad</t>
  </si>
  <si>
    <t>NO</t>
  </si>
  <si>
    <t>ESPECIFICO</t>
  </si>
  <si>
    <t>EXTERNO</t>
  </si>
  <si>
    <t>EJECUCIÓN</t>
  </si>
  <si>
    <t>OPERACIONAL</t>
  </si>
  <si>
    <t>Contratista</t>
  </si>
  <si>
    <t>SI</t>
  </si>
  <si>
    <t>Etapa precontractual</t>
  </si>
  <si>
    <t>Afecta el equilibrio económico del contrato</t>
  </si>
  <si>
    <t>Contratista y Supervisor</t>
  </si>
  <si>
    <t>Baja participación de oferentes en la Subasta Inversa Electrónica.</t>
  </si>
  <si>
    <t>Posible declaratoria de desierto o menor competencia.</t>
  </si>
  <si>
    <t>Estudios de mercado suficientes, amplia publicidad y especificaciones no restrictivas.</t>
  </si>
  <si>
    <t>Definición inadecuada de las especificaciones técnicas de los DEA o accesorios.</t>
  </si>
  <si>
    <t>Adquisición de equipos que no satisfacen la necesidad.</t>
  </si>
  <si>
    <t>Validación técnica, revisión biomédica y jurídica del Anexo Técnico.</t>
  </si>
  <si>
    <t>Retraso en la fabricación, importación o entrega de los DEA.</t>
  </si>
  <si>
    <t>Incumplimiento del cronograma contractual.</t>
  </si>
  <si>
    <t>Planeación logística, inventario disponible y seguimiento del supervisor.</t>
  </si>
  <si>
    <t>Aplazamiento de la instalación y puesta en funcionamiento.</t>
  </si>
  <si>
    <t>Equipos entregados que no cumplen las especificaciones técnicas.</t>
  </si>
  <si>
    <t>Rechazo de bienes y retraso en la ejecución.</t>
  </si>
  <si>
    <t>Certificados del fabricante, pruebas de funcionamiento y recibo técnico.</t>
  </si>
  <si>
    <t>Incumplimiento del cronograma de instalación de DEA y gabinetes.</t>
  </si>
  <si>
    <t>Afectación de la cobertura prevista.</t>
  </si>
  <si>
    <t>Cronograma aprobado y seguimiento permanente.</t>
  </si>
  <si>
    <t>Incumplimiento en la prestación de las capacitaciones.</t>
  </si>
  <si>
    <t>Personal sin formación para la atención inicial de emergencias.</t>
  </si>
  <si>
    <t>Programación, control de asistencia y certificación.</t>
  </si>
  <si>
    <t>El mantenimiento preventivo no detecta oportunamente fallas del equipo.</t>
  </si>
  <si>
    <t>Riesgo de indisponibilidad del DEA.</t>
  </si>
  <si>
    <t>Protocolos del fabricante y supervisión técnica.</t>
  </si>
  <si>
    <t>Cambios normativos aplicables a equipos biomédicos.</t>
  </si>
  <si>
    <t>Necesidad de ajustes durante la ejecución.</t>
  </si>
  <si>
    <t>Seguimiento normativo permanente.</t>
  </si>
  <si>
    <t>Eventos de fuerza mayor que impidan la ejecución.</t>
  </si>
  <si>
    <t>Suspensión o prórroga del contrato.</t>
  </si>
  <si>
    <t>Aplicación de mecanismos contractuales.</t>
  </si>
  <si>
    <t>Incumplimiento de la garantía de los equipos.</t>
  </si>
  <si>
    <t>Demoras en la revisión y aprobación de informes por parte de la supervisión.</t>
  </si>
  <si>
    <t>Retraso en pagos y ejecución.</t>
  </si>
  <si>
    <t>Seguimiento permanente y cronograma de revisión.</t>
  </si>
  <si>
    <t>Daño o pérdida de equipos durante transporte o instalación.</t>
  </si>
  <si>
    <t>Embalaje, transporte asegurado y protocolos de instalación.</t>
  </si>
  <si>
    <t>Obsolescencia tecnológica o descontinuación del modelo ofertado.</t>
  </si>
  <si>
    <t>Dificultad para obtener soporte y repuestos.</t>
  </si>
  <si>
    <t>Garantizar disponibilidad de soporte y repuestos durante la vigencia contractual.</t>
  </si>
  <si>
    <t>Incumplimiento de las obligaciones laborales o de seguridad social del contratista.</t>
  </si>
  <si>
    <t>Riesgos legales y afectación de la ejecución.</t>
  </si>
  <si>
    <t>Verificación mensual por la supervisión y cumplimiento de obligaciones legales.</t>
  </si>
  <si>
    <t>MERCADO</t>
  </si>
  <si>
    <t>TÉCNICO</t>
  </si>
  <si>
    <t>ESPECÍFICO</t>
  </si>
  <si>
    <t>CONTRACTUAL</t>
  </si>
  <si>
    <t>Retrasos en el acceso a las sedes de la SED para la instalación.</t>
  </si>
  <si>
    <t>Entidad y 
Contratista</t>
  </si>
  <si>
    <t>Riesgo de indisponibilidad del DEA</t>
  </si>
  <si>
    <t>FINANCIERO</t>
  </si>
  <si>
    <t>JURÍDICO</t>
  </si>
  <si>
    <t>FUERZA MAYOR</t>
  </si>
  <si>
    <t>CALIDAD</t>
  </si>
  <si>
    <t>Garantía del fabricante y garantías (pólizas) contractuales.</t>
  </si>
  <si>
    <t>ADMINISTRATIVO</t>
  </si>
  <si>
    <t>SEGURIDAD</t>
  </si>
  <si>
    <t>transporte o instalación.
Reposición de equipos y retrasos.</t>
  </si>
  <si>
    <t>TECNOLÓGICO</t>
  </si>
  <si>
    <t>Entidad (Supervisor y área estructuradora)</t>
  </si>
  <si>
    <t xml:space="preserve">Entidad  </t>
  </si>
  <si>
    <t xml:space="preserve">Contratista  </t>
  </si>
  <si>
    <t>Entidad y Contratista</t>
  </si>
  <si>
    <t>Supervisor del contrato</t>
  </si>
  <si>
    <t>Elaboración de estudios previos</t>
  </si>
  <si>
    <t>Inicio de ejecución</t>
  </si>
  <si>
    <t>Inicio de instalaciones</t>
  </si>
  <si>
    <t>Entrega de equipos</t>
  </si>
  <si>
    <t>Inicio de la instalación</t>
  </si>
  <si>
    <t>Inicio de las capacitaciones</t>
  </si>
  <si>
    <t>Inicio del mantenimiento</t>
  </si>
  <si>
    <t>Durante la ejecución</t>
  </si>
  <si>
    <t>Inicio del contrato</t>
  </si>
  <si>
    <t>Entrega de los equipos</t>
  </si>
  <si>
    <t>Inicio de la ejecución</t>
  </si>
  <si>
    <t>Inicio del transporte</t>
  </si>
  <si>
    <t>Publicación del proceso</t>
  </si>
  <si>
    <t>Entrega total de los DEA</t>
  </si>
  <si>
    <t>Finalización de las instalaciones</t>
  </si>
  <si>
    <t>Recibo a satisfacción</t>
  </si>
  <si>
    <t>Finalización de la instalación</t>
  </si>
  <si>
    <t>Finalización de las capacitaciones</t>
  </si>
  <si>
    <t>Finalización del mantenimiento</t>
  </si>
  <si>
    <t>Terminación del contrato</t>
  </si>
  <si>
    <t>Cuando se implementen los cambios</t>
  </si>
  <si>
    <t>Cuando cese el evento</t>
  </si>
  <si>
    <t>Vencimiento de la garantía</t>
  </si>
  <si>
    <t>Terminación de la garantía</t>
  </si>
  <si>
    <t>Verificación del estudio de mercado y observaciones recibidas</t>
  </si>
  <si>
    <t>Durante la etapa precontractual</t>
  </si>
  <si>
    <t>Revisión técnica y jurídica del Anexo Técnico</t>
  </si>
  <si>
    <t>Antes de la publicación</t>
  </si>
  <si>
    <t>Seguimiento al cronograma, órdenes de compra y entregas</t>
  </si>
  <si>
    <t>Semanal</t>
  </si>
  <si>
    <t>Seguimiento al cronograma y coordinación con las sedes</t>
  </si>
  <si>
    <t>Inspección técnica, pruebas funcionales y verificación documental</t>
  </si>
  <si>
    <t>En cada entrega</t>
  </si>
  <si>
    <t>Seguimiento al cronograma de ejecución</t>
  </si>
  <si>
    <t>Verificación de asistencia, contenidos y certificados</t>
  </si>
  <si>
    <t>En cada jornada</t>
  </si>
  <si>
    <t>Revisión de informes técnicos y pruebas funcionales</t>
  </si>
  <si>
    <t>En cada mantenimiento</t>
  </si>
  <si>
    <t>Mensual</t>
  </si>
  <si>
    <t>Seguimiento a modificaciones normativas</t>
  </si>
  <si>
    <t>Permanente</t>
  </si>
  <si>
    <t>Actas de suspensión, prórroga o reinicio</t>
  </si>
  <si>
    <t>Cuando ocurra el evento</t>
  </si>
  <si>
    <t>Verificación de garantías y atención de reclamaciones</t>
  </si>
  <si>
    <t>Cuando se presente una falla</t>
  </si>
  <si>
    <t>Control de tiempos de revisión y aprobación</t>
  </si>
  <si>
    <t>Verificación del transporte, instalación y actas de recibo</t>
  </si>
  <si>
    <t>Verificación de soporte técnico y disponibilidad de repuestos</t>
  </si>
  <si>
    <t>Revisión de aportes al Sistema de Seguridad Social y obligaciones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</si>
</sst>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P_t_s_-;\-* #,##0.00\ _P_t_s_-;_-* &quot;-&quot;??\ _P_t_s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1" fillId="0" borderId="0"/>
  </cellStyleXfs>
  <cellXfs count="32">
    <xf numFmtId="0" fontId="0" fillId="0" borderId="0" xfId="0"/>
    <xf numFmtId="0" fontId="3" fillId="0" borderId="1" xfId="0" applyFont="1" applyBorder="1" applyAlignment="1">
      <alignment vertical="center" textRotation="90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textRotation="90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6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3" fillId="3" borderId="1" xfId="0" applyFont="1" applyFill="1" applyBorder="1" applyAlignment="1">
      <alignment vertical="center" textRotation="90"/>
    </xf>
    <xf numFmtId="0" fontId="6" fillId="0" borderId="4" xfId="0" applyFont="1" applyBorder="1"/>
    <xf numFmtId="0" fontId="3" fillId="3" borderId="1" xfId="0" applyFont="1" applyFill="1" applyBorder="1" applyAlignment="1">
      <alignment horizontal="center" vertical="center" textRotation="90"/>
    </xf>
    <xf numFmtId="0" fontId="6" fillId="0" borderId="5" xfId="0" applyFont="1" applyBorder="1"/>
    <xf numFmtId="0" fontId="3" fillId="0" borderId="3" xfId="0" applyFont="1" applyBorder="1" applyAlignment="1">
      <alignment horizontal="center" vertical="center"/>
    </xf>
    <xf numFmtId="0" fontId="6" fillId="0" borderId="3" xfId="0" applyFont="1" applyBorder="1"/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vertical="center" textRotation="90" wrapText="1"/>
    </xf>
  </cellXfs>
  <cellStyles count="3">
    <cellStyle name="Millares 2" xfId="1" xr:uid="{00000000-0005-0000-0000-000001000000}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59764</xdr:colOff>
      <xdr:row>0</xdr:row>
      <xdr:rowOff>112059</xdr:rowOff>
    </xdr:from>
    <xdr:to>
      <xdr:col>12</xdr:col>
      <xdr:colOff>1822824</xdr:colOff>
      <xdr:row>5</xdr:row>
      <xdr:rowOff>86767</xdr:rowOff>
    </xdr:to>
    <xdr:pic>
      <xdr:nvPicPr>
        <xdr:cNvPr id="3" name="Imagen 2" descr="Texto&#10;&#10;Descripción generada automáticamente con confianza baja">
          <a:extLst>
            <a:ext uri="{FF2B5EF4-FFF2-40B4-BE49-F238E27FC236}">
              <a16:creationId xmlns:a16="http://schemas.microsoft.com/office/drawing/2014/main" id="{E54F95F1-99A1-4328-925B-69DEEAA1E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82235" y="112059"/>
          <a:ext cx="2495177" cy="908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W27"/>
  <sheetViews>
    <sheetView tabSelected="1" view="pageBreakPreview" topLeftCell="H1" zoomScale="90" zoomScaleNormal="100" zoomScaleSheetLayoutView="90" workbookViewId="0">
      <selection activeCell="G26" sqref="G26"/>
    </sheetView>
  </sheetViews>
  <sheetFormatPr baseColWidth="10" defaultColWidth="9.1796875" defaultRowHeight="14.5" x14ac:dyDescent="0.35"/>
  <cols>
    <col min="1" max="1" width="3.7265625" style="11" bestFit="1" customWidth="1"/>
    <col min="2" max="5" width="3.7265625" style="5" bestFit="1" customWidth="1"/>
    <col min="6" max="6" width="16.7265625" style="5" customWidth="1"/>
    <col min="7" max="7" width="25.1796875" style="5" customWidth="1"/>
    <col min="8" max="10" width="3.81640625" style="11" bestFit="1" customWidth="1"/>
    <col min="11" max="11" width="9.81640625" style="12" customWidth="1"/>
    <col min="12" max="12" width="10.453125" style="12" customWidth="1"/>
    <col min="13" max="13" width="33.453125" style="5" customWidth="1"/>
    <col min="14" max="16" width="3.81640625" style="12" bestFit="1" customWidth="1"/>
    <col min="17" max="17" width="6.1796875" style="5" bestFit="1" customWidth="1"/>
    <col min="18" max="18" width="9.7265625" style="5" bestFit="1" customWidth="1"/>
    <col min="19" max="19" width="10.453125" style="5" customWidth="1"/>
    <col min="20" max="20" width="4.453125" style="5" bestFit="1" customWidth="1"/>
    <col min="21" max="21" width="8.81640625" style="21" customWidth="1"/>
    <col min="22" max="22" width="11.54296875" style="11" customWidth="1"/>
    <col min="23" max="23" width="12.81640625" style="11" customWidth="1"/>
    <col min="24" max="256" width="11.453125" style="5" customWidth="1"/>
    <col min="257" max="16384" width="9.1796875" style="5"/>
  </cols>
  <sheetData>
    <row r="7" spans="1:23" x14ac:dyDescent="0.35">
      <c r="A7" s="28" t="s">
        <v>0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spans="1:23" ht="98.25" customHeight="1" x14ac:dyDescent="0.35">
      <c r="A8" s="26" t="s">
        <v>1</v>
      </c>
      <c r="B8" s="24" t="s">
        <v>2</v>
      </c>
      <c r="C8" s="24" t="s">
        <v>3</v>
      </c>
      <c r="D8" s="24" t="s">
        <v>4</v>
      </c>
      <c r="E8" s="24" t="s">
        <v>5</v>
      </c>
      <c r="F8" s="22" t="s">
        <v>6</v>
      </c>
      <c r="G8" s="22" t="s">
        <v>7</v>
      </c>
      <c r="H8" s="26" t="s">
        <v>8</v>
      </c>
      <c r="I8" s="26" t="s">
        <v>9</v>
      </c>
      <c r="J8" s="26" t="s">
        <v>10</v>
      </c>
      <c r="K8" s="26" t="s">
        <v>11</v>
      </c>
      <c r="L8" s="26" t="s">
        <v>12</v>
      </c>
      <c r="M8" s="22" t="s">
        <v>13</v>
      </c>
      <c r="N8" s="22" t="s">
        <v>14</v>
      </c>
      <c r="O8" s="27"/>
      <c r="P8" s="27"/>
      <c r="Q8" s="23"/>
      <c r="R8" s="30" t="s">
        <v>15</v>
      </c>
      <c r="S8" s="30" t="s">
        <v>16</v>
      </c>
      <c r="T8" s="31" t="s">
        <v>17</v>
      </c>
      <c r="U8" s="30" t="s">
        <v>18</v>
      </c>
      <c r="V8" s="22" t="s">
        <v>19</v>
      </c>
      <c r="W8" s="23"/>
    </row>
    <row r="9" spans="1:23" ht="83.25" customHeight="1" x14ac:dyDescent="0.3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13" t="s">
        <v>8</v>
      </c>
      <c r="O9" s="13" t="s">
        <v>9</v>
      </c>
      <c r="P9" s="13" t="s">
        <v>10</v>
      </c>
      <c r="Q9" s="13" t="s">
        <v>11</v>
      </c>
      <c r="R9" s="25"/>
      <c r="S9" s="25"/>
      <c r="T9" s="25"/>
      <c r="U9" s="25"/>
      <c r="V9" s="14" t="s">
        <v>20</v>
      </c>
      <c r="W9" s="14" t="s">
        <v>21</v>
      </c>
    </row>
    <row r="10" spans="1:23" hidden="1" x14ac:dyDescent="0.35">
      <c r="A10" s="6"/>
      <c r="B10" s="7"/>
      <c r="C10" s="7"/>
      <c r="D10" s="7"/>
      <c r="E10" s="7"/>
      <c r="F10" s="7"/>
      <c r="G10" s="7"/>
      <c r="H10" s="6">
        <v>1</v>
      </c>
      <c r="I10" s="6">
        <v>1</v>
      </c>
      <c r="J10" s="8">
        <v>8</v>
      </c>
      <c r="K10" s="8" t="str">
        <f>IF(J10&gt;7,"Extremo",IF(J10&lt;=7,"Alto",IF(J10=5,"Medio",IF(J10&lt;=5,"Bajo"))))</f>
        <v>Extremo</v>
      </c>
      <c r="L10" s="8"/>
      <c r="M10" s="7"/>
      <c r="N10" s="9"/>
      <c r="O10" s="9"/>
      <c r="P10" s="9"/>
      <c r="Q10" s="7"/>
      <c r="R10" s="7"/>
      <c r="S10" s="7"/>
      <c r="T10" s="7"/>
      <c r="U10" s="4"/>
      <c r="V10" s="6"/>
      <c r="W10" s="6"/>
    </row>
    <row r="11" spans="1:23" hidden="1" x14ac:dyDescent="0.35">
      <c r="A11" s="6"/>
      <c r="B11" s="7"/>
      <c r="C11" s="7"/>
      <c r="D11" s="7"/>
      <c r="E11" s="7"/>
      <c r="F11" s="7"/>
      <c r="G11" s="7"/>
      <c r="H11" s="6">
        <v>2</v>
      </c>
      <c r="I11" s="6">
        <v>2</v>
      </c>
      <c r="J11" s="8" t="str">
        <f>IF(AND(H11=1,I11=1),"2",IF(AND(H11=2,I11=2),"4",IF(AND(H11=1,I11=2),"3")))</f>
        <v>4</v>
      </c>
      <c r="K11" s="8" t="str">
        <f>IF(J11&gt;7,"Extremo",IF(J11&lt;=7,"Alto",IF(J11=5,"Medio",IF(J11&lt;=5,"Bajo"))))</f>
        <v>Extremo</v>
      </c>
      <c r="L11" s="8"/>
      <c r="M11" s="7"/>
      <c r="N11" s="9"/>
      <c r="O11" s="9"/>
      <c r="P11" s="9"/>
      <c r="Q11" s="7"/>
      <c r="R11" s="7"/>
      <c r="S11" s="7"/>
      <c r="T11" s="7"/>
      <c r="U11" s="4"/>
      <c r="V11" s="6"/>
      <c r="W11" s="6"/>
    </row>
    <row r="12" spans="1:23" hidden="1" x14ac:dyDescent="0.35">
      <c r="A12" s="6"/>
      <c r="B12" s="7"/>
      <c r="C12" s="7"/>
      <c r="D12" s="7"/>
      <c r="E12" s="7"/>
      <c r="F12" s="7"/>
      <c r="G12" s="7"/>
      <c r="H12" s="6">
        <v>2</v>
      </c>
      <c r="I12" s="6">
        <v>2</v>
      </c>
      <c r="J12" s="8" t="str">
        <f>IF(OR(H12=1,I12=1),"2",IF(OR(H12=2,I12=2),"4"))</f>
        <v>4</v>
      </c>
      <c r="K12" s="8" t="str">
        <f>IF(J12&gt;7,"Extremo",IF(J12&lt;=7,"Alto",IF(J12=5,"Medio",IF(J12&lt;=5,"Bajo"))))</f>
        <v>Extremo</v>
      </c>
      <c r="L12" s="8"/>
      <c r="M12" s="7"/>
      <c r="N12" s="9"/>
      <c r="O12" s="9"/>
      <c r="P12" s="9"/>
      <c r="Q12" s="7"/>
      <c r="R12" s="7"/>
      <c r="S12" s="7"/>
      <c r="T12" s="7"/>
      <c r="U12" s="4"/>
      <c r="V12" s="6"/>
      <c r="W12" s="6"/>
    </row>
    <row r="13" spans="1:23" s="10" customFormat="1" ht="108.75" customHeight="1" x14ac:dyDescent="0.35">
      <c r="A13" s="4">
        <v>1</v>
      </c>
      <c r="B13" s="1" t="s">
        <v>22</v>
      </c>
      <c r="C13" s="1" t="s">
        <v>28</v>
      </c>
      <c r="D13" s="1" t="s">
        <v>24</v>
      </c>
      <c r="E13" s="1" t="s">
        <v>76</v>
      </c>
      <c r="F13" s="2" t="s">
        <v>36</v>
      </c>
      <c r="G13" s="2" t="s">
        <v>37</v>
      </c>
      <c r="H13" s="4">
        <v>2</v>
      </c>
      <c r="I13" s="4">
        <v>3</v>
      </c>
      <c r="J13" s="14">
        <f t="shared" ref="J13:J19" si="0">H13*I13</f>
        <v>6</v>
      </c>
      <c r="K13" s="14" t="str">
        <f t="shared" ref="K13:K22" si="1">IF(J13=5,"MEDIO",IF(J13&lt;5,"BAJO",IF(J13&lt;=7,"ALTO",IF(J13&gt;7,"EXTREMO"))))</f>
        <v>ALTO</v>
      </c>
      <c r="L13" s="4" t="s">
        <v>25</v>
      </c>
      <c r="M13" s="2" t="s">
        <v>38</v>
      </c>
      <c r="N13" s="4">
        <v>1</v>
      </c>
      <c r="O13" s="4">
        <v>2</v>
      </c>
      <c r="P13" s="14">
        <f t="shared" ref="P13" si="2">N13+O13</f>
        <v>3</v>
      </c>
      <c r="Q13" s="14" t="str">
        <f>IF(P13=5,"MEDIO",IF(P13&lt;5,"BAJO",IF(P13&lt;=7,"ALTO",IF(P13&gt;7,"EXTREMO"))))</f>
        <v>BAJO</v>
      </c>
      <c r="R13" s="4" t="s">
        <v>26</v>
      </c>
      <c r="S13" s="3" t="s">
        <v>92</v>
      </c>
      <c r="T13" s="18" t="s">
        <v>33</v>
      </c>
      <c r="U13" s="18" t="s">
        <v>109</v>
      </c>
      <c r="V13" s="2" t="s">
        <v>121</v>
      </c>
      <c r="W13" s="3" t="s">
        <v>122</v>
      </c>
    </row>
    <row r="14" spans="1:23" s="10" customFormat="1" ht="108.75" customHeight="1" x14ac:dyDescent="0.35">
      <c r="A14" s="4">
        <v>2</v>
      </c>
      <c r="B14" s="1" t="s">
        <v>22</v>
      </c>
      <c r="C14" s="1" t="s">
        <v>23</v>
      </c>
      <c r="D14" s="1" t="s">
        <v>24</v>
      </c>
      <c r="E14" s="1" t="s">
        <v>77</v>
      </c>
      <c r="F14" s="2" t="s">
        <v>39</v>
      </c>
      <c r="G14" s="2" t="s">
        <v>40</v>
      </c>
      <c r="H14" s="4">
        <v>1</v>
      </c>
      <c r="I14" s="4">
        <v>4</v>
      </c>
      <c r="J14" s="14">
        <f t="shared" si="0"/>
        <v>4</v>
      </c>
      <c r="K14" s="14" t="str">
        <f t="shared" si="1"/>
        <v>BAJO</v>
      </c>
      <c r="L14" s="4" t="s">
        <v>25</v>
      </c>
      <c r="M14" s="2" t="s">
        <v>41</v>
      </c>
      <c r="N14" s="4">
        <v>1</v>
      </c>
      <c r="O14" s="4">
        <v>2</v>
      </c>
      <c r="P14" s="14">
        <v>3</v>
      </c>
      <c r="Q14" s="14" t="str">
        <f t="shared" ref="Q14:Q27" si="3">IF(P14=5,"MEDIO",IF(P14&lt;5,"BAJO",IF(P14&lt;=7,"ALTO",IF(P14&gt;7,"EXTREMO"))))</f>
        <v>BAJO</v>
      </c>
      <c r="R14" s="4" t="s">
        <v>26</v>
      </c>
      <c r="S14" s="3" t="s">
        <v>93</v>
      </c>
      <c r="T14" s="18" t="s">
        <v>97</v>
      </c>
      <c r="U14" s="18" t="s">
        <v>109</v>
      </c>
      <c r="V14" s="2" t="s">
        <v>123</v>
      </c>
      <c r="W14" s="3" t="s">
        <v>124</v>
      </c>
    </row>
    <row r="15" spans="1:23" s="10" customFormat="1" ht="108.75" customHeight="1" x14ac:dyDescent="0.35">
      <c r="A15" s="4">
        <v>3</v>
      </c>
      <c r="B15" s="15" t="s">
        <v>78</v>
      </c>
      <c r="C15" s="15" t="s">
        <v>28</v>
      </c>
      <c r="D15" s="15" t="s">
        <v>79</v>
      </c>
      <c r="E15" s="16" t="s">
        <v>30</v>
      </c>
      <c r="F15" s="3" t="s">
        <v>42</v>
      </c>
      <c r="G15" s="3" t="s">
        <v>43</v>
      </c>
      <c r="H15" s="4">
        <v>2</v>
      </c>
      <c r="I15" s="4">
        <v>3</v>
      </c>
      <c r="J15" s="14">
        <f t="shared" si="0"/>
        <v>6</v>
      </c>
      <c r="K15" s="14" t="str">
        <f t="shared" si="1"/>
        <v>ALTO</v>
      </c>
      <c r="L15" s="4" t="s">
        <v>31</v>
      </c>
      <c r="M15" s="2" t="s">
        <v>44</v>
      </c>
      <c r="N15" s="4">
        <v>1</v>
      </c>
      <c r="O15" s="4">
        <v>3</v>
      </c>
      <c r="P15" s="14">
        <v>2</v>
      </c>
      <c r="Q15" s="14" t="str">
        <f t="shared" si="3"/>
        <v>BAJO</v>
      </c>
      <c r="R15" s="4" t="s">
        <v>32</v>
      </c>
      <c r="S15" s="3" t="s">
        <v>94</v>
      </c>
      <c r="T15" s="19" t="s">
        <v>98</v>
      </c>
      <c r="U15" s="19" t="s">
        <v>110</v>
      </c>
      <c r="V15" s="2" t="s">
        <v>125</v>
      </c>
      <c r="W15" s="3" t="s">
        <v>126</v>
      </c>
    </row>
    <row r="16" spans="1:23" ht="76" customHeight="1" x14ac:dyDescent="0.35">
      <c r="A16" s="4">
        <v>4</v>
      </c>
      <c r="B16" s="1" t="s">
        <v>27</v>
      </c>
      <c r="C16" s="1" t="s">
        <v>23</v>
      </c>
      <c r="D16" s="1" t="s">
        <v>79</v>
      </c>
      <c r="E16" s="1" t="s">
        <v>30</v>
      </c>
      <c r="F16" s="2" t="s">
        <v>80</v>
      </c>
      <c r="G16" s="2" t="s">
        <v>34</v>
      </c>
      <c r="H16" s="4">
        <v>1</v>
      </c>
      <c r="I16" s="4">
        <v>3</v>
      </c>
      <c r="J16" s="14">
        <f t="shared" si="0"/>
        <v>3</v>
      </c>
      <c r="K16" s="14" t="str">
        <f t="shared" si="1"/>
        <v>BAJO</v>
      </c>
      <c r="L16" s="3" t="s">
        <v>81</v>
      </c>
      <c r="M16" s="2" t="s">
        <v>45</v>
      </c>
      <c r="N16" s="4">
        <v>1</v>
      </c>
      <c r="O16" s="4">
        <v>2</v>
      </c>
      <c r="P16" s="14">
        <f t="shared" ref="P16:P27" si="4">N16+O16</f>
        <v>3</v>
      </c>
      <c r="Q16" s="14" t="str">
        <f t="shared" si="3"/>
        <v>BAJO</v>
      </c>
      <c r="R16" s="4" t="s">
        <v>32</v>
      </c>
      <c r="S16" s="17" t="s">
        <v>95</v>
      </c>
      <c r="T16" s="20" t="s">
        <v>99</v>
      </c>
      <c r="U16" s="19" t="s">
        <v>111</v>
      </c>
      <c r="V16" s="2" t="s">
        <v>127</v>
      </c>
      <c r="W16" s="3" t="s">
        <v>126</v>
      </c>
    </row>
    <row r="17" spans="1:23" ht="76" customHeight="1" x14ac:dyDescent="0.35">
      <c r="A17" s="4">
        <v>5</v>
      </c>
      <c r="B17" s="1" t="s">
        <v>27</v>
      </c>
      <c r="C17" s="1" t="s">
        <v>28</v>
      </c>
      <c r="D17" s="1" t="s">
        <v>79</v>
      </c>
      <c r="E17" s="1" t="s">
        <v>77</v>
      </c>
      <c r="F17" s="2" t="s">
        <v>46</v>
      </c>
      <c r="G17" s="2" t="s">
        <v>47</v>
      </c>
      <c r="H17" s="4">
        <v>2</v>
      </c>
      <c r="I17" s="4">
        <v>4</v>
      </c>
      <c r="J17" s="14">
        <f t="shared" si="0"/>
        <v>8</v>
      </c>
      <c r="K17" s="14" t="str">
        <f t="shared" si="1"/>
        <v>EXTREMO</v>
      </c>
      <c r="L17" s="4" t="s">
        <v>31</v>
      </c>
      <c r="M17" s="2" t="s">
        <v>48</v>
      </c>
      <c r="N17" s="4">
        <v>1</v>
      </c>
      <c r="O17" s="4">
        <v>3</v>
      </c>
      <c r="P17" s="14">
        <f t="shared" si="4"/>
        <v>4</v>
      </c>
      <c r="Q17" s="14" t="str">
        <f t="shared" si="3"/>
        <v>BAJO</v>
      </c>
      <c r="R17" s="4" t="s">
        <v>26</v>
      </c>
      <c r="S17" s="3" t="s">
        <v>94</v>
      </c>
      <c r="T17" s="20" t="s">
        <v>100</v>
      </c>
      <c r="U17" s="19" t="s">
        <v>112</v>
      </c>
      <c r="V17" s="2" t="s">
        <v>128</v>
      </c>
      <c r="W17" s="3" t="s">
        <v>129</v>
      </c>
    </row>
    <row r="18" spans="1:23" ht="92" customHeight="1" x14ac:dyDescent="0.35">
      <c r="A18" s="4">
        <v>6</v>
      </c>
      <c r="B18" s="1" t="s">
        <v>27</v>
      </c>
      <c r="C18" s="1" t="s">
        <v>28</v>
      </c>
      <c r="D18" s="1" t="s">
        <v>79</v>
      </c>
      <c r="E18" s="1" t="s">
        <v>30</v>
      </c>
      <c r="F18" s="2" t="s">
        <v>49</v>
      </c>
      <c r="G18" s="2" t="s">
        <v>50</v>
      </c>
      <c r="H18" s="4">
        <v>2</v>
      </c>
      <c r="I18" s="4">
        <v>3</v>
      </c>
      <c r="J18" s="14">
        <f t="shared" si="0"/>
        <v>6</v>
      </c>
      <c r="K18" s="14" t="str">
        <f t="shared" si="1"/>
        <v>ALTO</v>
      </c>
      <c r="L18" s="3" t="s">
        <v>31</v>
      </c>
      <c r="M18" s="2" t="s">
        <v>51</v>
      </c>
      <c r="N18" s="4">
        <v>1</v>
      </c>
      <c r="O18" s="4">
        <v>2</v>
      </c>
      <c r="P18" s="14">
        <f t="shared" si="4"/>
        <v>3</v>
      </c>
      <c r="Q18" s="14" t="str">
        <f t="shared" si="3"/>
        <v>BAJO</v>
      </c>
      <c r="R18" s="4" t="s">
        <v>32</v>
      </c>
      <c r="S18" s="3" t="s">
        <v>94</v>
      </c>
      <c r="T18" s="19" t="s">
        <v>101</v>
      </c>
      <c r="U18" s="19" t="s">
        <v>113</v>
      </c>
      <c r="V18" s="2" t="s">
        <v>130</v>
      </c>
      <c r="W18" s="3" t="s">
        <v>126</v>
      </c>
    </row>
    <row r="19" spans="1:23" ht="92" customHeight="1" x14ac:dyDescent="0.35">
      <c r="A19" s="4">
        <v>7</v>
      </c>
      <c r="B19" s="1" t="s">
        <v>27</v>
      </c>
      <c r="C19" s="1" t="s">
        <v>28</v>
      </c>
      <c r="D19" s="1" t="s">
        <v>79</v>
      </c>
      <c r="E19" s="1" t="s">
        <v>77</v>
      </c>
      <c r="F19" s="2" t="s">
        <v>52</v>
      </c>
      <c r="G19" s="2" t="s">
        <v>53</v>
      </c>
      <c r="H19" s="4">
        <v>2</v>
      </c>
      <c r="I19" s="4">
        <v>2</v>
      </c>
      <c r="J19" s="14">
        <f t="shared" si="0"/>
        <v>4</v>
      </c>
      <c r="K19" s="14" t="str">
        <f t="shared" si="1"/>
        <v>BAJO</v>
      </c>
      <c r="L19" s="3" t="s">
        <v>31</v>
      </c>
      <c r="M19" s="2" t="s">
        <v>54</v>
      </c>
      <c r="N19" s="4">
        <v>1</v>
      </c>
      <c r="O19" s="4">
        <v>2</v>
      </c>
      <c r="P19" s="14">
        <f t="shared" si="4"/>
        <v>3</v>
      </c>
      <c r="Q19" s="14" t="str">
        <f t="shared" si="3"/>
        <v>BAJO</v>
      </c>
      <c r="R19" s="4" t="s">
        <v>26</v>
      </c>
      <c r="S19" s="3" t="s">
        <v>94</v>
      </c>
      <c r="T19" s="19" t="s">
        <v>102</v>
      </c>
      <c r="U19" s="19" t="s">
        <v>114</v>
      </c>
      <c r="V19" s="2" t="s">
        <v>131</v>
      </c>
      <c r="W19" s="3" t="s">
        <v>132</v>
      </c>
    </row>
    <row r="20" spans="1:23" ht="92" customHeight="1" x14ac:dyDescent="0.35">
      <c r="A20" s="4">
        <v>8</v>
      </c>
      <c r="B20" s="1" t="s">
        <v>27</v>
      </c>
      <c r="C20" s="1" t="s">
        <v>28</v>
      </c>
      <c r="D20" s="1" t="s">
        <v>79</v>
      </c>
      <c r="E20" s="1" t="s">
        <v>77</v>
      </c>
      <c r="F20" s="2" t="s">
        <v>55</v>
      </c>
      <c r="G20" s="2" t="s">
        <v>82</v>
      </c>
      <c r="H20" s="4">
        <v>1</v>
      </c>
      <c r="I20" s="4">
        <v>3</v>
      </c>
      <c r="J20" s="14">
        <f t="shared" ref="J20:J27" si="5">H20*I20</f>
        <v>3</v>
      </c>
      <c r="K20" s="14" t="str">
        <f t="shared" si="1"/>
        <v>BAJO</v>
      </c>
      <c r="L20" s="3" t="s">
        <v>31</v>
      </c>
      <c r="M20" s="2" t="s">
        <v>57</v>
      </c>
      <c r="N20" s="4">
        <v>1</v>
      </c>
      <c r="O20" s="4">
        <v>2</v>
      </c>
      <c r="P20" s="14">
        <f t="shared" si="4"/>
        <v>3</v>
      </c>
      <c r="Q20" s="14" t="str">
        <f t="shared" si="3"/>
        <v>BAJO</v>
      </c>
      <c r="R20" s="4" t="s">
        <v>26</v>
      </c>
      <c r="S20" s="3" t="s">
        <v>94</v>
      </c>
      <c r="T20" s="19" t="s">
        <v>103</v>
      </c>
      <c r="U20" s="19" t="s">
        <v>115</v>
      </c>
      <c r="V20" s="2" t="s">
        <v>133</v>
      </c>
      <c r="W20" s="3" t="s">
        <v>134</v>
      </c>
    </row>
    <row r="21" spans="1:23" ht="92" customHeight="1" x14ac:dyDescent="0.35">
      <c r="A21" s="4">
        <v>12</v>
      </c>
      <c r="B21" s="1" t="s">
        <v>22</v>
      </c>
      <c r="C21" s="1" t="s">
        <v>28</v>
      </c>
      <c r="D21" s="1" t="s">
        <v>79</v>
      </c>
      <c r="E21" s="1" t="s">
        <v>84</v>
      </c>
      <c r="F21" s="2" t="s">
        <v>58</v>
      </c>
      <c r="G21" s="2" t="s">
        <v>59</v>
      </c>
      <c r="H21" s="4">
        <v>1</v>
      </c>
      <c r="I21" s="4">
        <v>3</v>
      </c>
      <c r="J21" s="14">
        <f t="shared" si="5"/>
        <v>3</v>
      </c>
      <c r="K21" s="14" t="str">
        <f t="shared" si="1"/>
        <v>BAJO</v>
      </c>
      <c r="L21" s="3" t="s">
        <v>81</v>
      </c>
      <c r="M21" s="2" t="s">
        <v>60</v>
      </c>
      <c r="N21" s="4">
        <v>1</v>
      </c>
      <c r="O21" s="4">
        <v>2</v>
      </c>
      <c r="P21" s="14">
        <f t="shared" si="4"/>
        <v>3</v>
      </c>
      <c r="Q21" s="14" t="str">
        <f t="shared" si="3"/>
        <v>BAJO</v>
      </c>
      <c r="R21" s="4" t="s">
        <v>32</v>
      </c>
      <c r="S21" s="17" t="s">
        <v>95</v>
      </c>
      <c r="T21" s="19" t="s">
        <v>104</v>
      </c>
      <c r="U21" s="19" t="s">
        <v>117</v>
      </c>
      <c r="V21" s="2" t="s">
        <v>136</v>
      </c>
      <c r="W21" s="3" t="s">
        <v>137</v>
      </c>
    </row>
    <row r="22" spans="1:23" ht="92" customHeight="1" x14ac:dyDescent="0.35">
      <c r="A22" s="4">
        <v>13</v>
      </c>
      <c r="B22" s="1" t="s">
        <v>22</v>
      </c>
      <c r="C22" s="1" t="s">
        <v>28</v>
      </c>
      <c r="D22" s="1" t="s">
        <v>79</v>
      </c>
      <c r="E22" s="1" t="s">
        <v>85</v>
      </c>
      <c r="F22" s="2" t="s">
        <v>61</v>
      </c>
      <c r="G22" s="2" t="s">
        <v>62</v>
      </c>
      <c r="H22" s="4">
        <v>1</v>
      </c>
      <c r="I22" s="4">
        <v>5</v>
      </c>
      <c r="J22" s="14">
        <f t="shared" si="5"/>
        <v>5</v>
      </c>
      <c r="K22" s="14" t="str">
        <f t="shared" si="1"/>
        <v>MEDIO</v>
      </c>
      <c r="L22" s="3" t="s">
        <v>81</v>
      </c>
      <c r="M22" s="2" t="s">
        <v>63</v>
      </c>
      <c r="N22" s="4">
        <v>1</v>
      </c>
      <c r="O22" s="4">
        <v>5</v>
      </c>
      <c r="P22" s="14">
        <f t="shared" si="4"/>
        <v>6</v>
      </c>
      <c r="Q22" s="14" t="str">
        <f t="shared" si="3"/>
        <v>ALTO</v>
      </c>
      <c r="R22" s="4" t="s">
        <v>32</v>
      </c>
      <c r="S22" s="17" t="s">
        <v>95</v>
      </c>
      <c r="T22" s="19" t="s">
        <v>104</v>
      </c>
      <c r="U22" s="19" t="s">
        <v>118</v>
      </c>
      <c r="V22" s="2" t="s">
        <v>138</v>
      </c>
      <c r="W22" s="3" t="s">
        <v>139</v>
      </c>
    </row>
    <row r="23" spans="1:23" ht="76" customHeight="1" x14ac:dyDescent="0.35">
      <c r="A23" s="4">
        <v>14</v>
      </c>
      <c r="B23" s="1" t="s">
        <v>22</v>
      </c>
      <c r="C23" s="1" t="s">
        <v>28</v>
      </c>
      <c r="D23" s="1" t="s">
        <v>79</v>
      </c>
      <c r="E23" s="1" t="s">
        <v>86</v>
      </c>
      <c r="F23" s="2" t="s">
        <v>64</v>
      </c>
      <c r="G23" s="2" t="s">
        <v>56</v>
      </c>
      <c r="H23" s="4">
        <v>2</v>
      </c>
      <c r="I23" s="4">
        <v>3</v>
      </c>
      <c r="J23" s="14">
        <f t="shared" si="5"/>
        <v>6</v>
      </c>
      <c r="K23" s="14" t="str">
        <f t="shared" ref="K23:K27" si="6">IF(J23=5,"MEDIO",IF(J23&lt;5,"BAJO",IF(J23&lt;=7,"ALTO",IF(J23&gt;7,"EXTREMO"))))</f>
        <v>ALTO</v>
      </c>
      <c r="L23" s="3" t="s">
        <v>31</v>
      </c>
      <c r="M23" s="2" t="s">
        <v>87</v>
      </c>
      <c r="N23" s="4">
        <v>1</v>
      </c>
      <c r="O23" s="4">
        <v>2</v>
      </c>
      <c r="P23" s="14">
        <f t="shared" si="4"/>
        <v>3</v>
      </c>
      <c r="Q23" s="14" t="str">
        <f t="shared" si="3"/>
        <v>BAJO</v>
      </c>
      <c r="R23" s="4" t="s">
        <v>26</v>
      </c>
      <c r="S23" s="3" t="s">
        <v>94</v>
      </c>
      <c r="T23" s="19" t="s">
        <v>106</v>
      </c>
      <c r="U23" s="19" t="s">
        <v>119</v>
      </c>
      <c r="V23" s="2" t="s">
        <v>140</v>
      </c>
      <c r="W23" s="3" t="s">
        <v>141</v>
      </c>
    </row>
    <row r="24" spans="1:23" ht="92" customHeight="1" x14ac:dyDescent="0.35">
      <c r="A24" s="4">
        <v>15</v>
      </c>
      <c r="B24" s="1" t="s">
        <v>22</v>
      </c>
      <c r="C24" s="1" t="s">
        <v>23</v>
      </c>
      <c r="D24" s="1" t="s">
        <v>29</v>
      </c>
      <c r="E24" s="1" t="s">
        <v>88</v>
      </c>
      <c r="F24" s="2" t="s">
        <v>65</v>
      </c>
      <c r="G24" s="2" t="s">
        <v>66</v>
      </c>
      <c r="H24" s="4">
        <v>1</v>
      </c>
      <c r="I24" s="4">
        <v>3</v>
      </c>
      <c r="J24" s="14">
        <f t="shared" si="5"/>
        <v>3</v>
      </c>
      <c r="K24" s="14" t="str">
        <f t="shared" si="6"/>
        <v>BAJO</v>
      </c>
      <c r="L24" s="3" t="s">
        <v>25</v>
      </c>
      <c r="M24" s="2" t="s">
        <v>67</v>
      </c>
      <c r="N24" s="4">
        <v>1</v>
      </c>
      <c r="O24" s="4">
        <v>2</v>
      </c>
      <c r="P24" s="14">
        <f t="shared" si="4"/>
        <v>3</v>
      </c>
      <c r="Q24" s="14" t="str">
        <f t="shared" si="3"/>
        <v>BAJO</v>
      </c>
      <c r="R24" s="4" t="s">
        <v>32</v>
      </c>
      <c r="S24" s="17" t="s">
        <v>96</v>
      </c>
      <c r="T24" s="19" t="s">
        <v>107</v>
      </c>
      <c r="U24" s="19" t="s">
        <v>116</v>
      </c>
      <c r="V24" s="2" t="s">
        <v>142</v>
      </c>
      <c r="W24" s="3" t="s">
        <v>135</v>
      </c>
    </row>
    <row r="25" spans="1:23" ht="92" customHeight="1" x14ac:dyDescent="0.35">
      <c r="A25" s="4">
        <v>16</v>
      </c>
      <c r="B25" s="1" t="s">
        <v>27</v>
      </c>
      <c r="C25" s="1" t="s">
        <v>28</v>
      </c>
      <c r="D25" s="1" t="s">
        <v>29</v>
      </c>
      <c r="E25" s="1" t="s">
        <v>89</v>
      </c>
      <c r="F25" s="2" t="s">
        <v>68</v>
      </c>
      <c r="G25" s="2" t="s">
        <v>90</v>
      </c>
      <c r="H25" s="4">
        <v>1</v>
      </c>
      <c r="I25" s="4">
        <v>3</v>
      </c>
      <c r="J25" s="14">
        <f t="shared" si="5"/>
        <v>3</v>
      </c>
      <c r="K25" s="14" t="str">
        <f t="shared" si="6"/>
        <v>BAJO</v>
      </c>
      <c r="L25" s="3" t="s">
        <v>31</v>
      </c>
      <c r="M25" s="2" t="s">
        <v>69</v>
      </c>
      <c r="N25" s="4">
        <v>1</v>
      </c>
      <c r="O25" s="4">
        <v>2</v>
      </c>
      <c r="P25" s="14">
        <f t="shared" si="4"/>
        <v>3</v>
      </c>
      <c r="Q25" s="14" t="str">
        <f t="shared" si="3"/>
        <v>BAJO</v>
      </c>
      <c r="R25" s="4" t="s">
        <v>32</v>
      </c>
      <c r="S25" s="3" t="s">
        <v>94</v>
      </c>
      <c r="T25" s="19" t="s">
        <v>108</v>
      </c>
      <c r="U25" s="19" t="s">
        <v>106</v>
      </c>
      <c r="V25" s="2" t="s">
        <v>143</v>
      </c>
      <c r="W25" s="3" t="s">
        <v>129</v>
      </c>
    </row>
    <row r="26" spans="1:23" ht="92" customHeight="1" x14ac:dyDescent="0.35">
      <c r="A26" s="4">
        <v>17</v>
      </c>
      <c r="B26" s="1" t="s">
        <v>22</v>
      </c>
      <c r="C26" s="1" t="s">
        <v>28</v>
      </c>
      <c r="D26" s="1" t="s">
        <v>29</v>
      </c>
      <c r="E26" s="1" t="s">
        <v>91</v>
      </c>
      <c r="F26" s="2" t="s">
        <v>70</v>
      </c>
      <c r="G26" s="2" t="s">
        <v>71</v>
      </c>
      <c r="H26" s="4">
        <v>1</v>
      </c>
      <c r="I26" s="4">
        <v>4</v>
      </c>
      <c r="J26" s="14">
        <f t="shared" si="5"/>
        <v>4</v>
      </c>
      <c r="K26" s="14" t="str">
        <f t="shared" si="6"/>
        <v>BAJO</v>
      </c>
      <c r="L26" s="3" t="s">
        <v>31</v>
      </c>
      <c r="M26" s="2" t="s">
        <v>72</v>
      </c>
      <c r="N26" s="4">
        <v>1</v>
      </c>
      <c r="O26" s="4">
        <v>3</v>
      </c>
      <c r="P26" s="14">
        <f t="shared" si="4"/>
        <v>4</v>
      </c>
      <c r="Q26" s="14" t="str">
        <f t="shared" si="3"/>
        <v>BAJO</v>
      </c>
      <c r="R26" s="4" t="s">
        <v>26</v>
      </c>
      <c r="S26" s="3" t="s">
        <v>94</v>
      </c>
      <c r="T26" s="19" t="s">
        <v>105</v>
      </c>
      <c r="U26" s="19" t="s">
        <v>120</v>
      </c>
      <c r="V26" s="2" t="s">
        <v>144</v>
      </c>
      <c r="W26" s="3" t="s">
        <v>139</v>
      </c>
    </row>
    <row r="27" spans="1:23" ht="76" customHeight="1" x14ac:dyDescent="0.35">
      <c r="A27" s="4">
        <v>18</v>
      </c>
      <c r="B27" s="1" t="s">
        <v>22</v>
      </c>
      <c r="C27" s="1" t="s">
        <v>28</v>
      </c>
      <c r="D27" s="1" t="s">
        <v>29</v>
      </c>
      <c r="E27" s="1" t="s">
        <v>83</v>
      </c>
      <c r="F27" s="2" t="s">
        <v>73</v>
      </c>
      <c r="G27" s="2" t="s">
        <v>74</v>
      </c>
      <c r="H27" s="4">
        <v>1</v>
      </c>
      <c r="I27" s="4">
        <v>4</v>
      </c>
      <c r="J27" s="14">
        <f t="shared" si="5"/>
        <v>4</v>
      </c>
      <c r="K27" s="14" t="str">
        <f t="shared" si="6"/>
        <v>BAJO</v>
      </c>
      <c r="L27" s="3" t="s">
        <v>31</v>
      </c>
      <c r="M27" s="2" t="s">
        <v>75</v>
      </c>
      <c r="N27" s="4">
        <v>1</v>
      </c>
      <c r="O27" s="4">
        <v>2</v>
      </c>
      <c r="P27" s="14">
        <f t="shared" si="4"/>
        <v>3</v>
      </c>
      <c r="Q27" s="14" t="str">
        <f t="shared" si="3"/>
        <v>BAJO</v>
      </c>
      <c r="R27" s="4" t="s">
        <v>26</v>
      </c>
      <c r="S27" s="17" t="s">
        <v>35</v>
      </c>
      <c r="T27" s="19" t="s">
        <v>105</v>
      </c>
      <c r="U27" s="19" t="s">
        <v>116</v>
      </c>
      <c r="V27" s="2" t="s">
        <v>145</v>
      </c>
      <c r="W27" s="3" t="s">
        <v>135</v>
      </c>
    </row>
  </sheetData>
  <mergeCells count="20">
    <mergeCell ref="A8:A9"/>
    <mergeCell ref="G8:G9"/>
    <mergeCell ref="I8:I9"/>
    <mergeCell ref="A7:W7"/>
    <mergeCell ref="K8:K9"/>
    <mergeCell ref="S8:S9"/>
    <mergeCell ref="U8:U9"/>
    <mergeCell ref="M8:M9"/>
    <mergeCell ref="B8:B9"/>
    <mergeCell ref="F8:F9"/>
    <mergeCell ref="H8:H9"/>
    <mergeCell ref="R8:R9"/>
    <mergeCell ref="C8:C9"/>
    <mergeCell ref="T8:T9"/>
    <mergeCell ref="E8:E9"/>
    <mergeCell ref="V8:W8"/>
    <mergeCell ref="D8:D9"/>
    <mergeCell ref="J8:J9"/>
    <mergeCell ref="N8:Q8"/>
    <mergeCell ref="L8:L9"/>
  </mergeCells>
  <printOptions horizontalCentered="1" verticalCentered="1"/>
  <pageMargins left="0.59055118110236227" right="0.59055118110236227" top="0.59055118110236227" bottom="0.59055118110236227" header="0.31496062992125978" footer="0.31496062992125978"/>
  <pageSetup scale="62" fitToHeight="0" orientation="landscape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Análisis de Riesgos</vt:lpstr>
      <vt:lpstr>'Análisis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BETO</dc:creator>
  <cp:lastModifiedBy>Johan Alberto Rodríguez H.</cp:lastModifiedBy>
  <cp:lastPrinted>2026-07-20T23:06:03Z</cp:lastPrinted>
  <dcterms:created xsi:type="dcterms:W3CDTF">2010-09-05T22:32:34Z</dcterms:created>
  <dcterms:modified xsi:type="dcterms:W3CDTF">2026-10-16T21:40:06Z</dcterms:modified>
</cp:coreProperties>
</file>