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externalReferences>
    <externalReference r:id="rId5"/>
  </externalReferences>
  <definedNames/>
  <calcPr/>
  <extLst>
    <ext uri="GoogleSheetsCustomDataVersion2">
      <go:sheetsCustomData xmlns:go="http://customooxmlschemas.google.com/" r:id="rId6" roundtripDataChecksum="JUBLtoQlL3Q602rqDUvo1J6qpRrx4R57ZQm5r9qTPMg="/>
    </ext>
  </extLst>
</workbook>
</file>

<file path=xl/sharedStrings.xml><?xml version="1.0" encoding="utf-8"?>
<sst xmlns="http://schemas.openxmlformats.org/spreadsheetml/2006/main" count="272" uniqueCount="93">
  <si>
    <t>INFORMACION DE LA COMPRA</t>
  </si>
  <si>
    <t>OBJETO A CONTRATAR</t>
  </si>
  <si>
    <t>BATERIAS SANITARIAS</t>
  </si>
  <si>
    <t>DESCRIPCION Y ESTUDIO DE MERCADO DE LA ADQUISICION</t>
  </si>
  <si>
    <t>PROPONENTE 1 (JESUS BOHORQUEZ)</t>
  </si>
  <si>
    <t>PROPONENTE 2 (MAURICIO CUARAN)</t>
  </si>
  <si>
    <t>PROPONENTE 3 (HENRY ANDRÉS CORREA)</t>
  </si>
  <si>
    <t>VALOR UNITARIO PROMEDIO</t>
  </si>
  <si>
    <t>PROMEDIO COTIZACIONES</t>
  </si>
  <si>
    <t>ITEM</t>
  </si>
  <si>
    <t>DESCRIPCIÓN</t>
  </si>
  <si>
    <t>UND</t>
  </si>
  <si>
    <t>CANT.</t>
  </si>
  <si>
    <t>VR. UNITARIO</t>
  </si>
  <si>
    <t>VR. PARCIAL</t>
  </si>
  <si>
    <t>VR. TOTAL</t>
  </si>
  <si>
    <t>BATERIAS SANITARIAS BLOQUE 1 Y 2</t>
  </si>
  <si>
    <t>I</t>
  </si>
  <si>
    <t>PRELIMINARES</t>
  </si>
  <si>
    <t>Localización y replanteo pagado por M2</t>
  </si>
  <si>
    <t>M2</t>
  </si>
  <si>
    <t xml:space="preserve">Demolición de placa de piso </t>
  </si>
  <si>
    <t>M3</t>
  </si>
  <si>
    <t>Demolición de muros en mampostería, incluye cortes con pulidora.</t>
  </si>
  <si>
    <t>Retiro de sanitarios y lavamanos</t>
  </si>
  <si>
    <t>Excavación a mano sin clasificar profundidad menor a 2 m</t>
  </si>
  <si>
    <t>Retiro y disposición de material sobrante cargue a mano con pago de escombrera.</t>
  </si>
  <si>
    <t>Escarificación de enchape pisos y paredes</t>
  </si>
  <si>
    <t>II</t>
  </si>
  <si>
    <t>CONCRETOS Y  MAPOSTERIA</t>
  </si>
  <si>
    <t>Mesón 0.60 X 0.06 m. malla en acero 3/8 @ 0.17 m. en dos sentidos ccto de 3000 psi incluye enchape</t>
  </si>
  <si>
    <t>ML</t>
  </si>
  <si>
    <t>Andén en concreto, espesor 10 cm, resistencia 21 Mpa (3000 PSI)</t>
  </si>
  <si>
    <t>Caja de inspección 0.7 X 0.7 X 0.7 m en mamposteria incluye tapa en concreto con refuerzo</t>
  </si>
  <si>
    <t>Muro en ladrillo común sencillo.</t>
  </si>
  <si>
    <t>III</t>
  </si>
  <si>
    <t>REDES HIDRAULICAS Y SANITARIAS</t>
  </si>
  <si>
    <t>Tubería pvc presión 1/2" rde 21, incluye accesorios, suministro e instalación red.</t>
  </si>
  <si>
    <t>Ml</t>
  </si>
  <si>
    <t>Punto hidráulico 1/2"</t>
  </si>
  <si>
    <t>UNIDAD</t>
  </si>
  <si>
    <t>Red sanitaria 2"</t>
  </si>
  <si>
    <t>Punto sanitario 2"</t>
  </si>
  <si>
    <t>Red sanitaria 4"</t>
  </si>
  <si>
    <t>Punto sanitario 4"</t>
  </si>
  <si>
    <t>Válvula de cierre 1/2". Incluye caja y accesorios.</t>
  </si>
  <si>
    <t>Red sanitaria 6"</t>
  </si>
  <si>
    <t>IV</t>
  </si>
  <si>
    <t>ENCHAPES y PAÑETES</t>
  </si>
  <si>
    <t>Losa de concreto rígido, espesor 15cm, Mr=3.8 Mpa</t>
  </si>
  <si>
    <t>Enchape de piso</t>
  </si>
  <si>
    <t>Enchape de pared</t>
  </si>
  <si>
    <t>Espejo para baño pagado en m2</t>
  </si>
  <si>
    <t>Repello impermeabilizado allanado, espesor 1.5 cm, mezcla 1-4.</t>
  </si>
  <si>
    <t xml:space="preserve">M2 </t>
  </si>
  <si>
    <t>Pintura vinilo tipo 1 3 manos</t>
  </si>
  <si>
    <t>V</t>
  </si>
  <si>
    <t>APARATOS SANITARIOS</t>
  </si>
  <si>
    <t>Sanitario blanco tipo institucional, incluye suministro e instalación.</t>
  </si>
  <si>
    <t>Sanitario blanco tipo institucional para movilidad reducida incluye barras de soporte abatible, incluye suministro e instalación.</t>
  </si>
  <si>
    <t>Válvula 1/2 Regulación Plástica</t>
  </si>
  <si>
    <t>Orinal, incluye suministro e instalación.</t>
  </si>
  <si>
    <t>División para orinal</t>
  </si>
  <si>
    <t>Suministro e instalación de lavamanos línea blanca incluye accesorios y grifería</t>
  </si>
  <si>
    <t>VI</t>
  </si>
  <si>
    <t>CARPINTERIA METALICA</t>
  </si>
  <si>
    <t>Ventana metálica cal 20 instalada, pintada con anticorrosivo y pintura esmalte, vidrio claro 4 mm</t>
  </si>
  <si>
    <t>Puerta para baños en lamina galvanizada, con anticorrosivo y esmalte</t>
  </si>
  <si>
    <t>VII</t>
  </si>
  <si>
    <t>REDES ELECTRICA E ILUMINACIÓN</t>
  </si>
  <si>
    <t>Luminaria tipo led antipolvo 36 W. Incluye clavija y cable encauchetado de 3X14 AWG</t>
  </si>
  <si>
    <t xml:space="preserve">Salida interruptor doble 15 AMP, incluye interruptor y accesorios </t>
  </si>
  <si>
    <t>TOTAL COSTOS DIRECTOS BLOQUE 1-2</t>
  </si>
  <si>
    <t>BLOQUE DE EDUCACION FISICA</t>
  </si>
  <si>
    <t>Meson 0.60 X 0.06 m. malla en acero 3/8 @ 0.17 m. en dos sentidos ccto de 3000 psi incluye enchape</t>
  </si>
  <si>
    <t>Tubería pvc presión 1/2" rde 21, incluye regata, accesorios, suministro e instalación red.</t>
  </si>
  <si>
    <t>Espejo para baño pegado en m2</t>
  </si>
  <si>
    <t>Pañete afinado 1:3 incluye  filos y dilataciones</t>
  </si>
  <si>
    <t>Puerta para baños en lámina galvanizada, con anticorrosivo y esmalte</t>
  </si>
  <si>
    <t>Luminaria tipo led antipolvo 36 W.  clavija y cable encauchetado de 3X14 AWG</t>
  </si>
  <si>
    <t>BLOQUE DE COMERCIO</t>
  </si>
  <si>
    <t>SUBTOTAL CAPITULO</t>
  </si>
  <si>
    <t>División para  orinal</t>
  </si>
  <si>
    <t>UNI</t>
  </si>
  <si>
    <t>llave de paso 1/2 "</t>
  </si>
  <si>
    <t>Sifon</t>
  </si>
  <si>
    <t>TOTAL COSTOS DIRECTO</t>
  </si>
  <si>
    <t>PROPONENTE NO. 1</t>
  </si>
  <si>
    <t>PROPONENTE NO. 2</t>
  </si>
  <si>
    <t>PROPONENTE NO. 3</t>
  </si>
  <si>
    <t>AUI 20%</t>
  </si>
  <si>
    <t>COSTO TOTAL</t>
  </si>
  <si>
    <r>
      <rPr>
        <rFont val="Arial"/>
        <b/>
        <color theme="1"/>
        <sz val="10.0"/>
      </rPr>
      <t>OBSERVACIONES</t>
    </r>
    <r>
      <rPr>
        <rFont val="Arial"/>
        <b val="0"/>
        <color theme="1"/>
        <sz val="10.0"/>
      </rPr>
      <t>: PARA EL PRESENTE ESTUDIO DE MERCADO SE RECIBIO OFERTAS ECONOMICAS PROVINIENTES DE 3 PROVEEDORES PARA PARTICIPAR EN DICHO ESTUDIO, DE LOS CUALES EL PROPONENTE NO. 1 ES EL QUE OFERTA EL PRECIO MAS BAJO.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</si>
</sst>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_-&quot;$&quot;\ * #,##0.00_-;\-&quot;$&quot;\ * #,##0.00_-;_-&quot;$&quot;\ * &quot;-&quot;??_-;_-@"/>
    <numFmt numFmtId="165" formatCode="_ * #,##0.00_ ;_ * \-#,##0.00_ ;_ * &quot;-&quot;??_ ;_ @_ "/>
    <numFmt numFmtId="166" formatCode="&quot;$&quot;\ #,##0.00;[Red]\-&quot;$&quot;\ #,##0.00"/>
  </numFmts>
  <fonts count="12">
    <font>
      <sz val="11.0"/>
      <color theme="1"/>
      <name val="Calibri"/>
      <scheme val="minor"/>
    </font>
    <font>
      <sz val="11.0"/>
      <color theme="1"/>
      <name val="Aptos Narrow"/>
    </font>
    <font>
      <b/>
      <sz val="11.0"/>
      <color theme="1"/>
      <name val="Aptos Narrow"/>
    </font>
    <font/>
    <font>
      <b/>
      <sz val="11.0"/>
      <color theme="1"/>
      <name val="Arial"/>
    </font>
    <font>
      <sz val="11.0"/>
      <color theme="1"/>
      <name val="Calibri"/>
    </font>
    <font>
      <sz val="11.0"/>
      <color theme="1"/>
      <name val="Arial Narrow"/>
    </font>
    <font>
      <sz val="12.0"/>
      <color theme="1"/>
      <name val="Arial Narrow"/>
    </font>
    <font>
      <b/>
      <sz val="11.0"/>
      <color theme="1"/>
      <name val="Arial Narrow"/>
    </font>
    <font>
      <b/>
      <sz val="12.0"/>
      <color theme="1"/>
      <name val="Arial Narrow"/>
    </font>
    <font>
      <b/>
      <sz val="11.0"/>
      <color theme="1"/>
      <name val="Calibri"/>
    </font>
    <font>
      <b/>
      <sz val="10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5E0B3"/>
        <bgColor rgb="FFC5E0B3"/>
      </patternFill>
    </fill>
    <fill>
      <patternFill patternType="solid">
        <fgColor rgb="FFFFFFFF"/>
        <bgColor rgb="FFFFFFFF"/>
      </patternFill>
    </fill>
  </fills>
  <borders count="30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CCCCCC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medium">
        <color rgb="FFCCCCCC"/>
      </top>
      <bottom style="medium">
        <color rgb="FFCCCCCC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right/>
      <top style="medium">
        <color rgb="FFCCCCCC"/>
      </top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medium">
        <color rgb="FFCCCCCC"/>
      </top>
      <bottom style="medium">
        <color rgb="FFCCCCCC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thin">
        <color rgb="FF000000"/>
      </right>
      <top/>
      <bottom style="medium">
        <color rgb="FF000000"/>
      </bottom>
    </border>
    <border>
      <left style="medium">
        <color rgb="FF000000"/>
      </left>
    </border>
    <border>
      <right style="medium">
        <color rgb="FF000000"/>
      </right>
    </border>
  </borders>
  <cellStyleXfs count="1">
    <xf borderId="0" fillId="0" fontId="0" numFmtId="0" applyAlignment="1" applyFont="1"/>
  </cellStyleXfs>
  <cellXfs count="6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2" numFmtId="0" xfId="0" applyAlignment="1" applyBorder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4" fillId="0" fontId="1" numFmtId="0" xfId="0" applyAlignment="1" applyBorder="1" applyFont="1">
      <alignment shrinkToFit="0" wrapText="1"/>
    </xf>
    <xf borderId="5" fillId="0" fontId="3" numFmtId="0" xfId="0" applyBorder="1" applyFont="1"/>
    <xf borderId="6" fillId="0" fontId="3" numFmtId="0" xfId="0" applyBorder="1" applyFont="1"/>
    <xf borderId="4" fillId="2" fontId="2" numFmtId="0" xfId="0" applyAlignment="1" applyBorder="1" applyFill="1" applyFont="1">
      <alignment horizontal="center" shrinkToFit="0" vertical="center" wrapText="1"/>
    </xf>
    <xf borderId="7" fillId="3" fontId="1" numFmtId="0" xfId="0" applyAlignment="1" applyBorder="1" applyFill="1" applyFont="1">
      <alignment shrinkToFit="0" wrapText="1"/>
    </xf>
    <xf borderId="8" fillId="2" fontId="4" numFmtId="0" xfId="0" applyAlignment="1" applyBorder="1" applyFill="1" applyFont="1">
      <alignment horizontal="center" shrinkToFit="0" wrapText="1"/>
    </xf>
    <xf borderId="9" fillId="2" fontId="4" numFmtId="0" xfId="0" applyAlignment="1" applyBorder="1" applyFill="1" applyFon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10" fillId="0" fontId="3" numFmtId="0" xfId="0" applyBorder="1" applyFont="1"/>
    <xf borderId="11" fillId="0" fontId="3" numFmtId="0" xfId="0" applyBorder="1" applyFont="1"/>
    <xf borderId="12" fillId="0" fontId="3" numFmtId="0" xfId="0" applyBorder="1" applyFont="1"/>
    <xf borderId="13" fillId="3" fontId="1" numFmtId="0" xfId="0" applyAlignment="1" applyBorder="1" applyFill="1" applyFont="1">
      <alignment shrinkToFit="0" wrapText="1"/>
    </xf>
    <xf borderId="14" fillId="0" fontId="3" numFmtId="0" xfId="0" applyBorder="1" applyFont="1"/>
    <xf borderId="15" fillId="0" fontId="3" numFmtId="0" xfId="0" applyBorder="1" applyFont="1"/>
    <xf borderId="16" fillId="2" fontId="2" numFmtId="0" xfId="0" applyAlignment="1" applyBorder="1" applyFill="1" applyFont="1">
      <alignment horizontal="center" shrinkToFit="0" wrapText="1"/>
    </xf>
    <xf borderId="17" fillId="3" fontId="1" numFmtId="0" xfId="0" applyAlignment="1" applyBorder="1" applyFill="1" applyFont="1">
      <alignment shrinkToFit="0" wrapText="1"/>
    </xf>
    <xf borderId="18" fillId="2" fontId="2" numFmtId="0" xfId="0" applyAlignment="1" applyBorder="1" applyFill="1" applyFont="1">
      <alignment horizontal="center" shrinkToFit="0" wrapText="1"/>
    </xf>
    <xf borderId="19" fillId="3" fontId="1" numFmtId="0" xfId="0" applyAlignment="1" applyBorder="1" applyFill="1" applyFont="1">
      <alignment shrinkToFit="0" wrapText="1"/>
    </xf>
    <xf borderId="0" fillId="0" fontId="5" numFmtId="0" xfId="0" applyAlignment="1" applyFont="1">
      <alignment horizontal="center"/>
    </xf>
    <xf borderId="20" fillId="0" fontId="2" numFmtId="0" xfId="0" applyAlignment="1" applyBorder="1" applyFont="1">
      <alignment horizontal="center"/>
    </xf>
    <xf borderId="21" fillId="0" fontId="3" numFmtId="0" xfId="0" applyBorder="1" applyFont="1"/>
    <xf borderId="22" fillId="0" fontId="3" numFmtId="0" xfId="0" applyBorder="1" applyFont="1"/>
    <xf borderId="16" fillId="0" fontId="6" numFmtId="0" xfId="0" applyBorder="1" applyFont="1"/>
    <xf borderId="16" fillId="0" fontId="5" numFmtId="0" xfId="0" applyAlignment="1" applyBorder="1" applyFont="1">
      <alignment horizontal="center"/>
    </xf>
    <xf borderId="16" fillId="0" fontId="1" numFmtId="0" xfId="0" applyBorder="1" applyFont="1"/>
    <xf borderId="23" fillId="0" fontId="1" numFmtId="0" xfId="0" applyAlignment="1" applyBorder="1" applyFont="1">
      <alignment shrinkToFit="0" wrapText="1"/>
    </xf>
    <xf borderId="16" fillId="0" fontId="1" numFmtId="0" xfId="0" applyAlignment="1" applyBorder="1" applyFont="1">
      <alignment shrinkToFit="0" wrapText="1"/>
    </xf>
    <xf borderId="16" fillId="0" fontId="1" numFmtId="0" xfId="0" applyAlignment="1" applyBorder="1" applyFont="1">
      <alignment vertical="center"/>
    </xf>
    <xf borderId="16" fillId="0" fontId="1" numFmtId="0" xfId="0" applyAlignment="1" applyBorder="1" applyFont="1">
      <alignment horizontal="center" vertical="center"/>
    </xf>
    <xf borderId="16" fillId="0" fontId="7" numFmtId="164" xfId="0" applyAlignment="1" applyBorder="1" applyFont="1" applyNumberFormat="1">
      <alignment horizontal="center" vertical="center"/>
    </xf>
    <xf borderId="16" fillId="0" fontId="6" numFmtId="164" xfId="0" applyAlignment="1" applyBorder="1" applyFont="1" applyNumberFormat="1">
      <alignment shrinkToFit="0" wrapText="1"/>
    </xf>
    <xf borderId="16" fillId="0" fontId="5" numFmtId="164" xfId="0" applyAlignment="1" applyBorder="1" applyFont="1" applyNumberFormat="1">
      <alignment horizontal="center"/>
    </xf>
    <xf borderId="16" fillId="0" fontId="1" numFmtId="0" xfId="0" applyAlignment="1" applyBorder="1" applyFont="1">
      <alignment shrinkToFit="0" vertical="center" wrapText="1"/>
    </xf>
    <xf borderId="16" fillId="0" fontId="6" numFmtId="164" xfId="0" applyBorder="1" applyFont="1" applyNumberFormat="1"/>
    <xf borderId="16" fillId="0" fontId="8" numFmtId="164" xfId="0" applyBorder="1" applyFont="1" applyNumberFormat="1"/>
    <xf borderId="16" fillId="0" fontId="8" numFmtId="164" xfId="0" applyAlignment="1" applyBorder="1" applyFont="1" applyNumberFormat="1">
      <alignment shrinkToFit="0" wrapText="1"/>
    </xf>
    <xf borderId="16" fillId="0" fontId="2" numFmtId="0" xfId="0" applyAlignment="1" applyBorder="1" applyFont="1">
      <alignment vertical="center"/>
    </xf>
    <xf borderId="16" fillId="0" fontId="1" numFmtId="0" xfId="0" applyAlignment="1" applyBorder="1" applyFont="1">
      <alignment horizontal="center" shrinkToFit="0" vertical="center" wrapText="1"/>
    </xf>
    <xf borderId="16" fillId="0" fontId="5" numFmtId="0" xfId="0" applyBorder="1" applyFont="1"/>
    <xf borderId="20" fillId="0" fontId="8" numFmtId="0" xfId="0" applyAlignment="1" applyBorder="1" applyFont="1">
      <alignment horizontal="center"/>
    </xf>
    <xf borderId="16" fillId="0" fontId="9" numFmtId="0" xfId="0" applyAlignment="1" applyBorder="1" applyFont="1">
      <alignment vertical="center"/>
    </xf>
    <xf borderId="16" fillId="0" fontId="7" numFmtId="0" xfId="0" applyAlignment="1" applyBorder="1" applyFont="1">
      <alignment horizontal="center" vertical="center"/>
    </xf>
    <xf borderId="16" fillId="0" fontId="7" numFmtId="0" xfId="0" applyAlignment="1" applyBorder="1" applyFont="1">
      <alignment vertical="center"/>
    </xf>
    <xf borderId="16" fillId="0" fontId="7" numFmtId="0" xfId="0" applyAlignment="1" applyBorder="1" applyFont="1">
      <alignment shrinkToFit="0" vertical="center" wrapText="1"/>
    </xf>
    <xf borderId="20" fillId="0" fontId="10" numFmtId="0" xfId="0" applyAlignment="1" applyBorder="1" applyFont="1">
      <alignment horizontal="center"/>
    </xf>
    <xf borderId="0" fillId="0" fontId="5" numFmtId="0" xfId="0" applyFont="1"/>
    <xf borderId="16" fillId="0" fontId="7" numFmtId="165" xfId="0" applyAlignment="1" applyBorder="1" applyFont="1" applyNumberFormat="1">
      <alignment horizontal="center" vertical="center"/>
    </xf>
    <xf borderId="16" fillId="0" fontId="7" numFmtId="0" xfId="0" applyAlignment="1" applyBorder="1" applyFont="1">
      <alignment horizontal="center" shrinkToFit="0" vertical="center" wrapText="1"/>
    </xf>
    <xf borderId="16" fillId="0" fontId="7" numFmtId="166" xfId="0" applyAlignment="1" applyBorder="1" applyFont="1" applyNumberFormat="1">
      <alignment horizontal="center" shrinkToFit="0" vertical="center" wrapText="1"/>
    </xf>
    <xf borderId="0" fillId="0" fontId="7" numFmtId="4" xfId="0" applyAlignment="1" applyFont="1" applyNumberFormat="1">
      <alignment horizontal="center" vertical="center"/>
    </xf>
    <xf borderId="9" fillId="2" fontId="8" numFmtId="164" xfId="0" applyAlignment="1" applyBorder="1" applyFill="1" applyFont="1" applyNumberFormat="1">
      <alignment horizontal="center"/>
    </xf>
    <xf borderId="20" fillId="0" fontId="10" numFmtId="0" xfId="0" applyAlignment="1" applyBorder="1" applyFont="1">
      <alignment horizontal="center" readingOrder="0"/>
    </xf>
    <xf borderId="24" fillId="0" fontId="3" numFmtId="0" xfId="0" applyBorder="1" applyFont="1"/>
    <xf borderId="20" fillId="2" fontId="10" numFmtId="0" xfId="0" applyAlignment="1" applyBorder="1" applyFill="1" applyFont="1">
      <alignment horizontal="center"/>
    </xf>
    <xf borderId="16" fillId="2" fontId="8" numFmtId="164" xfId="0" applyBorder="1" applyFill="1" applyFont="1" applyNumberFormat="1"/>
    <xf borderId="25" fillId="2" fontId="10" numFmtId="0" xfId="0" applyAlignment="1" applyBorder="1" applyFill="1" applyFont="1">
      <alignment horizontal="center"/>
    </xf>
    <xf borderId="26" fillId="0" fontId="3" numFmtId="0" xfId="0" applyBorder="1" applyFont="1"/>
    <xf borderId="27" fillId="0" fontId="3" numFmtId="0" xfId="0" applyBorder="1" applyFont="1"/>
    <xf borderId="20" fillId="2" fontId="8" numFmtId="164" xfId="0" applyAlignment="1" applyBorder="1" applyFill="1" applyFont="1" applyNumberFormat="1">
      <alignment horizontal="center"/>
    </xf>
    <xf borderId="4" fillId="0" fontId="11" numFmtId="0" xfId="0" applyAlignment="1" applyBorder="1" applyFont="1">
      <alignment shrinkToFit="0" vertical="center" wrapText="1"/>
    </xf>
    <xf borderId="28" fillId="0" fontId="3" numFmtId="0" xfId="0" applyBorder="1" applyFont="1"/>
    <xf borderId="29" fillId="0" fontId="3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externalLink" Target="externalLinks/externalLink1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/Users/User/Downloads/COTIZACION%20ING%20JESUS%20BOHORQUEZ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 general"/>
      <sheetName val="CUADRILLAS"/>
      <sheetName val="básicos"/>
      <sheetName val="apu bloque 1-2"/>
      <sheetName val="apu bloque edu física"/>
      <sheetName val="apu bloque comercio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9.14"/>
    <col customWidth="1" min="3" max="3" width="46.29"/>
    <col customWidth="1" min="4" max="5" width="9.14"/>
    <col customWidth="1" min="6" max="6" width="1.29"/>
    <col customWidth="1" min="7" max="7" width="20.29"/>
    <col customWidth="1" min="8" max="8" width="16.57"/>
    <col customWidth="1" min="9" max="9" width="1.14"/>
    <col customWidth="1" min="10" max="10" width="20.0"/>
    <col customWidth="1" min="11" max="11" width="17.43"/>
    <col customWidth="1" min="12" max="12" width="1.29"/>
    <col customWidth="1" min="13" max="13" width="19.71"/>
    <col customWidth="1" min="14" max="15" width="16.71"/>
    <col customWidth="1" min="16" max="16" width="18.29"/>
    <col customWidth="1" min="17" max="26" width="9.14"/>
  </cols>
  <sheetData>
    <row r="2">
      <c r="A2" s="1"/>
    </row>
    <row r="3">
      <c r="A3" s="1"/>
      <c r="B3" s="2" t="s">
        <v>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/>
    </row>
    <row r="4">
      <c r="A4" s="1"/>
      <c r="B4" s="2" t="s">
        <v>1</v>
      </c>
      <c r="C4" s="3"/>
      <c r="D4" s="3"/>
      <c r="E4" s="3"/>
      <c r="F4" s="4"/>
      <c r="G4" s="2" t="s">
        <v>2</v>
      </c>
      <c r="H4" s="3"/>
      <c r="I4" s="3"/>
      <c r="J4" s="3"/>
      <c r="K4" s="3"/>
      <c r="L4" s="3"/>
      <c r="M4" s="3"/>
      <c r="N4" s="3"/>
      <c r="O4" s="3"/>
      <c r="P4" s="3"/>
      <c r="Q4" s="4"/>
    </row>
    <row r="5">
      <c r="A5" s="1"/>
      <c r="B5" s="2" t="s">
        <v>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4"/>
    </row>
    <row r="6" ht="21.75" customHeight="1">
      <c r="A6" s="1"/>
      <c r="B6" s="5"/>
      <c r="C6" s="6"/>
      <c r="D6" s="6"/>
      <c r="E6" s="6"/>
      <c r="F6" s="7"/>
      <c r="G6" s="8" t="s">
        <v>4</v>
      </c>
      <c r="H6" s="7"/>
      <c r="I6" s="9"/>
      <c r="J6" s="8" t="s">
        <v>5</v>
      </c>
      <c r="K6" s="7"/>
      <c r="L6" s="9"/>
      <c r="M6" s="8" t="s">
        <v>6</v>
      </c>
      <c r="N6" s="7"/>
      <c r="O6" s="10" t="s">
        <v>7</v>
      </c>
      <c r="P6" s="11" t="s">
        <v>8</v>
      </c>
      <c r="Q6" s="12"/>
    </row>
    <row r="7" ht="22.5" customHeight="1">
      <c r="A7" s="1"/>
      <c r="B7" s="13"/>
      <c r="C7" s="14"/>
      <c r="D7" s="14"/>
      <c r="E7" s="14"/>
      <c r="F7" s="15"/>
      <c r="G7" s="13"/>
      <c r="H7" s="15"/>
      <c r="I7" s="16"/>
      <c r="J7" s="13"/>
      <c r="K7" s="15"/>
      <c r="L7" s="16"/>
      <c r="M7" s="13"/>
      <c r="N7" s="15"/>
      <c r="O7" s="17"/>
      <c r="P7" s="18"/>
      <c r="Q7" s="12"/>
    </row>
    <row r="8">
      <c r="A8" s="1"/>
      <c r="B8" s="19" t="s">
        <v>9</v>
      </c>
      <c r="C8" s="19" t="s">
        <v>10</v>
      </c>
      <c r="D8" s="19" t="s">
        <v>11</v>
      </c>
      <c r="E8" s="19" t="s">
        <v>12</v>
      </c>
      <c r="F8" s="20"/>
      <c r="G8" s="21" t="s">
        <v>13</v>
      </c>
      <c r="H8" s="21" t="s">
        <v>14</v>
      </c>
      <c r="I8" s="22"/>
      <c r="J8" s="21" t="s">
        <v>13</v>
      </c>
      <c r="K8" s="21" t="s">
        <v>14</v>
      </c>
      <c r="L8" s="22"/>
      <c r="M8" s="21" t="s">
        <v>13</v>
      </c>
      <c r="N8" s="21" t="s">
        <v>14</v>
      </c>
      <c r="O8" s="21" t="s">
        <v>13</v>
      </c>
      <c r="P8" s="21" t="s">
        <v>15</v>
      </c>
      <c r="Q8" s="23"/>
    </row>
    <row r="9">
      <c r="A9" s="1"/>
      <c r="B9" s="24" t="s">
        <v>16</v>
      </c>
      <c r="C9" s="25"/>
      <c r="D9" s="25"/>
      <c r="E9" s="26"/>
      <c r="F9" s="1"/>
      <c r="G9" s="27"/>
      <c r="H9" s="27"/>
      <c r="I9" s="27"/>
      <c r="J9" s="27"/>
      <c r="K9" s="27"/>
      <c r="L9" s="27"/>
      <c r="M9" s="27"/>
      <c r="N9" s="27"/>
      <c r="O9" s="27"/>
      <c r="P9" s="28"/>
      <c r="Q9" s="23"/>
    </row>
    <row r="10">
      <c r="A10" s="1"/>
      <c r="B10" s="29" t="s">
        <v>17</v>
      </c>
      <c r="C10" s="29" t="s">
        <v>18</v>
      </c>
      <c r="D10" s="29"/>
      <c r="E10" s="29"/>
      <c r="F10" s="30"/>
      <c r="G10" s="27"/>
      <c r="H10" s="27"/>
      <c r="I10" s="27"/>
      <c r="J10" s="27"/>
      <c r="K10" s="27"/>
      <c r="L10" s="27"/>
      <c r="M10" s="27"/>
      <c r="N10" s="27"/>
      <c r="O10" s="27"/>
      <c r="P10" s="28"/>
      <c r="Q10" s="23"/>
    </row>
    <row r="11">
      <c r="A11" s="1"/>
      <c r="B11" s="31">
        <v>1.1</v>
      </c>
      <c r="C11" s="32" t="s">
        <v>19</v>
      </c>
      <c r="D11" s="33" t="s">
        <v>20</v>
      </c>
      <c r="E11" s="33">
        <v>113.9</v>
      </c>
      <c r="F11" s="30"/>
      <c r="G11" s="34">
        <v>774.0</v>
      </c>
      <c r="H11" s="35">
        <f t="shared" ref="H11:H17" si="2">E11*G11</f>
        <v>88158.6</v>
      </c>
      <c r="I11" s="35"/>
      <c r="J11" s="35">
        <v>1032.0</v>
      </c>
      <c r="K11" s="35">
        <f t="shared" ref="K11:K17" si="3">E11*J11</f>
        <v>117544.8</v>
      </c>
      <c r="L11" s="35"/>
      <c r="M11" s="35">
        <v>1032.0</v>
      </c>
      <c r="N11" s="35">
        <f t="shared" ref="N11:N17" si="4">E11*M11</f>
        <v>117544.8</v>
      </c>
      <c r="O11" s="35">
        <f t="shared" ref="O11:P11" si="1">(G11+J11+M11)/3</f>
        <v>946</v>
      </c>
      <c r="P11" s="36">
        <f t="shared" si="1"/>
        <v>107749.4</v>
      </c>
      <c r="Q11" s="23"/>
    </row>
    <row r="12">
      <c r="A12" s="1"/>
      <c r="B12" s="31">
        <v>1.2</v>
      </c>
      <c r="C12" s="37" t="s">
        <v>21</v>
      </c>
      <c r="D12" s="33" t="s">
        <v>22</v>
      </c>
      <c r="E12" s="33">
        <v>40.78</v>
      </c>
      <c r="F12" s="30"/>
      <c r="G12" s="34">
        <v>181042.0</v>
      </c>
      <c r="H12" s="35">
        <f t="shared" si="2"/>
        <v>7382892.76</v>
      </c>
      <c r="I12" s="35"/>
      <c r="J12" s="35">
        <v>182183.0</v>
      </c>
      <c r="K12" s="35">
        <f t="shared" si="3"/>
        <v>7429422.74</v>
      </c>
      <c r="L12" s="35"/>
      <c r="M12" s="35">
        <v>182394.0</v>
      </c>
      <c r="N12" s="35">
        <f t="shared" si="4"/>
        <v>7438027.32</v>
      </c>
      <c r="O12" s="35">
        <f t="shared" ref="O12:P12" si="5">(G12+J12+M12)/3</f>
        <v>181873</v>
      </c>
      <c r="P12" s="36">
        <f t="shared" si="5"/>
        <v>7416780.94</v>
      </c>
      <c r="Q12" s="23"/>
    </row>
    <row r="13">
      <c r="A13" s="1"/>
      <c r="B13" s="31">
        <v>1.3</v>
      </c>
      <c r="C13" s="37" t="s">
        <v>23</v>
      </c>
      <c r="D13" s="33" t="s">
        <v>22</v>
      </c>
      <c r="E13" s="33">
        <v>20.77</v>
      </c>
      <c r="F13" s="1"/>
      <c r="G13" s="34">
        <v>135603.0</v>
      </c>
      <c r="H13" s="35">
        <f t="shared" si="2"/>
        <v>2816474.31</v>
      </c>
      <c r="I13" s="35"/>
      <c r="J13" s="35">
        <v>153603.0</v>
      </c>
      <c r="K13" s="35">
        <f t="shared" si="3"/>
        <v>3190334.31</v>
      </c>
      <c r="L13" s="35"/>
      <c r="M13" s="35">
        <v>153603.0</v>
      </c>
      <c r="N13" s="35">
        <f t="shared" si="4"/>
        <v>3190334.31</v>
      </c>
      <c r="O13" s="35">
        <f t="shared" ref="O13:P13" si="6">(G13+J13+M13)/3</f>
        <v>147603</v>
      </c>
      <c r="P13" s="36">
        <f t="shared" si="6"/>
        <v>3065714.31</v>
      </c>
      <c r="Q13" s="23"/>
    </row>
    <row r="14">
      <c r="A14" s="1"/>
      <c r="B14" s="31">
        <v>1.4</v>
      </c>
      <c r="C14" s="37" t="s">
        <v>24</v>
      </c>
      <c r="D14" s="33" t="s">
        <v>11</v>
      </c>
      <c r="E14" s="33">
        <v>18.0</v>
      </c>
      <c r="F14" s="1"/>
      <c r="G14" s="34">
        <v>14421.0</v>
      </c>
      <c r="H14" s="35">
        <f t="shared" si="2"/>
        <v>259578</v>
      </c>
      <c r="I14" s="38"/>
      <c r="J14" s="38">
        <v>14970.0</v>
      </c>
      <c r="K14" s="35">
        <f t="shared" si="3"/>
        <v>269460</v>
      </c>
      <c r="L14" s="38"/>
      <c r="M14" s="38">
        <v>15019.0</v>
      </c>
      <c r="N14" s="35">
        <f t="shared" si="4"/>
        <v>270342</v>
      </c>
      <c r="O14" s="35">
        <f t="shared" ref="O14:P14" si="7">(G14+J14+M14)/3</f>
        <v>14803.33333</v>
      </c>
      <c r="P14" s="36">
        <f t="shared" si="7"/>
        <v>266460</v>
      </c>
      <c r="Q14" s="23"/>
    </row>
    <row r="15">
      <c r="A15" s="1"/>
      <c r="B15" s="31">
        <v>1.5</v>
      </c>
      <c r="C15" s="37" t="s">
        <v>25</v>
      </c>
      <c r="D15" s="33" t="s">
        <v>22</v>
      </c>
      <c r="E15" s="33">
        <v>24.75</v>
      </c>
      <c r="F15" s="1"/>
      <c r="G15" s="34">
        <v>25730.0</v>
      </c>
      <c r="H15" s="35">
        <f t="shared" si="2"/>
        <v>636817.5</v>
      </c>
      <c r="I15" s="38"/>
      <c r="J15" s="38">
        <v>26294.0</v>
      </c>
      <c r="K15" s="35">
        <f t="shared" si="3"/>
        <v>650776.5</v>
      </c>
      <c r="L15" s="38"/>
      <c r="M15" s="38">
        <v>26366.0</v>
      </c>
      <c r="N15" s="35">
        <f t="shared" si="4"/>
        <v>652558.5</v>
      </c>
      <c r="O15" s="35">
        <f t="shared" ref="O15:P15" si="8">(G15+J15+M15)/3</f>
        <v>26130</v>
      </c>
      <c r="P15" s="36">
        <f t="shared" si="8"/>
        <v>646717.5</v>
      </c>
      <c r="Q15" s="23"/>
    </row>
    <row r="16">
      <c r="A16" s="1"/>
      <c r="B16" s="31">
        <v>1.6</v>
      </c>
      <c r="C16" s="37" t="s">
        <v>26</v>
      </c>
      <c r="D16" s="33" t="s">
        <v>22</v>
      </c>
      <c r="E16" s="33">
        <v>86.46</v>
      </c>
      <c r="F16" s="1"/>
      <c r="G16" s="34">
        <v>35730.0</v>
      </c>
      <c r="H16" s="35">
        <f t="shared" si="2"/>
        <v>3089215.8</v>
      </c>
      <c r="I16" s="38"/>
      <c r="J16" s="38">
        <v>36294.0</v>
      </c>
      <c r="K16" s="35">
        <f t="shared" si="3"/>
        <v>3137979.24</v>
      </c>
      <c r="L16" s="38"/>
      <c r="M16" s="38">
        <v>36366.0</v>
      </c>
      <c r="N16" s="35">
        <f t="shared" si="4"/>
        <v>3144204.36</v>
      </c>
      <c r="O16" s="35">
        <f t="shared" ref="O16:P16" si="9">(G16+J16+M16)/3</f>
        <v>36130</v>
      </c>
      <c r="P16" s="36">
        <f t="shared" si="9"/>
        <v>3123799.8</v>
      </c>
      <c r="Q16" s="23"/>
    </row>
    <row r="17">
      <c r="A17" s="1"/>
      <c r="B17" s="31">
        <v>1.7</v>
      </c>
      <c r="C17" s="37" t="s">
        <v>27</v>
      </c>
      <c r="D17" s="33" t="s">
        <v>20</v>
      </c>
      <c r="E17" s="33">
        <v>81.0</v>
      </c>
      <c r="F17" s="1"/>
      <c r="G17" s="34">
        <v>18026.0</v>
      </c>
      <c r="H17" s="35">
        <f t="shared" si="2"/>
        <v>1460106</v>
      </c>
      <c r="I17" s="38"/>
      <c r="J17" s="38">
        <v>18065.0</v>
      </c>
      <c r="K17" s="35">
        <f t="shared" si="3"/>
        <v>1463265</v>
      </c>
      <c r="L17" s="38"/>
      <c r="M17" s="38">
        <v>18123.0</v>
      </c>
      <c r="N17" s="35">
        <f t="shared" si="4"/>
        <v>1467963</v>
      </c>
      <c r="O17" s="35">
        <f t="shared" ref="O17:P17" si="10">(G17+J17+M17)/3</f>
        <v>18071.33333</v>
      </c>
      <c r="P17" s="36">
        <f t="shared" si="10"/>
        <v>1463778</v>
      </c>
      <c r="Q17" s="23"/>
    </row>
    <row r="18">
      <c r="A18" s="1"/>
      <c r="B18" s="24"/>
      <c r="C18" s="25"/>
      <c r="D18" s="25"/>
      <c r="E18" s="26"/>
      <c r="F18" s="1"/>
      <c r="G18" s="39"/>
      <c r="H18" s="40"/>
      <c r="I18" s="40">
        <f>SUM(I11:I17)</f>
        <v>0</v>
      </c>
      <c r="J18" s="40"/>
      <c r="K18" s="40"/>
      <c r="L18" s="40">
        <f>SUM(L11:L17)</f>
        <v>0</v>
      </c>
      <c r="M18" s="40"/>
      <c r="N18" s="40"/>
      <c r="O18" s="40"/>
      <c r="P18" s="28"/>
      <c r="Q18" s="23"/>
    </row>
    <row r="19">
      <c r="A19" s="1"/>
      <c r="B19" s="41" t="s">
        <v>28</v>
      </c>
      <c r="C19" s="41" t="s">
        <v>29</v>
      </c>
      <c r="D19" s="29"/>
      <c r="E19" s="29"/>
      <c r="F19" s="1"/>
      <c r="G19" s="38"/>
      <c r="H19" s="35"/>
      <c r="I19" s="38"/>
      <c r="J19" s="38"/>
      <c r="K19" s="35"/>
      <c r="L19" s="38"/>
      <c r="M19" s="38"/>
      <c r="N19" s="35"/>
      <c r="O19" s="35"/>
      <c r="P19" s="28"/>
      <c r="Q19" s="23"/>
    </row>
    <row r="20">
      <c r="A20" s="1"/>
      <c r="B20" s="32">
        <v>2.1</v>
      </c>
      <c r="C20" s="37" t="s">
        <v>30</v>
      </c>
      <c r="D20" s="33" t="s">
        <v>31</v>
      </c>
      <c r="E20" s="33">
        <v>19.0</v>
      </c>
      <c r="F20" s="1"/>
      <c r="G20" s="38">
        <v>127365.0</v>
      </c>
      <c r="H20" s="35">
        <f t="shared" ref="H20:H23" si="12">E20*G20</f>
        <v>2419935</v>
      </c>
      <c r="I20" s="38"/>
      <c r="J20" s="38">
        <v>134013.0</v>
      </c>
      <c r="K20" s="35">
        <f t="shared" ref="K20:K23" si="13">E20*J20</f>
        <v>2546247</v>
      </c>
      <c r="L20" s="38"/>
      <c r="M20" s="38">
        <v>135848.0</v>
      </c>
      <c r="N20" s="35">
        <f t="shared" ref="N20:N23" si="14">E20*M20</f>
        <v>2581112</v>
      </c>
      <c r="O20" s="35">
        <f t="shared" ref="O20:P20" si="11">(G20+J20+M20)/3</f>
        <v>132408.6667</v>
      </c>
      <c r="P20" s="36">
        <f t="shared" si="11"/>
        <v>2515764.667</v>
      </c>
      <c r="Q20" s="23"/>
    </row>
    <row r="21" ht="15.75" customHeight="1">
      <c r="A21" s="1"/>
      <c r="B21" s="32">
        <v>2.2</v>
      </c>
      <c r="C21" s="37" t="s">
        <v>32</v>
      </c>
      <c r="D21" s="33" t="s">
        <v>20</v>
      </c>
      <c r="E21" s="33">
        <v>64.0</v>
      </c>
      <c r="F21" s="1"/>
      <c r="G21" s="38">
        <v>78649.0</v>
      </c>
      <c r="H21" s="35">
        <f t="shared" si="12"/>
        <v>5033536</v>
      </c>
      <c r="I21" s="38"/>
      <c r="J21" s="38">
        <v>85351.0</v>
      </c>
      <c r="K21" s="35">
        <f t="shared" si="13"/>
        <v>5462464</v>
      </c>
      <c r="L21" s="38"/>
      <c r="M21" s="38">
        <v>87267.0</v>
      </c>
      <c r="N21" s="35">
        <f t="shared" si="14"/>
        <v>5585088</v>
      </c>
      <c r="O21" s="35">
        <f t="shared" ref="O21:P21" si="15">(G21+J21+M21)/3</f>
        <v>83755.66667</v>
      </c>
      <c r="P21" s="36">
        <f t="shared" si="15"/>
        <v>5360362.667</v>
      </c>
      <c r="Q21" s="23"/>
    </row>
    <row r="22" ht="15.75" customHeight="1">
      <c r="A22" s="1"/>
      <c r="B22" s="32">
        <v>2.3</v>
      </c>
      <c r="C22" s="37" t="s">
        <v>33</v>
      </c>
      <c r="D22" s="33" t="s">
        <v>11</v>
      </c>
      <c r="E22" s="33">
        <v>4.0</v>
      </c>
      <c r="F22" s="1"/>
      <c r="G22" s="38">
        <v>751922.0</v>
      </c>
      <c r="H22" s="35">
        <f t="shared" si="12"/>
        <v>3007688</v>
      </c>
      <c r="I22" s="38"/>
      <c r="J22" s="38">
        <v>879130.0</v>
      </c>
      <c r="K22" s="35">
        <f t="shared" si="13"/>
        <v>3516520</v>
      </c>
      <c r="L22" s="38"/>
      <c r="M22" s="38">
        <v>914003.0</v>
      </c>
      <c r="N22" s="35">
        <f t="shared" si="14"/>
        <v>3656012</v>
      </c>
      <c r="O22" s="35">
        <f t="shared" ref="O22:P22" si="16">(G22+J22+M22)/3</f>
        <v>848351.6667</v>
      </c>
      <c r="P22" s="36">
        <f t="shared" si="16"/>
        <v>3393406.667</v>
      </c>
      <c r="Q22" s="23"/>
    </row>
    <row r="23" ht="15.75" customHeight="1">
      <c r="A23" s="1"/>
      <c r="B23" s="32">
        <v>2.4</v>
      </c>
      <c r="C23" s="37" t="s">
        <v>34</v>
      </c>
      <c r="D23" s="33" t="s">
        <v>20</v>
      </c>
      <c r="E23" s="33">
        <v>194.33</v>
      </c>
      <c r="F23" s="1"/>
      <c r="G23" s="38">
        <v>127506.0</v>
      </c>
      <c r="H23" s="35">
        <f t="shared" si="12"/>
        <v>24778240.98</v>
      </c>
      <c r="I23" s="38"/>
      <c r="J23" s="38">
        <v>128529.0</v>
      </c>
      <c r="K23" s="35">
        <f t="shared" si="13"/>
        <v>24977040.57</v>
      </c>
      <c r="L23" s="38"/>
      <c r="M23" s="38">
        <v>128891.0</v>
      </c>
      <c r="N23" s="35">
        <f t="shared" si="14"/>
        <v>25047388.03</v>
      </c>
      <c r="O23" s="35">
        <f t="shared" ref="O23:P23" si="17">(G23+J23+M23)/3</f>
        <v>128308.6667</v>
      </c>
      <c r="P23" s="36">
        <f t="shared" si="17"/>
        <v>24934223.19</v>
      </c>
      <c r="Q23" s="23"/>
    </row>
    <row r="24" ht="15.75" customHeight="1">
      <c r="A24" s="1"/>
      <c r="B24" s="24"/>
      <c r="C24" s="25"/>
      <c r="D24" s="25"/>
      <c r="E24" s="26"/>
      <c r="F24" s="1"/>
      <c r="G24" s="38"/>
      <c r="H24" s="35"/>
      <c r="I24" s="38"/>
      <c r="J24" s="38"/>
      <c r="K24" s="35"/>
      <c r="L24" s="38"/>
      <c r="M24" s="38"/>
      <c r="N24" s="35"/>
      <c r="O24" s="35"/>
      <c r="P24" s="28"/>
      <c r="Q24" s="23"/>
    </row>
    <row r="25" ht="15.75" customHeight="1">
      <c r="A25" s="1"/>
      <c r="B25" s="41" t="s">
        <v>35</v>
      </c>
      <c r="C25" s="41" t="s">
        <v>36</v>
      </c>
      <c r="D25" s="33"/>
      <c r="E25" s="33"/>
      <c r="F25" s="1"/>
      <c r="G25" s="38"/>
      <c r="H25" s="35"/>
      <c r="I25" s="38"/>
      <c r="J25" s="38"/>
      <c r="K25" s="35"/>
      <c r="L25" s="38"/>
      <c r="M25" s="38"/>
      <c r="N25" s="35"/>
      <c r="O25" s="35"/>
      <c r="P25" s="28"/>
      <c r="Q25" s="23"/>
    </row>
    <row r="26" ht="15.75" customHeight="1">
      <c r="A26" s="1"/>
      <c r="B26" s="32">
        <v>3.1</v>
      </c>
      <c r="C26" s="37" t="s">
        <v>37</v>
      </c>
      <c r="D26" s="33" t="s">
        <v>38</v>
      </c>
      <c r="E26" s="33">
        <v>90.0</v>
      </c>
      <c r="F26" s="1"/>
      <c r="G26" s="38">
        <v>8585.0</v>
      </c>
      <c r="H26" s="35">
        <f t="shared" ref="H26:H33" si="19">E26*G26</f>
        <v>772650</v>
      </c>
      <c r="I26" s="38"/>
      <c r="J26" s="38">
        <v>8592.0</v>
      </c>
      <c r="K26" s="35">
        <f t="shared" ref="K26:K33" si="20">E26*J26</f>
        <v>773280</v>
      </c>
      <c r="L26" s="38"/>
      <c r="M26" s="38">
        <v>8603.0</v>
      </c>
      <c r="N26" s="35">
        <f t="shared" ref="N26:N33" si="21">E26*M26</f>
        <v>774270</v>
      </c>
      <c r="O26" s="35">
        <f t="shared" ref="O26:P26" si="18">(G26+J26+M26)/3</f>
        <v>8593.333333</v>
      </c>
      <c r="P26" s="36">
        <f t="shared" si="18"/>
        <v>773400</v>
      </c>
      <c r="Q26" s="23"/>
    </row>
    <row r="27" ht="15.75" customHeight="1">
      <c r="A27" s="1"/>
      <c r="B27" s="32">
        <v>3.2</v>
      </c>
      <c r="C27" s="37" t="s">
        <v>39</v>
      </c>
      <c r="D27" s="33" t="s">
        <v>40</v>
      </c>
      <c r="E27" s="33">
        <v>43.0</v>
      </c>
      <c r="F27" s="1"/>
      <c r="G27" s="38">
        <v>57336.0</v>
      </c>
      <c r="H27" s="35">
        <f t="shared" si="19"/>
        <v>2465448</v>
      </c>
      <c r="I27" s="38"/>
      <c r="J27" s="38">
        <v>57398.0</v>
      </c>
      <c r="K27" s="35">
        <f t="shared" si="20"/>
        <v>2468114</v>
      </c>
      <c r="L27" s="38"/>
      <c r="M27" s="38">
        <v>57491.0</v>
      </c>
      <c r="N27" s="35">
        <f t="shared" si="21"/>
        <v>2472113</v>
      </c>
      <c r="O27" s="35">
        <f t="shared" ref="O27:P27" si="22">(G27+J27+M27)/3</f>
        <v>57408.33333</v>
      </c>
      <c r="P27" s="36">
        <f t="shared" si="22"/>
        <v>2468558.333</v>
      </c>
      <c r="Q27" s="23"/>
    </row>
    <row r="28" ht="15.75" customHeight="1">
      <c r="A28" s="1"/>
      <c r="B28" s="32">
        <v>3.3</v>
      </c>
      <c r="C28" s="37" t="s">
        <v>41</v>
      </c>
      <c r="D28" s="33" t="s">
        <v>31</v>
      </c>
      <c r="E28" s="33">
        <v>40.0</v>
      </c>
      <c r="F28" s="1"/>
      <c r="G28" s="38">
        <v>36189.0</v>
      </c>
      <c r="H28" s="35">
        <f t="shared" si="19"/>
        <v>1447560</v>
      </c>
      <c r="I28" s="38"/>
      <c r="J28" s="38">
        <v>36197.0</v>
      </c>
      <c r="K28" s="35">
        <f t="shared" si="20"/>
        <v>1447880</v>
      </c>
      <c r="L28" s="38"/>
      <c r="M28" s="38">
        <v>36209.0</v>
      </c>
      <c r="N28" s="35">
        <f t="shared" si="21"/>
        <v>1448360</v>
      </c>
      <c r="O28" s="35">
        <f t="shared" ref="O28:P28" si="23">(G28+J28+M28)/3</f>
        <v>36198.33333</v>
      </c>
      <c r="P28" s="36">
        <f t="shared" si="23"/>
        <v>1447933.333</v>
      </c>
      <c r="Q28" s="23"/>
    </row>
    <row r="29" ht="15.75" customHeight="1">
      <c r="A29" s="1"/>
      <c r="B29" s="32">
        <v>3.4</v>
      </c>
      <c r="C29" s="37" t="s">
        <v>42</v>
      </c>
      <c r="D29" s="33" t="s">
        <v>40</v>
      </c>
      <c r="E29" s="33">
        <v>26.0</v>
      </c>
      <c r="F29" s="1"/>
      <c r="G29" s="38">
        <v>36189.0</v>
      </c>
      <c r="H29" s="35">
        <f t="shared" si="19"/>
        <v>940914</v>
      </c>
      <c r="I29" s="38"/>
      <c r="J29" s="38">
        <v>36197.0</v>
      </c>
      <c r="K29" s="35">
        <f t="shared" si="20"/>
        <v>941122</v>
      </c>
      <c r="L29" s="38"/>
      <c r="M29" s="38">
        <v>36209.0</v>
      </c>
      <c r="N29" s="35">
        <f t="shared" si="21"/>
        <v>941434</v>
      </c>
      <c r="O29" s="35">
        <f t="shared" ref="O29:P29" si="24">(G29+J29+M29)/3</f>
        <v>36198.33333</v>
      </c>
      <c r="P29" s="36">
        <f t="shared" si="24"/>
        <v>941156.6667</v>
      </c>
      <c r="Q29" s="23"/>
    </row>
    <row r="30" ht="15.75" customHeight="1">
      <c r="A30" s="1"/>
      <c r="B30" s="32">
        <v>3.5</v>
      </c>
      <c r="C30" s="37" t="s">
        <v>43</v>
      </c>
      <c r="D30" s="33" t="s">
        <v>31</v>
      </c>
      <c r="E30" s="33">
        <v>100.0</v>
      </c>
      <c r="F30" s="1"/>
      <c r="G30" s="38">
        <v>51515.0</v>
      </c>
      <c r="H30" s="35">
        <f t="shared" si="19"/>
        <v>5151500</v>
      </c>
      <c r="I30" s="38"/>
      <c r="J30" s="38">
        <v>51522.0</v>
      </c>
      <c r="K30" s="35">
        <f t="shared" si="20"/>
        <v>5152200</v>
      </c>
      <c r="L30" s="38"/>
      <c r="M30" s="38">
        <v>51534.0</v>
      </c>
      <c r="N30" s="35">
        <f t="shared" si="21"/>
        <v>5153400</v>
      </c>
      <c r="O30" s="35">
        <f t="shared" ref="O30:P30" si="25">(G30+J30+M30)/3</f>
        <v>51523.66667</v>
      </c>
      <c r="P30" s="36">
        <f t="shared" si="25"/>
        <v>5152366.667</v>
      </c>
      <c r="Q30" s="23"/>
    </row>
    <row r="31" ht="15.75" customHeight="1">
      <c r="A31" s="1"/>
      <c r="B31" s="32">
        <v>3.6</v>
      </c>
      <c r="C31" s="37" t="s">
        <v>44</v>
      </c>
      <c r="D31" s="33" t="s">
        <v>40</v>
      </c>
      <c r="E31" s="33">
        <v>28.0</v>
      </c>
      <c r="F31" s="1"/>
      <c r="G31" s="38">
        <v>94980.0</v>
      </c>
      <c r="H31" s="35">
        <f t="shared" si="19"/>
        <v>2659440</v>
      </c>
      <c r="I31" s="38"/>
      <c r="J31" s="38">
        <v>94989.0</v>
      </c>
      <c r="K31" s="35">
        <f t="shared" si="20"/>
        <v>2659692</v>
      </c>
      <c r="L31" s="38"/>
      <c r="M31" s="38">
        <v>95003.0</v>
      </c>
      <c r="N31" s="35">
        <f t="shared" si="21"/>
        <v>2660084</v>
      </c>
      <c r="O31" s="35">
        <f t="shared" ref="O31:P31" si="26">(G31+J31+M31)/3</f>
        <v>94990.66667</v>
      </c>
      <c r="P31" s="36">
        <f t="shared" si="26"/>
        <v>2659738.667</v>
      </c>
      <c r="Q31" s="23"/>
    </row>
    <row r="32" ht="15.75" customHeight="1">
      <c r="A32" s="1"/>
      <c r="B32" s="32">
        <v>3.7</v>
      </c>
      <c r="C32" s="37" t="s">
        <v>45</v>
      </c>
      <c r="D32" s="33" t="s">
        <v>40</v>
      </c>
      <c r="E32" s="33">
        <v>7.0</v>
      </c>
      <c r="F32" s="1"/>
      <c r="G32" s="38">
        <v>34465.0</v>
      </c>
      <c r="H32" s="35">
        <f t="shared" si="19"/>
        <v>241255</v>
      </c>
      <c r="I32" s="38"/>
      <c r="J32" s="38">
        <v>34466.0</v>
      </c>
      <c r="K32" s="35">
        <f t="shared" si="20"/>
        <v>241262</v>
      </c>
      <c r="L32" s="38"/>
      <c r="M32" s="38">
        <v>34468.0</v>
      </c>
      <c r="N32" s="35">
        <f t="shared" si="21"/>
        <v>241276</v>
      </c>
      <c r="O32" s="35">
        <f t="shared" ref="O32:P32" si="27">(G32+J32+M32)/3</f>
        <v>34466.33333</v>
      </c>
      <c r="P32" s="36">
        <f t="shared" si="27"/>
        <v>241264.3333</v>
      </c>
      <c r="Q32" s="23"/>
    </row>
    <row r="33" ht="15.75" customHeight="1">
      <c r="A33" s="1"/>
      <c r="B33" s="32">
        <v>3.8</v>
      </c>
      <c r="C33" s="37" t="s">
        <v>46</v>
      </c>
      <c r="D33" s="33" t="s">
        <v>31</v>
      </c>
      <c r="E33" s="33">
        <v>110.0</v>
      </c>
      <c r="F33" s="1"/>
      <c r="G33" s="38">
        <v>141956.0</v>
      </c>
      <c r="H33" s="35">
        <f t="shared" si="19"/>
        <v>15615160</v>
      </c>
      <c r="I33" s="38"/>
      <c r="J33" s="38">
        <v>141987.0</v>
      </c>
      <c r="K33" s="35">
        <f t="shared" si="20"/>
        <v>15618570</v>
      </c>
      <c r="L33" s="38"/>
      <c r="M33" s="38">
        <v>142033.0</v>
      </c>
      <c r="N33" s="35">
        <f t="shared" si="21"/>
        <v>15623630</v>
      </c>
      <c r="O33" s="35">
        <f t="shared" ref="O33:P33" si="28">(G33+J33+M33)/3</f>
        <v>141992</v>
      </c>
      <c r="P33" s="36">
        <f t="shared" si="28"/>
        <v>15619120</v>
      </c>
      <c r="Q33" s="23"/>
    </row>
    <row r="34" ht="15.75" customHeight="1">
      <c r="A34" s="1"/>
      <c r="B34" s="24"/>
      <c r="C34" s="25"/>
      <c r="D34" s="25"/>
      <c r="E34" s="26"/>
      <c r="F34" s="1"/>
      <c r="G34" s="38"/>
      <c r="H34" s="35"/>
      <c r="I34" s="38"/>
      <c r="J34" s="38"/>
      <c r="K34" s="35"/>
      <c r="L34" s="38"/>
      <c r="M34" s="38"/>
      <c r="N34" s="35"/>
      <c r="O34" s="35"/>
      <c r="P34" s="28"/>
      <c r="Q34" s="23"/>
    </row>
    <row r="35" ht="15.75" customHeight="1">
      <c r="A35" s="1"/>
      <c r="B35" s="41" t="s">
        <v>47</v>
      </c>
      <c r="C35" s="41" t="s">
        <v>48</v>
      </c>
      <c r="D35" s="33"/>
      <c r="E35" s="33"/>
      <c r="F35" s="1"/>
      <c r="G35" s="38"/>
      <c r="H35" s="35"/>
      <c r="I35" s="38"/>
      <c r="J35" s="38"/>
      <c r="K35" s="35"/>
      <c r="L35" s="38"/>
      <c r="M35" s="38"/>
      <c r="N35" s="35"/>
      <c r="O35" s="35"/>
      <c r="P35" s="28"/>
      <c r="Q35" s="23"/>
    </row>
    <row r="36" ht="15.75" customHeight="1">
      <c r="A36" s="1"/>
      <c r="B36" s="32">
        <v>4.1</v>
      </c>
      <c r="C36" s="37" t="s">
        <v>49</v>
      </c>
      <c r="D36" s="42" t="s">
        <v>20</v>
      </c>
      <c r="E36" s="42">
        <v>116.85</v>
      </c>
      <c r="F36" s="1"/>
      <c r="G36" s="38">
        <v>141495.0</v>
      </c>
      <c r="H36" s="35">
        <f t="shared" ref="H36:H41" si="30">E36*G36</f>
        <v>16533690.75</v>
      </c>
      <c r="I36" s="38"/>
      <c r="J36" s="38">
        <v>145225.0</v>
      </c>
      <c r="K36" s="35">
        <f t="shared" ref="K36:K41" si="31">E36*J36</f>
        <v>16969541.25</v>
      </c>
      <c r="L36" s="38"/>
      <c r="M36" s="38">
        <v>149860.0</v>
      </c>
      <c r="N36" s="35">
        <f t="shared" ref="N36:N41" si="32">E36*M36</f>
        <v>17511141</v>
      </c>
      <c r="O36" s="35">
        <f t="shared" ref="O36:P36" si="29">(G36+J36+M36)/3</f>
        <v>145526.6667</v>
      </c>
      <c r="P36" s="36">
        <f t="shared" si="29"/>
        <v>17004791</v>
      </c>
      <c r="Q36" s="23"/>
    </row>
    <row r="37" ht="15.75" customHeight="1">
      <c r="A37" s="1"/>
      <c r="B37" s="32">
        <v>4.2</v>
      </c>
      <c r="C37" s="37" t="s">
        <v>50</v>
      </c>
      <c r="D37" s="33" t="s">
        <v>20</v>
      </c>
      <c r="E37" s="33">
        <v>116.85</v>
      </c>
      <c r="F37" s="1"/>
      <c r="G37" s="38">
        <v>86513.0</v>
      </c>
      <c r="H37" s="35">
        <f t="shared" si="30"/>
        <v>10109044.05</v>
      </c>
      <c r="I37" s="38"/>
      <c r="J37" s="38">
        <v>86520.0</v>
      </c>
      <c r="K37" s="35">
        <f t="shared" si="31"/>
        <v>10109862</v>
      </c>
      <c r="L37" s="38"/>
      <c r="M37" s="38">
        <v>86529.0</v>
      </c>
      <c r="N37" s="35">
        <f t="shared" si="32"/>
        <v>10110913.65</v>
      </c>
      <c r="O37" s="35">
        <f t="shared" ref="O37:P37" si="33">(G37+J37+M37)/3</f>
        <v>86520.66667</v>
      </c>
      <c r="P37" s="36">
        <f t="shared" si="33"/>
        <v>10109939.9</v>
      </c>
      <c r="Q37" s="23"/>
    </row>
    <row r="38" ht="15.75" customHeight="1">
      <c r="A38" s="1"/>
      <c r="B38" s="32">
        <v>4.3</v>
      </c>
      <c r="C38" s="37" t="s">
        <v>51</v>
      </c>
      <c r="D38" s="33" t="s">
        <v>20</v>
      </c>
      <c r="E38" s="33">
        <v>205.2</v>
      </c>
      <c r="F38" s="1"/>
      <c r="G38" s="38">
        <v>98127.0</v>
      </c>
      <c r="H38" s="35">
        <f t="shared" si="30"/>
        <v>20135660.4</v>
      </c>
      <c r="I38" s="38"/>
      <c r="J38" s="38">
        <v>98142.0</v>
      </c>
      <c r="K38" s="35">
        <f t="shared" si="31"/>
        <v>20138738.4</v>
      </c>
      <c r="L38" s="38"/>
      <c r="M38" s="38">
        <v>98164.0</v>
      </c>
      <c r="N38" s="35">
        <f t="shared" si="32"/>
        <v>20143252.8</v>
      </c>
      <c r="O38" s="35">
        <f t="shared" ref="O38:P38" si="34">(G38+J38+M38)/3</f>
        <v>98144.33333</v>
      </c>
      <c r="P38" s="36">
        <f t="shared" si="34"/>
        <v>20139217.2</v>
      </c>
      <c r="Q38" s="23"/>
    </row>
    <row r="39" ht="15.75" customHeight="1">
      <c r="A39" s="1"/>
      <c r="B39" s="32">
        <v>4.4</v>
      </c>
      <c r="C39" s="37" t="s">
        <v>52</v>
      </c>
      <c r="D39" s="33" t="s">
        <v>20</v>
      </c>
      <c r="E39" s="33">
        <v>27.6</v>
      </c>
      <c r="F39" s="1"/>
      <c r="G39" s="38">
        <v>139262.0</v>
      </c>
      <c r="H39" s="35">
        <f t="shared" si="30"/>
        <v>3843631.2</v>
      </c>
      <c r="I39" s="38"/>
      <c r="J39" s="38">
        <v>139265.0</v>
      </c>
      <c r="K39" s="35">
        <f t="shared" si="31"/>
        <v>3843714</v>
      </c>
      <c r="L39" s="38"/>
      <c r="M39" s="38">
        <v>139269.0</v>
      </c>
      <c r="N39" s="35">
        <f t="shared" si="32"/>
        <v>3843824.4</v>
      </c>
      <c r="O39" s="35">
        <f t="shared" ref="O39:P39" si="35">(G39+J39+M39)/3</f>
        <v>139265.3333</v>
      </c>
      <c r="P39" s="36">
        <f t="shared" si="35"/>
        <v>3843723.2</v>
      </c>
      <c r="Q39" s="23"/>
    </row>
    <row r="40" ht="15.75" customHeight="1">
      <c r="A40" s="1"/>
      <c r="B40" s="32">
        <v>4.5</v>
      </c>
      <c r="C40" s="37" t="s">
        <v>53</v>
      </c>
      <c r="D40" s="33" t="s">
        <v>54</v>
      </c>
      <c r="E40" s="33">
        <v>345.6</v>
      </c>
      <c r="F40" s="1"/>
      <c r="G40" s="38">
        <v>27223.0</v>
      </c>
      <c r="H40" s="35">
        <f t="shared" si="30"/>
        <v>9408268.8</v>
      </c>
      <c r="I40" s="38"/>
      <c r="J40" s="38">
        <v>27237.0</v>
      </c>
      <c r="K40" s="35">
        <f t="shared" si="31"/>
        <v>9413107.2</v>
      </c>
      <c r="L40" s="38"/>
      <c r="M40" s="38">
        <v>27258.0</v>
      </c>
      <c r="N40" s="35">
        <f t="shared" si="32"/>
        <v>9420364.8</v>
      </c>
      <c r="O40" s="35">
        <f t="shared" ref="O40:P40" si="36">(G40+J40+M40)/3</f>
        <v>27239.33333</v>
      </c>
      <c r="P40" s="36">
        <f t="shared" si="36"/>
        <v>9413913.6</v>
      </c>
      <c r="Q40" s="23"/>
    </row>
    <row r="41" ht="15.75" customHeight="1">
      <c r="A41" s="1"/>
      <c r="B41" s="32">
        <v>4.6</v>
      </c>
      <c r="C41" s="37" t="s">
        <v>55</v>
      </c>
      <c r="D41" s="33" t="s">
        <v>20</v>
      </c>
      <c r="E41" s="33">
        <v>578.73</v>
      </c>
      <c r="F41" s="1"/>
      <c r="G41" s="38">
        <v>17083.0</v>
      </c>
      <c r="H41" s="35">
        <f t="shared" si="30"/>
        <v>9886444.59</v>
      </c>
      <c r="I41" s="38"/>
      <c r="J41" s="38">
        <v>17087.0</v>
      </c>
      <c r="K41" s="35">
        <f t="shared" si="31"/>
        <v>9888759.51</v>
      </c>
      <c r="L41" s="38"/>
      <c r="M41" s="38">
        <v>17094.0</v>
      </c>
      <c r="N41" s="35">
        <f t="shared" si="32"/>
        <v>9892810.62</v>
      </c>
      <c r="O41" s="35">
        <f t="shared" ref="O41:P41" si="37">(G41+J41+M41)/3</f>
        <v>17088</v>
      </c>
      <c r="P41" s="36">
        <f t="shared" si="37"/>
        <v>9889338.24</v>
      </c>
      <c r="Q41" s="23"/>
    </row>
    <row r="42" ht="15.75" customHeight="1">
      <c r="A42" s="1"/>
      <c r="B42" s="24"/>
      <c r="C42" s="25"/>
      <c r="D42" s="25"/>
      <c r="E42" s="26"/>
      <c r="F42" s="1"/>
      <c r="G42" s="38"/>
      <c r="H42" s="35"/>
      <c r="I42" s="38"/>
      <c r="J42" s="38"/>
      <c r="K42" s="35"/>
      <c r="L42" s="38"/>
      <c r="M42" s="38"/>
      <c r="N42" s="35"/>
      <c r="O42" s="35"/>
      <c r="P42" s="28"/>
      <c r="Q42" s="23"/>
    </row>
    <row r="43" ht="15.75" customHeight="1">
      <c r="A43" s="1"/>
      <c r="B43" s="41" t="s">
        <v>56</v>
      </c>
      <c r="C43" s="41" t="s">
        <v>57</v>
      </c>
      <c r="D43" s="33"/>
      <c r="E43" s="33"/>
      <c r="F43" s="1"/>
      <c r="G43" s="38"/>
      <c r="H43" s="35"/>
      <c r="I43" s="38"/>
      <c r="J43" s="38"/>
      <c r="K43" s="35"/>
      <c r="L43" s="38"/>
      <c r="M43" s="38"/>
      <c r="N43" s="35"/>
      <c r="O43" s="35"/>
      <c r="P43" s="28"/>
      <c r="Q43" s="23"/>
    </row>
    <row r="44" ht="15.75" customHeight="1">
      <c r="A44" s="1"/>
      <c r="B44" s="32">
        <v>5.1</v>
      </c>
      <c r="C44" s="37" t="s">
        <v>58</v>
      </c>
      <c r="D44" s="33" t="s">
        <v>40</v>
      </c>
      <c r="E44" s="33">
        <v>14.0</v>
      </c>
      <c r="F44" s="1"/>
      <c r="G44" s="38">
        <v>345529.0</v>
      </c>
      <c r="H44" s="35">
        <f t="shared" ref="H44:H49" si="39">E44*G44</f>
        <v>4837406</v>
      </c>
      <c r="I44" s="38"/>
      <c r="J44" s="38">
        <v>345622.0</v>
      </c>
      <c r="K44" s="35">
        <f t="shared" ref="K44:K49" si="40">E44*J44</f>
        <v>4838708</v>
      </c>
      <c r="L44" s="38"/>
      <c r="M44" s="38">
        <v>345761.0</v>
      </c>
      <c r="N44" s="35">
        <f t="shared" ref="N44:N49" si="41">E44*M44</f>
        <v>4840654</v>
      </c>
      <c r="O44" s="35">
        <f t="shared" ref="O44:P44" si="38">(G44+J44+M44)/3</f>
        <v>345637.3333</v>
      </c>
      <c r="P44" s="36">
        <f t="shared" si="38"/>
        <v>4838922.667</v>
      </c>
      <c r="Q44" s="23"/>
    </row>
    <row r="45" ht="15.75" customHeight="1">
      <c r="A45" s="1"/>
      <c r="B45" s="32">
        <v>5.2</v>
      </c>
      <c r="C45" s="37" t="s">
        <v>59</v>
      </c>
      <c r="D45" s="33" t="s">
        <v>40</v>
      </c>
      <c r="E45" s="33">
        <v>1.0</v>
      </c>
      <c r="F45" s="1"/>
      <c r="G45" s="38">
        <v>662779.0</v>
      </c>
      <c r="H45" s="35">
        <f t="shared" si="39"/>
        <v>662779</v>
      </c>
      <c r="I45" s="38"/>
      <c r="J45" s="38">
        <v>662872.0</v>
      </c>
      <c r="K45" s="35">
        <f t="shared" si="40"/>
        <v>662872</v>
      </c>
      <c r="L45" s="38"/>
      <c r="M45" s="38">
        <v>663011.0</v>
      </c>
      <c r="N45" s="35">
        <f t="shared" si="41"/>
        <v>663011</v>
      </c>
      <c r="O45" s="35">
        <f t="shared" ref="O45:P45" si="42">(G45+J45+M45)/3</f>
        <v>662887.3333</v>
      </c>
      <c r="P45" s="36">
        <f t="shared" si="42"/>
        <v>662887.3333</v>
      </c>
      <c r="Q45" s="23"/>
    </row>
    <row r="46" ht="15.75" customHeight="1">
      <c r="A46" s="1"/>
      <c r="B46" s="32">
        <v>5.3</v>
      </c>
      <c r="C46" s="37" t="s">
        <v>60</v>
      </c>
      <c r="D46" s="33" t="s">
        <v>40</v>
      </c>
      <c r="E46" s="33">
        <v>15.0</v>
      </c>
      <c r="F46" s="1"/>
      <c r="G46" s="38">
        <v>26292.0</v>
      </c>
      <c r="H46" s="35">
        <f t="shared" si="39"/>
        <v>394380</v>
      </c>
      <c r="I46" s="38"/>
      <c r="J46" s="38">
        <v>26295.0</v>
      </c>
      <c r="K46" s="35">
        <f t="shared" si="40"/>
        <v>394425</v>
      </c>
      <c r="L46" s="38"/>
      <c r="M46" s="38">
        <v>26300.0</v>
      </c>
      <c r="N46" s="35">
        <f t="shared" si="41"/>
        <v>394500</v>
      </c>
      <c r="O46" s="35">
        <f t="shared" ref="O46:P46" si="43">(G46+J46+M46)/3</f>
        <v>26295.66667</v>
      </c>
      <c r="P46" s="36">
        <f t="shared" si="43"/>
        <v>394435</v>
      </c>
      <c r="Q46" s="23"/>
    </row>
    <row r="47" ht="15.75" customHeight="1">
      <c r="A47" s="1"/>
      <c r="B47" s="32">
        <v>5.4</v>
      </c>
      <c r="C47" s="37" t="s">
        <v>61</v>
      </c>
      <c r="D47" s="33" t="s">
        <v>40</v>
      </c>
      <c r="E47" s="33">
        <v>6.0</v>
      </c>
      <c r="F47" s="1"/>
      <c r="G47" s="38">
        <v>338454.0</v>
      </c>
      <c r="H47" s="35">
        <f t="shared" si="39"/>
        <v>2030724</v>
      </c>
      <c r="I47" s="38"/>
      <c r="J47" s="38">
        <v>338508.0</v>
      </c>
      <c r="K47" s="35">
        <f t="shared" si="40"/>
        <v>2031048</v>
      </c>
      <c r="L47" s="38"/>
      <c r="M47" s="38">
        <v>338590.0</v>
      </c>
      <c r="N47" s="35">
        <f t="shared" si="41"/>
        <v>2031540</v>
      </c>
      <c r="O47" s="35">
        <f t="shared" ref="O47:P47" si="44">(G47+J47+M47)/3</f>
        <v>338517.3333</v>
      </c>
      <c r="P47" s="36">
        <f t="shared" si="44"/>
        <v>2031104</v>
      </c>
      <c r="Q47" s="23"/>
    </row>
    <row r="48" ht="15.75" customHeight="1">
      <c r="A48" s="1"/>
      <c r="B48" s="32">
        <v>5.5</v>
      </c>
      <c r="C48" s="37" t="s">
        <v>62</v>
      </c>
      <c r="D48" s="33" t="s">
        <v>20</v>
      </c>
      <c r="E48" s="33">
        <v>2.4</v>
      </c>
      <c r="F48" s="1"/>
      <c r="G48" s="38">
        <v>488965.0</v>
      </c>
      <c r="H48" s="35">
        <f t="shared" si="39"/>
        <v>1173516</v>
      </c>
      <c r="I48" s="38"/>
      <c r="J48" s="38">
        <v>489112.0</v>
      </c>
      <c r="K48" s="35">
        <f t="shared" si="40"/>
        <v>1173868.8</v>
      </c>
      <c r="L48" s="38"/>
      <c r="M48" s="38">
        <v>489333.0</v>
      </c>
      <c r="N48" s="35">
        <f t="shared" si="41"/>
        <v>1174399.2</v>
      </c>
      <c r="O48" s="35">
        <f t="shared" ref="O48:P48" si="45">(G48+J48+M48)/3</f>
        <v>489136.6667</v>
      </c>
      <c r="P48" s="36">
        <f t="shared" si="45"/>
        <v>1173928</v>
      </c>
      <c r="Q48" s="23"/>
    </row>
    <row r="49" ht="15.75" customHeight="1">
      <c r="A49" s="1"/>
      <c r="B49" s="32">
        <v>5.6</v>
      </c>
      <c r="C49" s="37" t="s">
        <v>63</v>
      </c>
      <c r="D49" s="33" t="s">
        <v>40</v>
      </c>
      <c r="E49" s="33">
        <v>19.0</v>
      </c>
      <c r="F49" s="1"/>
      <c r="G49" s="38">
        <v>235262.0</v>
      </c>
      <c r="H49" s="35">
        <f t="shared" si="39"/>
        <v>4469978</v>
      </c>
      <c r="I49" s="38"/>
      <c r="J49" s="38">
        <v>235265.0</v>
      </c>
      <c r="K49" s="35">
        <f t="shared" si="40"/>
        <v>4470035</v>
      </c>
      <c r="L49" s="38"/>
      <c r="M49" s="38">
        <v>235269.0</v>
      </c>
      <c r="N49" s="35">
        <f t="shared" si="41"/>
        <v>4470111</v>
      </c>
      <c r="O49" s="35">
        <f t="shared" ref="O49:P49" si="46">(G49+J49+M49)/3</f>
        <v>235265.3333</v>
      </c>
      <c r="P49" s="36">
        <f t="shared" si="46"/>
        <v>4470041.333</v>
      </c>
      <c r="Q49" s="23"/>
    </row>
    <row r="50" ht="15.75" customHeight="1">
      <c r="A50" s="1"/>
      <c r="B50" s="24"/>
      <c r="C50" s="25"/>
      <c r="D50" s="25"/>
      <c r="E50" s="26"/>
      <c r="F50" s="1"/>
      <c r="G50" s="38"/>
      <c r="H50" s="35"/>
      <c r="I50" s="38"/>
      <c r="J50" s="38"/>
      <c r="K50" s="35"/>
      <c r="L50" s="38"/>
      <c r="M50" s="38"/>
      <c r="N50" s="35"/>
      <c r="O50" s="35"/>
      <c r="P50" s="28"/>
      <c r="Q50" s="23"/>
    </row>
    <row r="51" ht="15.75" customHeight="1">
      <c r="A51" s="1"/>
      <c r="B51" s="41" t="s">
        <v>64</v>
      </c>
      <c r="C51" s="41" t="s">
        <v>65</v>
      </c>
      <c r="D51" s="33"/>
      <c r="E51" s="33"/>
      <c r="F51" s="1"/>
      <c r="G51" s="38"/>
      <c r="H51" s="35"/>
      <c r="I51" s="38"/>
      <c r="J51" s="38"/>
      <c r="K51" s="35"/>
      <c r="L51" s="38"/>
      <c r="M51" s="38"/>
      <c r="N51" s="35"/>
      <c r="O51" s="35"/>
      <c r="P51" s="28"/>
      <c r="Q51" s="23"/>
    </row>
    <row r="52" ht="15.75" customHeight="1">
      <c r="A52" s="1"/>
      <c r="B52" s="32">
        <v>6.1</v>
      </c>
      <c r="C52" s="37" t="s">
        <v>66</v>
      </c>
      <c r="D52" s="33" t="s">
        <v>20</v>
      </c>
      <c r="E52" s="33">
        <v>6.0</v>
      </c>
      <c r="F52" s="1"/>
      <c r="G52" s="38">
        <v>164962.0</v>
      </c>
      <c r="H52" s="35">
        <f t="shared" ref="H52:H53" si="48">E52*G52</f>
        <v>989772</v>
      </c>
      <c r="I52" s="38"/>
      <c r="J52" s="38">
        <v>164965.0</v>
      </c>
      <c r="K52" s="35">
        <f t="shared" ref="K52:K53" si="49">E52*J52</f>
        <v>989790</v>
      </c>
      <c r="L52" s="38"/>
      <c r="M52" s="38">
        <v>164969.0</v>
      </c>
      <c r="N52" s="35">
        <f t="shared" ref="N52:N53" si="50">E52*M52</f>
        <v>989814</v>
      </c>
      <c r="O52" s="35">
        <f t="shared" ref="O52:P52" si="47">(G52+J52+M52)/3</f>
        <v>164965.3333</v>
      </c>
      <c r="P52" s="36">
        <f t="shared" si="47"/>
        <v>989792</v>
      </c>
      <c r="Q52" s="23"/>
    </row>
    <row r="53" ht="15.75" customHeight="1">
      <c r="A53" s="1"/>
      <c r="B53" s="32">
        <v>6.2</v>
      </c>
      <c r="C53" s="37" t="s">
        <v>67</v>
      </c>
      <c r="D53" s="33" t="s">
        <v>20</v>
      </c>
      <c r="E53" s="33">
        <v>31.12</v>
      </c>
      <c r="F53" s="1"/>
      <c r="G53" s="38">
        <v>490040.0</v>
      </c>
      <c r="H53" s="35">
        <f t="shared" si="48"/>
        <v>15250044.8</v>
      </c>
      <c r="I53" s="38"/>
      <c r="J53" s="38">
        <v>490475.0</v>
      </c>
      <c r="K53" s="35">
        <f t="shared" si="49"/>
        <v>15263582</v>
      </c>
      <c r="L53" s="38"/>
      <c r="M53" s="38">
        <v>491126.0</v>
      </c>
      <c r="N53" s="35">
        <f t="shared" si="50"/>
        <v>15283841.12</v>
      </c>
      <c r="O53" s="35">
        <f t="shared" ref="O53:P53" si="51">(G53+J53+M53)/3</f>
        <v>490547</v>
      </c>
      <c r="P53" s="36">
        <f t="shared" si="51"/>
        <v>15265822.64</v>
      </c>
      <c r="Q53" s="23"/>
    </row>
    <row r="54" ht="15.75" customHeight="1">
      <c r="A54" s="1"/>
      <c r="B54" s="24"/>
      <c r="C54" s="25"/>
      <c r="D54" s="25"/>
      <c r="E54" s="26"/>
      <c r="F54" s="1"/>
      <c r="G54" s="38"/>
      <c r="H54" s="35"/>
      <c r="I54" s="38"/>
      <c r="J54" s="38"/>
      <c r="K54" s="35"/>
      <c r="L54" s="38"/>
      <c r="M54" s="38"/>
      <c r="N54" s="35"/>
      <c r="O54" s="35"/>
      <c r="P54" s="36"/>
      <c r="Q54" s="23"/>
    </row>
    <row r="55" ht="15.75" customHeight="1">
      <c r="A55" s="1"/>
      <c r="B55" s="41" t="s">
        <v>68</v>
      </c>
      <c r="C55" s="41" t="s">
        <v>69</v>
      </c>
      <c r="D55" s="33"/>
      <c r="E55" s="33"/>
      <c r="F55" s="1"/>
      <c r="G55" s="38"/>
      <c r="H55" s="35"/>
      <c r="I55" s="38"/>
      <c r="J55" s="38"/>
      <c r="K55" s="35"/>
      <c r="L55" s="38"/>
      <c r="M55" s="38"/>
      <c r="N55" s="35"/>
      <c r="O55" s="35"/>
      <c r="P55" s="36"/>
      <c r="Q55" s="23"/>
    </row>
    <row r="56" ht="15.75" customHeight="1">
      <c r="A56" s="1"/>
      <c r="B56" s="32">
        <v>7.1</v>
      </c>
      <c r="C56" s="37" t="s">
        <v>70</v>
      </c>
      <c r="D56" s="33" t="s">
        <v>11</v>
      </c>
      <c r="E56" s="33">
        <v>18.0</v>
      </c>
      <c r="F56" s="1"/>
      <c r="G56" s="38">
        <v>152482.0</v>
      </c>
      <c r="H56" s="35">
        <f t="shared" ref="H56:H57" si="53">E56*G56</f>
        <v>2744676</v>
      </c>
      <c r="I56" s="38"/>
      <c r="J56" s="38">
        <v>152482.0</v>
      </c>
      <c r="K56" s="35">
        <f t="shared" ref="K56:K57" si="54">E56*J56</f>
        <v>2744676</v>
      </c>
      <c r="L56" s="38"/>
      <c r="M56" s="38">
        <v>154951.0</v>
      </c>
      <c r="N56" s="35">
        <f t="shared" ref="N56:N57" si="55">E56*M56</f>
        <v>2789118</v>
      </c>
      <c r="O56" s="35">
        <f t="shared" ref="O56:P56" si="52">(G56+J56+M56)/3</f>
        <v>153305</v>
      </c>
      <c r="P56" s="36">
        <f t="shared" si="52"/>
        <v>2759490</v>
      </c>
      <c r="Q56" s="23"/>
    </row>
    <row r="57" ht="15.75" customHeight="1">
      <c r="A57" s="1"/>
      <c r="B57" s="32">
        <v>7.2</v>
      </c>
      <c r="C57" s="37" t="s">
        <v>71</v>
      </c>
      <c r="D57" s="33" t="s">
        <v>11</v>
      </c>
      <c r="E57" s="33">
        <v>6.0</v>
      </c>
      <c r="F57" s="1"/>
      <c r="G57" s="38">
        <v>110437.0</v>
      </c>
      <c r="H57" s="35">
        <f t="shared" si="53"/>
        <v>662622</v>
      </c>
      <c r="I57" s="38"/>
      <c r="J57" s="38">
        <v>110437.0</v>
      </c>
      <c r="K57" s="35">
        <f t="shared" si="54"/>
        <v>662622</v>
      </c>
      <c r="L57" s="38"/>
      <c r="M57" s="38">
        <v>112906.0</v>
      </c>
      <c r="N57" s="35">
        <f t="shared" si="55"/>
        <v>677436</v>
      </c>
      <c r="O57" s="35">
        <f t="shared" ref="O57:P57" si="56">(G57+J57+M57)/3</f>
        <v>111260</v>
      </c>
      <c r="P57" s="36">
        <f t="shared" si="56"/>
        <v>667560</v>
      </c>
      <c r="Q57" s="23"/>
    </row>
    <row r="58" ht="15.75" customHeight="1">
      <c r="A58" s="1"/>
      <c r="B58" s="24"/>
      <c r="C58" s="25"/>
      <c r="D58" s="25"/>
      <c r="E58" s="26"/>
      <c r="F58" s="1"/>
      <c r="G58" s="38"/>
      <c r="H58" s="35"/>
      <c r="I58" s="38"/>
      <c r="J58" s="38"/>
      <c r="K58" s="35"/>
      <c r="L58" s="38"/>
      <c r="M58" s="38"/>
      <c r="N58" s="35"/>
      <c r="O58" s="35"/>
      <c r="P58" s="28"/>
      <c r="Q58" s="23"/>
    </row>
    <row r="59" ht="15.75" customHeight="1">
      <c r="A59" s="1"/>
      <c r="B59" s="24" t="s">
        <v>72</v>
      </c>
      <c r="C59" s="25"/>
      <c r="D59" s="25"/>
      <c r="E59" s="26"/>
      <c r="F59" s="1"/>
      <c r="G59" s="38"/>
      <c r="H59" s="35"/>
      <c r="I59" s="38"/>
      <c r="J59" s="38"/>
      <c r="K59" s="35"/>
      <c r="L59" s="38"/>
      <c r="M59" s="38"/>
      <c r="N59" s="35"/>
      <c r="O59" s="35"/>
      <c r="P59" s="28"/>
      <c r="Q59" s="23"/>
    </row>
    <row r="60" ht="15.75" customHeight="1">
      <c r="B60" s="43"/>
      <c r="C60" s="43"/>
      <c r="D60" s="43"/>
      <c r="E60" s="43"/>
      <c r="G60" s="38"/>
      <c r="H60" s="35"/>
      <c r="I60" s="38"/>
      <c r="J60" s="38"/>
      <c r="K60" s="35"/>
      <c r="L60" s="38"/>
      <c r="M60" s="38"/>
      <c r="N60" s="35"/>
      <c r="O60" s="35"/>
      <c r="P60" s="28"/>
      <c r="Q60" s="23"/>
    </row>
    <row r="61" ht="15.75" customHeight="1">
      <c r="B61" s="44" t="s">
        <v>73</v>
      </c>
      <c r="C61" s="25"/>
      <c r="D61" s="25"/>
      <c r="E61" s="26"/>
      <c r="G61" s="38"/>
      <c r="H61" s="35"/>
      <c r="I61" s="38"/>
      <c r="J61" s="38"/>
      <c r="K61" s="35"/>
      <c r="L61" s="38"/>
      <c r="M61" s="38"/>
      <c r="N61" s="35"/>
      <c r="O61" s="35"/>
      <c r="P61" s="28"/>
      <c r="Q61" s="23"/>
    </row>
    <row r="62" ht="15.75" customHeight="1">
      <c r="B62" s="45" t="s">
        <v>17</v>
      </c>
      <c r="C62" s="45" t="s">
        <v>18</v>
      </c>
      <c r="D62" s="46"/>
      <c r="E62" s="46"/>
      <c r="G62" s="38"/>
      <c r="H62" s="35"/>
      <c r="I62" s="38"/>
      <c r="J62" s="38"/>
      <c r="K62" s="35"/>
      <c r="L62" s="38"/>
      <c r="M62" s="38"/>
      <c r="N62" s="35"/>
      <c r="O62" s="35"/>
      <c r="P62" s="28"/>
      <c r="Q62" s="23"/>
    </row>
    <row r="63" ht="15.75" customHeight="1">
      <c r="B63" s="47">
        <v>1.1</v>
      </c>
      <c r="C63" s="48" t="s">
        <v>19</v>
      </c>
      <c r="D63" s="46" t="s">
        <v>20</v>
      </c>
      <c r="E63" s="46">
        <v>34.89</v>
      </c>
      <c r="G63" s="38">
        <v>774.0</v>
      </c>
      <c r="H63" s="35">
        <f t="shared" ref="H63:H69" si="58">E63*G63</f>
        <v>27004.86</v>
      </c>
      <c r="I63" s="38"/>
      <c r="J63" s="38">
        <v>1032.0</v>
      </c>
      <c r="K63" s="35">
        <f t="shared" ref="K63:K69" si="59">E63*J63</f>
        <v>36006.48</v>
      </c>
      <c r="L63" s="38"/>
      <c r="M63" s="38">
        <v>1032.0</v>
      </c>
      <c r="N63" s="35">
        <f t="shared" ref="N63:N69" si="60">E63*M63</f>
        <v>36006.48</v>
      </c>
      <c r="O63" s="35">
        <f t="shared" ref="O63:P63" si="57">(G63+J63+M63)/3</f>
        <v>946</v>
      </c>
      <c r="P63" s="36">
        <f t="shared" si="57"/>
        <v>33005.94</v>
      </c>
      <c r="Q63" s="23"/>
    </row>
    <row r="64" ht="15.75" customHeight="1">
      <c r="B64" s="47">
        <v>1.2</v>
      </c>
      <c r="C64" s="48" t="s">
        <v>21</v>
      </c>
      <c r="D64" s="46" t="s">
        <v>22</v>
      </c>
      <c r="E64" s="46">
        <v>34.89</v>
      </c>
      <c r="G64" s="38">
        <v>181042.0</v>
      </c>
      <c r="H64" s="35">
        <f t="shared" si="58"/>
        <v>6316555.38</v>
      </c>
      <c r="I64" s="38"/>
      <c r="J64" s="38">
        <v>182183.0</v>
      </c>
      <c r="K64" s="35">
        <f t="shared" si="59"/>
        <v>6356364.87</v>
      </c>
      <c r="L64" s="38"/>
      <c r="M64" s="38">
        <v>182394.0</v>
      </c>
      <c r="N64" s="35">
        <f t="shared" si="60"/>
        <v>6363726.66</v>
      </c>
      <c r="O64" s="35">
        <f t="shared" ref="O64:P64" si="61">(G64+J64+M64)/3</f>
        <v>181873</v>
      </c>
      <c r="P64" s="36">
        <f t="shared" si="61"/>
        <v>6345548.97</v>
      </c>
      <c r="Q64" s="23"/>
    </row>
    <row r="65" ht="15.75" customHeight="1">
      <c r="B65" s="47">
        <v>1.3</v>
      </c>
      <c r="C65" s="48" t="s">
        <v>23</v>
      </c>
      <c r="D65" s="46" t="s">
        <v>22</v>
      </c>
      <c r="E65" s="46">
        <v>7.92</v>
      </c>
      <c r="G65" s="38">
        <v>135603.0</v>
      </c>
      <c r="H65" s="35">
        <f t="shared" si="58"/>
        <v>1073975.76</v>
      </c>
      <c r="I65" s="38"/>
      <c r="J65" s="38">
        <v>153603.0</v>
      </c>
      <c r="K65" s="35">
        <f t="shared" si="59"/>
        <v>1216535.76</v>
      </c>
      <c r="L65" s="38"/>
      <c r="M65" s="38">
        <v>153603.0</v>
      </c>
      <c r="N65" s="35">
        <f t="shared" si="60"/>
        <v>1216535.76</v>
      </c>
      <c r="O65" s="35">
        <f t="shared" ref="O65:P65" si="62">(G65+J65+M65)/3</f>
        <v>147603</v>
      </c>
      <c r="P65" s="36">
        <f t="shared" si="62"/>
        <v>1169015.76</v>
      </c>
      <c r="Q65" s="23"/>
    </row>
    <row r="66" ht="15.75" customHeight="1">
      <c r="B66" s="47">
        <v>1.4</v>
      </c>
      <c r="C66" s="48" t="s">
        <v>24</v>
      </c>
      <c r="D66" s="46" t="s">
        <v>11</v>
      </c>
      <c r="E66" s="46">
        <v>14.0</v>
      </c>
      <c r="G66" s="38">
        <v>14421.0</v>
      </c>
      <c r="H66" s="35">
        <f t="shared" si="58"/>
        <v>201894</v>
      </c>
      <c r="I66" s="38"/>
      <c r="J66" s="38">
        <v>14970.0</v>
      </c>
      <c r="K66" s="35">
        <f t="shared" si="59"/>
        <v>209580</v>
      </c>
      <c r="L66" s="38"/>
      <c r="M66" s="38">
        <v>15019.0</v>
      </c>
      <c r="N66" s="35">
        <f t="shared" si="60"/>
        <v>210266</v>
      </c>
      <c r="O66" s="35">
        <f t="shared" ref="O66:P66" si="63">(G66+J66+M66)/3</f>
        <v>14803.33333</v>
      </c>
      <c r="P66" s="36">
        <f t="shared" si="63"/>
        <v>207246.6667</v>
      </c>
      <c r="Q66" s="23"/>
    </row>
    <row r="67" ht="15.75" customHeight="1">
      <c r="B67" s="47">
        <v>1.5</v>
      </c>
      <c r="C67" s="48" t="s">
        <v>25</v>
      </c>
      <c r="D67" s="46" t="s">
        <v>22</v>
      </c>
      <c r="E67" s="46">
        <v>5.78</v>
      </c>
      <c r="G67" s="38">
        <v>25730.0</v>
      </c>
      <c r="H67" s="35">
        <f t="shared" si="58"/>
        <v>148719.4</v>
      </c>
      <c r="I67" s="38"/>
      <c r="J67" s="38">
        <v>26294.0</v>
      </c>
      <c r="K67" s="35">
        <f t="shared" si="59"/>
        <v>151979.32</v>
      </c>
      <c r="L67" s="38"/>
      <c r="M67" s="38">
        <v>26366.0</v>
      </c>
      <c r="N67" s="35">
        <f t="shared" si="60"/>
        <v>152395.48</v>
      </c>
      <c r="O67" s="35">
        <f t="shared" ref="O67:P67" si="64">(G67+J67+M67)/3</f>
        <v>26130</v>
      </c>
      <c r="P67" s="36">
        <f t="shared" si="64"/>
        <v>151031.4</v>
      </c>
      <c r="Q67" s="23"/>
    </row>
    <row r="68" ht="15.75" customHeight="1">
      <c r="B68" s="47">
        <v>1.6</v>
      </c>
      <c r="C68" s="48" t="s">
        <v>26</v>
      </c>
      <c r="D68" s="46" t="s">
        <v>22</v>
      </c>
      <c r="E68" s="46">
        <v>48.68</v>
      </c>
      <c r="G68" s="38">
        <v>35730.0</v>
      </c>
      <c r="H68" s="35">
        <f t="shared" si="58"/>
        <v>1739336.4</v>
      </c>
      <c r="I68" s="38"/>
      <c r="J68" s="38">
        <v>36294.0</v>
      </c>
      <c r="K68" s="35">
        <f t="shared" si="59"/>
        <v>1766791.92</v>
      </c>
      <c r="L68" s="38"/>
      <c r="M68" s="38">
        <v>36366.0</v>
      </c>
      <c r="N68" s="35">
        <f t="shared" si="60"/>
        <v>1770296.88</v>
      </c>
      <c r="O68" s="35">
        <f t="shared" ref="O68:P68" si="65">(G68+J68+M68)/3</f>
        <v>36130</v>
      </c>
      <c r="P68" s="36">
        <f t="shared" si="65"/>
        <v>1758808.4</v>
      </c>
      <c r="Q68" s="23"/>
    </row>
    <row r="69" ht="15.75" customHeight="1">
      <c r="B69" s="47">
        <v>1.7</v>
      </c>
      <c r="C69" s="48" t="s">
        <v>27</v>
      </c>
      <c r="D69" s="46" t="s">
        <v>20</v>
      </c>
      <c r="E69" s="46">
        <v>48.02</v>
      </c>
      <c r="G69" s="38">
        <v>18026.0</v>
      </c>
      <c r="H69" s="35">
        <f t="shared" si="58"/>
        <v>865608.52</v>
      </c>
      <c r="I69" s="38"/>
      <c r="J69" s="38">
        <v>18065.0</v>
      </c>
      <c r="K69" s="35">
        <f t="shared" si="59"/>
        <v>867481.3</v>
      </c>
      <c r="L69" s="38"/>
      <c r="M69" s="38">
        <v>18123.0</v>
      </c>
      <c r="N69" s="35">
        <f t="shared" si="60"/>
        <v>870266.46</v>
      </c>
      <c r="O69" s="35">
        <f t="shared" ref="O69:P69" si="66">(G69+J69+M69)/3</f>
        <v>18071.33333</v>
      </c>
      <c r="P69" s="36">
        <f t="shared" si="66"/>
        <v>867785.4267</v>
      </c>
      <c r="Q69" s="23"/>
    </row>
    <row r="70" ht="15.75" customHeight="1">
      <c r="B70" s="49"/>
      <c r="C70" s="25"/>
      <c r="D70" s="25"/>
      <c r="E70" s="26"/>
      <c r="G70" s="38"/>
      <c r="H70" s="35"/>
      <c r="I70" s="38"/>
      <c r="J70" s="38"/>
      <c r="K70" s="35"/>
      <c r="L70" s="38"/>
      <c r="M70" s="38"/>
      <c r="N70" s="35"/>
      <c r="O70" s="35"/>
      <c r="P70" s="36"/>
      <c r="Q70" s="23"/>
    </row>
    <row r="71" ht="15.75" customHeight="1">
      <c r="B71" s="45" t="s">
        <v>28</v>
      </c>
      <c r="C71" s="45" t="s">
        <v>29</v>
      </c>
      <c r="D71" s="46"/>
      <c r="E71" s="46"/>
      <c r="G71" s="38"/>
      <c r="H71" s="35"/>
      <c r="I71" s="38"/>
      <c r="J71" s="38"/>
      <c r="K71" s="35"/>
      <c r="L71" s="38"/>
      <c r="M71" s="38"/>
      <c r="N71" s="35"/>
      <c r="O71" s="35"/>
      <c r="P71" s="36"/>
      <c r="Q71" s="23"/>
    </row>
    <row r="72" ht="15.75" customHeight="1">
      <c r="B72" s="47">
        <v>2.1</v>
      </c>
      <c r="C72" s="48" t="s">
        <v>74</v>
      </c>
      <c r="D72" s="46" t="s">
        <v>31</v>
      </c>
      <c r="E72" s="46">
        <v>6.72</v>
      </c>
      <c r="G72" s="38">
        <v>127365.0</v>
      </c>
      <c r="H72" s="35">
        <f t="shared" ref="H72:H73" si="68">E72*G72</f>
        <v>855892.8</v>
      </c>
      <c r="I72" s="38"/>
      <c r="J72" s="38">
        <v>134013.0</v>
      </c>
      <c r="K72" s="35">
        <f t="shared" ref="K72:K73" si="69">E72*J72</f>
        <v>900567.36</v>
      </c>
      <c r="L72" s="38"/>
      <c r="M72" s="38">
        <v>135848.0</v>
      </c>
      <c r="N72" s="35">
        <f t="shared" ref="N72:N73" si="70">E72*M72</f>
        <v>912898.56</v>
      </c>
      <c r="O72" s="35">
        <f t="shared" ref="O72:P72" si="67">(G72+J72+M72)/3</f>
        <v>132408.6667</v>
      </c>
      <c r="P72" s="36">
        <f t="shared" si="67"/>
        <v>889786.24</v>
      </c>
      <c r="Q72" s="23"/>
    </row>
    <row r="73" ht="15.75" customHeight="1">
      <c r="B73" s="47">
        <v>2.2</v>
      </c>
      <c r="C73" s="48" t="s">
        <v>34</v>
      </c>
      <c r="D73" s="46" t="s">
        <v>20</v>
      </c>
      <c r="E73" s="46">
        <v>21.0</v>
      </c>
      <c r="G73" s="38">
        <v>127506.0</v>
      </c>
      <c r="H73" s="35">
        <f t="shared" si="68"/>
        <v>2677626</v>
      </c>
      <c r="I73" s="38"/>
      <c r="J73" s="38">
        <v>128529.0</v>
      </c>
      <c r="K73" s="35">
        <f t="shared" si="69"/>
        <v>2699109</v>
      </c>
      <c r="L73" s="38"/>
      <c r="M73" s="38">
        <v>128891.0</v>
      </c>
      <c r="N73" s="35">
        <f t="shared" si="70"/>
        <v>2706711</v>
      </c>
      <c r="O73" s="35">
        <f t="shared" ref="O73:P73" si="71">(G73+J73+M73)/3</f>
        <v>128308.6667</v>
      </c>
      <c r="P73" s="36">
        <f t="shared" si="71"/>
        <v>2694482</v>
      </c>
      <c r="Q73" s="23"/>
    </row>
    <row r="74" ht="15.75" customHeight="1">
      <c r="B74" s="49"/>
      <c r="C74" s="25"/>
      <c r="D74" s="25"/>
      <c r="E74" s="26"/>
      <c r="G74" s="38"/>
      <c r="H74" s="35"/>
      <c r="I74" s="38"/>
      <c r="J74" s="38"/>
      <c r="K74" s="35"/>
      <c r="L74" s="38"/>
      <c r="M74" s="38"/>
      <c r="N74" s="35"/>
      <c r="O74" s="35"/>
      <c r="P74" s="36"/>
      <c r="Q74" s="23"/>
    </row>
    <row r="75" ht="15.75" customHeight="1">
      <c r="B75" s="45" t="s">
        <v>35</v>
      </c>
      <c r="C75" s="45" t="s">
        <v>36</v>
      </c>
      <c r="D75" s="46"/>
      <c r="E75" s="46"/>
      <c r="G75" s="38"/>
      <c r="H75" s="35"/>
      <c r="I75" s="38"/>
      <c r="J75" s="38"/>
      <c r="K75" s="35"/>
      <c r="L75" s="38"/>
      <c r="M75" s="38"/>
      <c r="N75" s="35"/>
      <c r="O75" s="35"/>
      <c r="P75" s="36"/>
      <c r="Q75" s="23"/>
    </row>
    <row r="76" ht="15.75" customHeight="1">
      <c r="B76" s="47">
        <v>3.1</v>
      </c>
      <c r="C76" s="48" t="s">
        <v>75</v>
      </c>
      <c r="D76" s="46" t="s">
        <v>38</v>
      </c>
      <c r="E76" s="46">
        <v>23.0</v>
      </c>
      <c r="G76" s="38">
        <v>8585.0</v>
      </c>
      <c r="H76" s="35">
        <f t="shared" ref="H76:H82" si="73">E76*G76</f>
        <v>197455</v>
      </c>
      <c r="I76" s="38"/>
      <c r="J76" s="38">
        <v>8592.0</v>
      </c>
      <c r="K76" s="35">
        <f t="shared" ref="K76:K82" si="74">E76*J76</f>
        <v>197616</v>
      </c>
      <c r="L76" s="38"/>
      <c r="M76" s="38">
        <v>8603.0</v>
      </c>
      <c r="N76" s="35">
        <f t="shared" ref="N76:N82" si="75">E76*M76</f>
        <v>197869</v>
      </c>
      <c r="O76" s="35">
        <f t="shared" ref="O76:P76" si="72">(G76+J76+M76)/3</f>
        <v>8593.333333</v>
      </c>
      <c r="P76" s="36">
        <f t="shared" si="72"/>
        <v>197646.6667</v>
      </c>
      <c r="Q76" s="23"/>
    </row>
    <row r="77" ht="15.75" customHeight="1">
      <c r="B77" s="47">
        <v>3.2</v>
      </c>
      <c r="C77" s="48" t="s">
        <v>39</v>
      </c>
      <c r="D77" s="46" t="s">
        <v>40</v>
      </c>
      <c r="E77" s="46">
        <v>15.0</v>
      </c>
      <c r="G77" s="38">
        <v>57336.0</v>
      </c>
      <c r="H77" s="35">
        <f t="shared" si="73"/>
        <v>860040</v>
      </c>
      <c r="I77" s="38"/>
      <c r="J77" s="38">
        <v>57398.0</v>
      </c>
      <c r="K77" s="35">
        <f t="shared" si="74"/>
        <v>860970</v>
      </c>
      <c r="L77" s="38"/>
      <c r="M77" s="38">
        <v>57491.0</v>
      </c>
      <c r="N77" s="35">
        <f t="shared" si="75"/>
        <v>862365</v>
      </c>
      <c r="O77" s="35">
        <f t="shared" ref="O77:P77" si="76">(G77+J77+M77)/3</f>
        <v>57408.33333</v>
      </c>
      <c r="P77" s="36">
        <f t="shared" si="76"/>
        <v>861125</v>
      </c>
      <c r="Q77" s="23"/>
    </row>
    <row r="78" ht="15.75" customHeight="1">
      <c r="B78" s="47">
        <v>3.3</v>
      </c>
      <c r="C78" s="48" t="s">
        <v>41</v>
      </c>
      <c r="D78" s="46" t="s">
        <v>31</v>
      </c>
      <c r="E78" s="46">
        <v>13.0</v>
      </c>
      <c r="G78" s="38">
        <v>36189.0</v>
      </c>
      <c r="H78" s="35">
        <f t="shared" si="73"/>
        <v>470457</v>
      </c>
      <c r="I78" s="38"/>
      <c r="J78" s="38">
        <v>36197.0</v>
      </c>
      <c r="K78" s="35">
        <f t="shared" si="74"/>
        <v>470561</v>
      </c>
      <c r="L78" s="38"/>
      <c r="M78" s="38">
        <v>36209.0</v>
      </c>
      <c r="N78" s="35">
        <f t="shared" si="75"/>
        <v>470717</v>
      </c>
      <c r="O78" s="35">
        <f t="shared" ref="O78:P78" si="77">(G78+J78+M78)/3</f>
        <v>36198.33333</v>
      </c>
      <c r="P78" s="36">
        <f t="shared" si="77"/>
        <v>470578.3333</v>
      </c>
      <c r="Q78" s="23"/>
    </row>
    <row r="79" ht="15.75" customHeight="1">
      <c r="B79" s="47">
        <v>3.4</v>
      </c>
      <c r="C79" s="48" t="s">
        <v>42</v>
      </c>
      <c r="D79" s="46" t="s">
        <v>40</v>
      </c>
      <c r="E79" s="46">
        <v>9.0</v>
      </c>
      <c r="G79" s="38">
        <v>36189.0</v>
      </c>
      <c r="H79" s="35">
        <f t="shared" si="73"/>
        <v>325701</v>
      </c>
      <c r="I79" s="38"/>
      <c r="J79" s="38">
        <v>36197.0</v>
      </c>
      <c r="K79" s="35">
        <f t="shared" si="74"/>
        <v>325773</v>
      </c>
      <c r="L79" s="38"/>
      <c r="M79" s="38">
        <v>36209.0</v>
      </c>
      <c r="N79" s="35">
        <f t="shared" si="75"/>
        <v>325881</v>
      </c>
      <c r="O79" s="35">
        <f t="shared" ref="O79:P79" si="78">(G79+J79+M79)/3</f>
        <v>36198.33333</v>
      </c>
      <c r="P79" s="36">
        <f t="shared" si="78"/>
        <v>325785</v>
      </c>
      <c r="Q79" s="23"/>
    </row>
    <row r="80" ht="15.75" customHeight="1">
      <c r="B80" s="47">
        <v>3.5</v>
      </c>
      <c r="C80" s="48" t="s">
        <v>43</v>
      </c>
      <c r="D80" s="46" t="s">
        <v>31</v>
      </c>
      <c r="E80" s="46">
        <v>40.28</v>
      </c>
      <c r="G80" s="38">
        <v>51515.0</v>
      </c>
      <c r="H80" s="35">
        <f t="shared" si="73"/>
        <v>2075024.2</v>
      </c>
      <c r="I80" s="38"/>
      <c r="J80" s="38">
        <v>51522.0</v>
      </c>
      <c r="K80" s="35">
        <f t="shared" si="74"/>
        <v>2075306.16</v>
      </c>
      <c r="L80" s="38"/>
      <c r="M80" s="38">
        <v>51534.0</v>
      </c>
      <c r="N80" s="35">
        <f t="shared" si="75"/>
        <v>2075789.52</v>
      </c>
      <c r="O80" s="35">
        <f t="shared" ref="O80:P80" si="79">(G80+J80+M80)/3</f>
        <v>51523.66667</v>
      </c>
      <c r="P80" s="36">
        <f t="shared" si="79"/>
        <v>2075373.293</v>
      </c>
      <c r="Q80" s="23"/>
    </row>
    <row r="81" ht="15.75" customHeight="1">
      <c r="B81" s="47">
        <v>3.6</v>
      </c>
      <c r="C81" s="48" t="s">
        <v>44</v>
      </c>
      <c r="D81" s="46" t="s">
        <v>40</v>
      </c>
      <c r="E81" s="46">
        <v>6.0</v>
      </c>
      <c r="G81" s="38">
        <v>94980.0</v>
      </c>
      <c r="H81" s="35">
        <f t="shared" si="73"/>
        <v>569880</v>
      </c>
      <c r="I81" s="38"/>
      <c r="J81" s="38">
        <v>94989.0</v>
      </c>
      <c r="K81" s="35">
        <f t="shared" si="74"/>
        <v>569934</v>
      </c>
      <c r="L81" s="38"/>
      <c r="M81" s="38">
        <v>95003.0</v>
      </c>
      <c r="N81" s="35">
        <f t="shared" si="75"/>
        <v>570018</v>
      </c>
      <c r="O81" s="35">
        <f t="shared" ref="O81:P81" si="80">(G81+J81+M81)/3</f>
        <v>94990.66667</v>
      </c>
      <c r="P81" s="36">
        <f t="shared" si="80"/>
        <v>569944</v>
      </c>
      <c r="Q81" s="23"/>
    </row>
    <row r="82" ht="15.75" customHeight="1">
      <c r="B82" s="47">
        <v>3.7</v>
      </c>
      <c r="C82" s="48" t="s">
        <v>45</v>
      </c>
      <c r="D82" s="46" t="s">
        <v>40</v>
      </c>
      <c r="E82" s="46">
        <v>2.0</v>
      </c>
      <c r="G82" s="38">
        <v>34465.0</v>
      </c>
      <c r="H82" s="35">
        <f t="shared" si="73"/>
        <v>68930</v>
      </c>
      <c r="I82" s="38"/>
      <c r="J82" s="38">
        <v>34466.0</v>
      </c>
      <c r="K82" s="35">
        <f t="shared" si="74"/>
        <v>68932</v>
      </c>
      <c r="L82" s="38"/>
      <c r="M82" s="38">
        <v>34468.0</v>
      </c>
      <c r="N82" s="35">
        <f t="shared" si="75"/>
        <v>68936</v>
      </c>
      <c r="O82" s="35">
        <f t="shared" ref="O82:P82" si="81">(G82+J82+M82)/3</f>
        <v>34466.33333</v>
      </c>
      <c r="P82" s="36">
        <f t="shared" si="81"/>
        <v>68932.66667</v>
      </c>
      <c r="Q82" s="23"/>
    </row>
    <row r="83" ht="15.75" customHeight="1">
      <c r="B83" s="49"/>
      <c r="C83" s="25"/>
      <c r="D83" s="25"/>
      <c r="E83" s="26"/>
      <c r="G83" s="38"/>
      <c r="H83" s="35"/>
      <c r="I83" s="38"/>
      <c r="J83" s="38"/>
      <c r="K83" s="35"/>
      <c r="L83" s="38"/>
      <c r="M83" s="38"/>
      <c r="N83" s="35"/>
      <c r="O83" s="35"/>
      <c r="P83" s="36"/>
      <c r="Q83" s="23"/>
    </row>
    <row r="84" ht="15.75" customHeight="1">
      <c r="B84" s="45" t="s">
        <v>47</v>
      </c>
      <c r="C84" s="45" t="s">
        <v>48</v>
      </c>
      <c r="D84" s="46"/>
      <c r="E84" s="46"/>
      <c r="G84" s="38"/>
      <c r="H84" s="35"/>
      <c r="I84" s="38"/>
      <c r="J84" s="38"/>
      <c r="K84" s="35"/>
      <c r="L84" s="38"/>
      <c r="M84" s="38"/>
      <c r="N84" s="35"/>
      <c r="O84" s="35"/>
      <c r="P84" s="36"/>
      <c r="Q84" s="23"/>
    </row>
    <row r="85" ht="15.75" customHeight="1">
      <c r="B85" s="47">
        <v>4.1</v>
      </c>
      <c r="C85" s="48" t="s">
        <v>49</v>
      </c>
      <c r="D85" s="46" t="s">
        <v>20</v>
      </c>
      <c r="E85" s="46">
        <v>34.89</v>
      </c>
      <c r="G85" s="38">
        <v>141495.0</v>
      </c>
      <c r="H85" s="35">
        <f t="shared" ref="H85:H90" si="83">E85*G85</f>
        <v>4936760.55</v>
      </c>
      <c r="I85" s="38"/>
      <c r="J85" s="38">
        <v>145225.0</v>
      </c>
      <c r="K85" s="35">
        <f t="shared" ref="K85:K90" si="84">E85*J85</f>
        <v>5066900.25</v>
      </c>
      <c r="L85" s="38"/>
      <c r="M85" s="38">
        <v>149860.0</v>
      </c>
      <c r="N85" s="35">
        <f t="shared" ref="N85:N90" si="85">E85*M85</f>
        <v>5228615.4</v>
      </c>
      <c r="O85" s="35">
        <f t="shared" ref="O85:P85" si="82">(G85+J85+M85)/3</f>
        <v>145526.6667</v>
      </c>
      <c r="P85" s="36">
        <f t="shared" si="82"/>
        <v>5077425.4</v>
      </c>
      <c r="Q85" s="23"/>
    </row>
    <row r="86" ht="15.75" customHeight="1">
      <c r="B86" s="47">
        <v>4.2</v>
      </c>
      <c r="C86" s="48" t="s">
        <v>50</v>
      </c>
      <c r="D86" s="46" t="s">
        <v>20</v>
      </c>
      <c r="E86" s="46">
        <v>34.89</v>
      </c>
      <c r="G86" s="38">
        <v>86513.0</v>
      </c>
      <c r="H86" s="35">
        <f t="shared" si="83"/>
        <v>3018438.57</v>
      </c>
      <c r="I86" s="38"/>
      <c r="J86" s="38">
        <v>86520.0</v>
      </c>
      <c r="K86" s="35">
        <f t="shared" si="84"/>
        <v>3018682.8</v>
      </c>
      <c r="L86" s="38"/>
      <c r="M86" s="38">
        <v>86529.0</v>
      </c>
      <c r="N86" s="35">
        <f t="shared" si="85"/>
        <v>3018996.81</v>
      </c>
      <c r="O86" s="35">
        <f t="shared" ref="O86:P86" si="86">(G86+J86+M86)/3</f>
        <v>86520.66667</v>
      </c>
      <c r="P86" s="36">
        <f t="shared" si="86"/>
        <v>3018706.06</v>
      </c>
      <c r="Q86" s="23"/>
    </row>
    <row r="87" ht="15.75" customHeight="1">
      <c r="B87" s="47">
        <v>4.3</v>
      </c>
      <c r="C87" s="48" t="s">
        <v>51</v>
      </c>
      <c r="D87" s="46" t="s">
        <v>20</v>
      </c>
      <c r="E87" s="46">
        <v>46.0</v>
      </c>
      <c r="G87" s="38">
        <v>98127.0</v>
      </c>
      <c r="H87" s="35">
        <f t="shared" si="83"/>
        <v>4513842</v>
      </c>
      <c r="I87" s="38"/>
      <c r="J87" s="38">
        <v>98142.0</v>
      </c>
      <c r="K87" s="35">
        <f t="shared" si="84"/>
        <v>4514532</v>
      </c>
      <c r="L87" s="38"/>
      <c r="M87" s="38">
        <v>98164.0</v>
      </c>
      <c r="N87" s="35">
        <f t="shared" si="85"/>
        <v>4515544</v>
      </c>
      <c r="O87" s="35">
        <f t="shared" ref="O87:P87" si="87">(G87+J87+M87)/3</f>
        <v>98144.33333</v>
      </c>
      <c r="P87" s="36">
        <f t="shared" si="87"/>
        <v>4514639.333</v>
      </c>
      <c r="Q87" s="23"/>
    </row>
    <row r="88" ht="15.75" customHeight="1">
      <c r="B88" s="47">
        <v>4.4</v>
      </c>
      <c r="C88" s="48" t="s">
        <v>76</v>
      </c>
      <c r="D88" s="46" t="s">
        <v>20</v>
      </c>
      <c r="E88" s="46">
        <v>8.06</v>
      </c>
      <c r="G88" s="38">
        <v>139262.0</v>
      </c>
      <c r="H88" s="35">
        <f t="shared" si="83"/>
        <v>1122451.72</v>
      </c>
      <c r="I88" s="38"/>
      <c r="J88" s="38">
        <v>139265.0</v>
      </c>
      <c r="K88" s="35">
        <f t="shared" si="84"/>
        <v>1122475.9</v>
      </c>
      <c r="L88" s="38"/>
      <c r="M88" s="38">
        <v>139269.0</v>
      </c>
      <c r="N88" s="35">
        <f t="shared" si="85"/>
        <v>1122508.14</v>
      </c>
      <c r="O88" s="35">
        <f t="shared" ref="O88:P88" si="88">(G88+J88+M88)/3</f>
        <v>139265.3333</v>
      </c>
      <c r="P88" s="36">
        <f t="shared" si="88"/>
        <v>1122478.587</v>
      </c>
      <c r="Q88" s="23"/>
    </row>
    <row r="89" ht="15.75" customHeight="1">
      <c r="B89" s="47">
        <v>4.5</v>
      </c>
      <c r="C89" s="48" t="s">
        <v>77</v>
      </c>
      <c r="D89" s="46" t="s">
        <v>54</v>
      </c>
      <c r="E89" s="46">
        <v>134.69</v>
      </c>
      <c r="G89" s="38">
        <v>27223.0</v>
      </c>
      <c r="H89" s="35">
        <f t="shared" si="83"/>
        <v>3666665.87</v>
      </c>
      <c r="I89" s="38"/>
      <c r="J89" s="38">
        <v>27237.0</v>
      </c>
      <c r="K89" s="35">
        <f t="shared" si="84"/>
        <v>3668551.53</v>
      </c>
      <c r="L89" s="38"/>
      <c r="M89" s="38">
        <v>27258.0</v>
      </c>
      <c r="N89" s="35">
        <f t="shared" si="85"/>
        <v>3671380.02</v>
      </c>
      <c r="O89" s="35">
        <f t="shared" ref="O89:P89" si="89">(G89+J89+M89)/3</f>
        <v>27239.33333</v>
      </c>
      <c r="P89" s="36">
        <f t="shared" si="89"/>
        <v>3668865.807</v>
      </c>
      <c r="Q89" s="23"/>
    </row>
    <row r="90" ht="15.75" customHeight="1">
      <c r="B90" s="47">
        <v>4.6</v>
      </c>
      <c r="C90" s="48" t="s">
        <v>55</v>
      </c>
      <c r="D90" s="46" t="s">
        <v>20</v>
      </c>
      <c r="E90" s="46">
        <v>184.69</v>
      </c>
      <c r="G90" s="38">
        <v>17083.0</v>
      </c>
      <c r="H90" s="35">
        <f t="shared" si="83"/>
        <v>3155059.27</v>
      </c>
      <c r="I90" s="38"/>
      <c r="J90" s="38">
        <v>17087.0</v>
      </c>
      <c r="K90" s="35">
        <f t="shared" si="84"/>
        <v>3155798.03</v>
      </c>
      <c r="L90" s="38"/>
      <c r="M90" s="38">
        <v>17094.0</v>
      </c>
      <c r="N90" s="35">
        <f t="shared" si="85"/>
        <v>3157090.86</v>
      </c>
      <c r="O90" s="35">
        <f t="shared" ref="O90:P90" si="90">(G90+J90+M90)/3</f>
        <v>17088</v>
      </c>
      <c r="P90" s="36">
        <f t="shared" si="90"/>
        <v>3155982.72</v>
      </c>
      <c r="Q90" s="23"/>
    </row>
    <row r="91" ht="15.75" customHeight="1">
      <c r="B91" s="49"/>
      <c r="C91" s="25"/>
      <c r="D91" s="25"/>
      <c r="E91" s="26"/>
      <c r="G91" s="38"/>
      <c r="H91" s="35"/>
      <c r="I91" s="38"/>
      <c r="J91" s="38"/>
      <c r="K91" s="35"/>
      <c r="L91" s="38"/>
      <c r="M91" s="38"/>
      <c r="N91" s="35"/>
      <c r="O91" s="35"/>
      <c r="P91" s="36"/>
      <c r="Q91" s="23"/>
    </row>
    <row r="92" ht="15.75" customHeight="1">
      <c r="B92" s="45" t="s">
        <v>56</v>
      </c>
      <c r="C92" s="45" t="s">
        <v>57</v>
      </c>
      <c r="D92" s="46"/>
      <c r="E92" s="46"/>
      <c r="G92" s="38"/>
      <c r="H92" s="35"/>
      <c r="I92" s="38"/>
      <c r="J92" s="38"/>
      <c r="K92" s="35"/>
      <c r="L92" s="38"/>
      <c r="M92" s="38"/>
      <c r="N92" s="35"/>
      <c r="O92" s="35"/>
      <c r="P92" s="36"/>
      <c r="Q92" s="23"/>
    </row>
    <row r="93" ht="15.75" customHeight="1">
      <c r="B93" s="47">
        <v>5.1</v>
      </c>
      <c r="C93" s="48" t="s">
        <v>58</v>
      </c>
      <c r="D93" s="46" t="s">
        <v>40</v>
      </c>
      <c r="E93" s="46">
        <v>6.0</v>
      </c>
      <c r="G93" s="38">
        <v>345529.0</v>
      </c>
      <c r="H93" s="35">
        <f t="shared" ref="H93:H97" si="92">E93*G93</f>
        <v>2073174</v>
      </c>
      <c r="I93" s="38"/>
      <c r="J93" s="38">
        <v>345622.0</v>
      </c>
      <c r="K93" s="35">
        <f t="shared" ref="K93:K97" si="93">E93*J93</f>
        <v>2073732</v>
      </c>
      <c r="L93" s="38"/>
      <c r="M93" s="38">
        <v>345761.0</v>
      </c>
      <c r="N93" s="35">
        <f t="shared" ref="N93:N97" si="94">E93*M93</f>
        <v>2074566</v>
      </c>
      <c r="O93" s="35">
        <f t="shared" ref="O93:P93" si="91">(G93+J93+M93)/3</f>
        <v>345637.3333</v>
      </c>
      <c r="P93" s="36">
        <f t="shared" si="91"/>
        <v>2073824</v>
      </c>
      <c r="Q93" s="23"/>
    </row>
    <row r="94" ht="15.75" customHeight="1">
      <c r="B94" s="47">
        <v>5.2</v>
      </c>
      <c r="C94" s="48" t="s">
        <v>60</v>
      </c>
      <c r="D94" s="46" t="s">
        <v>40</v>
      </c>
      <c r="E94" s="46">
        <v>6.0</v>
      </c>
      <c r="G94" s="38">
        <v>26292.0</v>
      </c>
      <c r="H94" s="35">
        <f t="shared" si="92"/>
        <v>157752</v>
      </c>
      <c r="I94" s="38"/>
      <c r="J94" s="38">
        <v>26295.0</v>
      </c>
      <c r="K94" s="35">
        <f t="shared" si="93"/>
        <v>157770</v>
      </c>
      <c r="L94" s="38"/>
      <c r="M94" s="38">
        <v>26300.0</v>
      </c>
      <c r="N94" s="35">
        <f t="shared" si="94"/>
        <v>157800</v>
      </c>
      <c r="O94" s="35">
        <f t="shared" ref="O94:P94" si="95">(G94+J94+M94)/3</f>
        <v>26295.66667</v>
      </c>
      <c r="P94" s="36">
        <f t="shared" si="95"/>
        <v>157774</v>
      </c>
      <c r="Q94" s="23"/>
    </row>
    <row r="95" ht="15.75" customHeight="1">
      <c r="B95" s="47">
        <v>5.3</v>
      </c>
      <c r="C95" s="48" t="s">
        <v>61</v>
      </c>
      <c r="D95" s="46" t="s">
        <v>40</v>
      </c>
      <c r="E95" s="46">
        <v>2.0</v>
      </c>
      <c r="G95" s="38">
        <v>338454.0</v>
      </c>
      <c r="H95" s="35">
        <f t="shared" si="92"/>
        <v>676908</v>
      </c>
      <c r="I95" s="38"/>
      <c r="J95" s="38">
        <v>338508.0</v>
      </c>
      <c r="K95" s="35">
        <f t="shared" si="93"/>
        <v>677016</v>
      </c>
      <c r="L95" s="38"/>
      <c r="M95" s="38">
        <v>338590.0</v>
      </c>
      <c r="N95" s="35">
        <f t="shared" si="94"/>
        <v>677180</v>
      </c>
      <c r="O95" s="35">
        <f t="shared" ref="O95:P95" si="96">(G95+J95+M95)/3</f>
        <v>338517.3333</v>
      </c>
      <c r="P95" s="36">
        <f t="shared" si="96"/>
        <v>677034.6667</v>
      </c>
      <c r="Q95" s="23"/>
    </row>
    <row r="96" ht="15.75" customHeight="1">
      <c r="B96" s="47">
        <v>5.4</v>
      </c>
      <c r="C96" s="48" t="s">
        <v>62</v>
      </c>
      <c r="D96" s="46" t="s">
        <v>20</v>
      </c>
      <c r="E96" s="46">
        <v>0.6</v>
      </c>
      <c r="G96" s="38">
        <v>488965.0</v>
      </c>
      <c r="H96" s="35">
        <f t="shared" si="92"/>
        <v>293379</v>
      </c>
      <c r="I96" s="38"/>
      <c r="J96" s="38">
        <v>489112.0</v>
      </c>
      <c r="K96" s="35">
        <f t="shared" si="93"/>
        <v>293467.2</v>
      </c>
      <c r="L96" s="38"/>
      <c r="M96" s="38">
        <v>489333.0</v>
      </c>
      <c r="N96" s="35">
        <f t="shared" si="94"/>
        <v>293599.8</v>
      </c>
      <c r="O96" s="35">
        <f t="shared" ref="O96:P96" si="97">(G96+J96+M96)/3</f>
        <v>489136.6667</v>
      </c>
      <c r="P96" s="36">
        <f t="shared" si="97"/>
        <v>293482</v>
      </c>
      <c r="Q96" s="23"/>
    </row>
    <row r="97" ht="15.75" customHeight="1">
      <c r="B97" s="47">
        <v>5.5</v>
      </c>
      <c r="C97" s="48" t="s">
        <v>63</v>
      </c>
      <c r="D97" s="46" t="s">
        <v>40</v>
      </c>
      <c r="E97" s="46">
        <v>7.0</v>
      </c>
      <c r="G97" s="38">
        <v>235262.0</v>
      </c>
      <c r="H97" s="35">
        <f t="shared" si="92"/>
        <v>1646834</v>
      </c>
      <c r="I97" s="38"/>
      <c r="J97" s="38">
        <v>235265.0</v>
      </c>
      <c r="K97" s="35">
        <f t="shared" si="93"/>
        <v>1646855</v>
      </c>
      <c r="L97" s="38"/>
      <c r="M97" s="38">
        <v>235269.0</v>
      </c>
      <c r="N97" s="35">
        <f t="shared" si="94"/>
        <v>1646883</v>
      </c>
      <c r="O97" s="35">
        <f t="shared" ref="O97:P97" si="98">(G97+J97+M97)/3</f>
        <v>235265.3333</v>
      </c>
      <c r="P97" s="36">
        <f t="shared" si="98"/>
        <v>1646857.333</v>
      </c>
      <c r="Q97" s="23"/>
    </row>
    <row r="98" ht="15.75" customHeight="1">
      <c r="B98" s="49"/>
      <c r="C98" s="25"/>
      <c r="D98" s="25"/>
      <c r="E98" s="26"/>
      <c r="G98" s="38"/>
      <c r="H98" s="35"/>
      <c r="I98" s="38"/>
      <c r="J98" s="38"/>
      <c r="K98" s="35"/>
      <c r="L98" s="38"/>
      <c r="M98" s="38"/>
      <c r="N98" s="35"/>
      <c r="O98" s="35"/>
      <c r="P98" s="36"/>
      <c r="Q98" s="23"/>
    </row>
    <row r="99" ht="15.75" customHeight="1">
      <c r="B99" s="45" t="s">
        <v>64</v>
      </c>
      <c r="C99" s="45" t="s">
        <v>65</v>
      </c>
      <c r="D99" s="46"/>
      <c r="E99" s="46"/>
      <c r="G99" s="38"/>
      <c r="H99" s="35"/>
      <c r="I99" s="38"/>
      <c r="J99" s="38"/>
      <c r="K99" s="35"/>
      <c r="L99" s="38"/>
      <c r="M99" s="38"/>
      <c r="N99" s="35"/>
      <c r="O99" s="35"/>
      <c r="P99" s="36"/>
      <c r="Q99" s="23"/>
    </row>
    <row r="100" ht="15.75" customHeight="1">
      <c r="B100" s="47">
        <v>6.1</v>
      </c>
      <c r="C100" s="48" t="s">
        <v>66</v>
      </c>
      <c r="D100" s="46" t="s">
        <v>20</v>
      </c>
      <c r="E100" s="46">
        <v>4.0</v>
      </c>
      <c r="F100" s="50"/>
      <c r="G100" s="38">
        <v>164962.0</v>
      </c>
      <c r="H100" s="35">
        <f t="shared" ref="H100:H101" si="100">E100*G100</f>
        <v>659848</v>
      </c>
      <c r="I100" s="38"/>
      <c r="J100" s="38">
        <v>164965.0</v>
      </c>
      <c r="K100" s="35">
        <f t="shared" ref="K100:K101" si="101">E100*J100</f>
        <v>659860</v>
      </c>
      <c r="L100" s="38"/>
      <c r="M100" s="38">
        <v>164969.0</v>
      </c>
      <c r="N100" s="35">
        <f t="shared" ref="N100:N101" si="102">E100*M100</f>
        <v>659876</v>
      </c>
      <c r="O100" s="35">
        <f t="shared" ref="O100:P100" si="99">(G100+J100+M100)/3</f>
        <v>164965.3333</v>
      </c>
      <c r="P100" s="36">
        <f t="shared" si="99"/>
        <v>659861.3333</v>
      </c>
      <c r="Q100" s="23"/>
    </row>
    <row r="101" ht="15.75" customHeight="1">
      <c r="B101" s="47">
        <v>6.2</v>
      </c>
      <c r="C101" s="48" t="s">
        <v>78</v>
      </c>
      <c r="D101" s="46" t="s">
        <v>20</v>
      </c>
      <c r="E101" s="46">
        <v>7.56</v>
      </c>
      <c r="F101" s="50"/>
      <c r="G101" s="38">
        <v>490040.0</v>
      </c>
      <c r="H101" s="35">
        <f t="shared" si="100"/>
        <v>3704702.4</v>
      </c>
      <c r="I101" s="38"/>
      <c r="J101" s="38">
        <v>490475.0</v>
      </c>
      <c r="K101" s="35">
        <f t="shared" si="101"/>
        <v>3707991</v>
      </c>
      <c r="L101" s="38"/>
      <c r="M101" s="38">
        <v>491126.0</v>
      </c>
      <c r="N101" s="35">
        <f t="shared" si="102"/>
        <v>3712912.56</v>
      </c>
      <c r="O101" s="35">
        <f t="shared" ref="O101:P101" si="103">(G101+J101+M101)/3</f>
        <v>490547</v>
      </c>
      <c r="P101" s="36">
        <f t="shared" si="103"/>
        <v>3708535.32</v>
      </c>
      <c r="Q101" s="23"/>
    </row>
    <row r="102" ht="15.75" customHeight="1">
      <c r="B102" s="49"/>
      <c r="C102" s="25"/>
      <c r="D102" s="25"/>
      <c r="E102" s="26"/>
      <c r="F102" s="50"/>
      <c r="G102" s="38"/>
      <c r="H102" s="35"/>
      <c r="I102" s="38"/>
      <c r="J102" s="38"/>
      <c r="K102" s="35"/>
      <c r="L102" s="38"/>
      <c r="M102" s="38"/>
      <c r="N102" s="35"/>
      <c r="O102" s="35"/>
      <c r="P102" s="36"/>
      <c r="Q102" s="23"/>
    </row>
    <row r="103" ht="15.75" customHeight="1">
      <c r="B103" s="45" t="s">
        <v>68</v>
      </c>
      <c r="C103" s="45" t="s">
        <v>69</v>
      </c>
      <c r="D103" s="46"/>
      <c r="E103" s="46"/>
      <c r="F103" s="50"/>
      <c r="G103" s="38"/>
      <c r="H103" s="35"/>
      <c r="I103" s="38"/>
      <c r="J103" s="38"/>
      <c r="K103" s="35"/>
      <c r="L103" s="38"/>
      <c r="M103" s="38"/>
      <c r="N103" s="35"/>
      <c r="O103" s="35"/>
      <c r="P103" s="36"/>
      <c r="Q103" s="23"/>
    </row>
    <row r="104" ht="15.75" customHeight="1">
      <c r="B104" s="47">
        <v>7.1</v>
      </c>
      <c r="C104" s="48" t="s">
        <v>79</v>
      </c>
      <c r="D104" s="46" t="s">
        <v>11</v>
      </c>
      <c r="E104" s="46">
        <v>4.0</v>
      </c>
      <c r="F104" s="50"/>
      <c r="G104" s="38">
        <v>152482.0</v>
      </c>
      <c r="H104" s="35">
        <f t="shared" ref="H104:H105" si="105">E104*G104</f>
        <v>609928</v>
      </c>
      <c r="I104" s="38"/>
      <c r="J104" s="38">
        <v>152482.0</v>
      </c>
      <c r="K104" s="35">
        <f t="shared" ref="K104:K105" si="106">E104*J104</f>
        <v>609928</v>
      </c>
      <c r="L104" s="38"/>
      <c r="M104" s="38">
        <v>154951.0</v>
      </c>
      <c r="N104" s="35">
        <f t="shared" ref="N104:N105" si="107">E104*M104</f>
        <v>619804</v>
      </c>
      <c r="O104" s="35">
        <f t="shared" ref="O104:P104" si="104">(G104+J104+M104)/3</f>
        <v>153305</v>
      </c>
      <c r="P104" s="36">
        <f t="shared" si="104"/>
        <v>613220</v>
      </c>
      <c r="Q104" s="23"/>
    </row>
    <row r="105" ht="15.75" customHeight="1">
      <c r="B105" s="47">
        <v>7.2</v>
      </c>
      <c r="C105" s="48" t="s">
        <v>71</v>
      </c>
      <c r="D105" s="46" t="s">
        <v>11</v>
      </c>
      <c r="E105" s="46">
        <v>2.0</v>
      </c>
      <c r="F105" s="50"/>
      <c r="G105" s="38">
        <v>110437.0</v>
      </c>
      <c r="H105" s="35">
        <f t="shared" si="105"/>
        <v>220874</v>
      </c>
      <c r="I105" s="38"/>
      <c r="J105" s="38">
        <v>110437.0</v>
      </c>
      <c r="K105" s="35">
        <f t="shared" si="106"/>
        <v>220874</v>
      </c>
      <c r="L105" s="38"/>
      <c r="M105" s="38">
        <v>112906.0</v>
      </c>
      <c r="N105" s="35">
        <f t="shared" si="107"/>
        <v>225812</v>
      </c>
      <c r="O105" s="35">
        <f t="shared" ref="O105:P105" si="108">(G105+J105+M105)/3</f>
        <v>111260</v>
      </c>
      <c r="P105" s="36">
        <f t="shared" si="108"/>
        <v>222520</v>
      </c>
      <c r="Q105" s="23"/>
    </row>
    <row r="106" ht="15.75" customHeight="1">
      <c r="B106" s="49"/>
      <c r="C106" s="25"/>
      <c r="D106" s="25"/>
      <c r="E106" s="26"/>
      <c r="F106" s="50"/>
      <c r="G106" s="38"/>
      <c r="H106" s="35"/>
      <c r="I106" s="38"/>
      <c r="J106" s="38"/>
      <c r="K106" s="35"/>
      <c r="L106" s="38"/>
      <c r="M106" s="38"/>
      <c r="N106" s="35"/>
      <c r="O106" s="35"/>
      <c r="P106" s="36"/>
      <c r="Q106" s="23"/>
    </row>
    <row r="107" ht="15.75" customHeight="1">
      <c r="B107" s="49"/>
      <c r="C107" s="25"/>
      <c r="D107" s="25"/>
      <c r="E107" s="26"/>
      <c r="F107" s="50"/>
      <c r="G107" s="38"/>
      <c r="H107" s="35"/>
      <c r="I107" s="38"/>
      <c r="J107" s="38"/>
      <c r="K107" s="35"/>
      <c r="L107" s="38"/>
      <c r="M107" s="38"/>
      <c r="N107" s="35"/>
      <c r="O107" s="35"/>
      <c r="P107" s="36"/>
      <c r="Q107" s="23"/>
    </row>
    <row r="108" ht="15.75" customHeight="1">
      <c r="B108" s="49" t="s">
        <v>80</v>
      </c>
      <c r="C108" s="25"/>
      <c r="D108" s="25"/>
      <c r="E108" s="26"/>
      <c r="F108" s="50"/>
      <c r="G108" s="38"/>
      <c r="H108" s="35"/>
      <c r="I108" s="38"/>
      <c r="J108" s="38"/>
      <c r="K108" s="35"/>
      <c r="L108" s="38"/>
      <c r="M108" s="38"/>
      <c r="N108" s="35"/>
      <c r="O108" s="35"/>
      <c r="P108" s="36"/>
      <c r="Q108" s="23"/>
    </row>
    <row r="109" ht="15.75" customHeight="1">
      <c r="B109" s="45" t="s">
        <v>17</v>
      </c>
      <c r="C109" s="45" t="s">
        <v>18</v>
      </c>
      <c r="D109" s="46"/>
      <c r="E109" s="46"/>
      <c r="F109" s="50"/>
      <c r="G109" s="38"/>
      <c r="H109" s="35"/>
      <c r="I109" s="38"/>
      <c r="J109" s="38"/>
      <c r="K109" s="35"/>
      <c r="L109" s="38"/>
      <c r="M109" s="38"/>
      <c r="N109" s="35"/>
      <c r="O109" s="35"/>
      <c r="P109" s="36"/>
      <c r="Q109" s="23"/>
    </row>
    <row r="110" ht="15.75" customHeight="1">
      <c r="B110" s="47">
        <v>1.1</v>
      </c>
      <c r="C110" s="48" t="s">
        <v>19</v>
      </c>
      <c r="D110" s="46" t="s">
        <v>20</v>
      </c>
      <c r="E110" s="51">
        <v>23.0</v>
      </c>
      <c r="F110" s="50"/>
      <c r="G110" s="38">
        <v>774.0</v>
      </c>
      <c r="H110" s="35">
        <f t="shared" ref="H110:H115" si="110">E110*G110</f>
        <v>17802</v>
      </c>
      <c r="I110" s="38"/>
      <c r="J110" s="38">
        <v>1032.0</v>
      </c>
      <c r="K110" s="35">
        <f t="shared" ref="K110:K115" si="111">E110*J110</f>
        <v>23736</v>
      </c>
      <c r="L110" s="38"/>
      <c r="M110" s="38">
        <v>1032.0</v>
      </c>
      <c r="N110" s="35">
        <f t="shared" ref="N110:N115" si="112">E110*M110</f>
        <v>23736</v>
      </c>
      <c r="O110" s="35">
        <f t="shared" ref="O110:P110" si="109">(G110+J110+M110)/3</f>
        <v>946</v>
      </c>
      <c r="P110" s="36">
        <f t="shared" si="109"/>
        <v>21758</v>
      </c>
      <c r="Q110" s="23"/>
    </row>
    <row r="111" ht="15.75" customHeight="1">
      <c r="B111" s="47">
        <v>1.2</v>
      </c>
      <c r="C111" s="48" t="s">
        <v>21</v>
      </c>
      <c r="D111" s="46" t="s">
        <v>22</v>
      </c>
      <c r="E111" s="51">
        <f>E110*0.2</f>
        <v>4.6</v>
      </c>
      <c r="F111" s="50"/>
      <c r="G111" s="38">
        <v>181042.0</v>
      </c>
      <c r="H111" s="35">
        <f t="shared" si="110"/>
        <v>832793.2</v>
      </c>
      <c r="I111" s="38"/>
      <c r="J111" s="38">
        <v>182183.0</v>
      </c>
      <c r="K111" s="35">
        <f t="shared" si="111"/>
        <v>838041.8</v>
      </c>
      <c r="L111" s="38"/>
      <c r="M111" s="38">
        <v>182394.0</v>
      </c>
      <c r="N111" s="35">
        <f t="shared" si="112"/>
        <v>839012.4</v>
      </c>
      <c r="O111" s="35">
        <f t="shared" ref="O111:P111" si="113">(G111+J111+M111)/3</f>
        <v>181873</v>
      </c>
      <c r="P111" s="36">
        <f t="shared" si="113"/>
        <v>836615.8</v>
      </c>
      <c r="Q111" s="23"/>
    </row>
    <row r="112" ht="15.75" customHeight="1">
      <c r="B112" s="47">
        <v>1.3</v>
      </c>
      <c r="C112" s="48" t="s">
        <v>23</v>
      </c>
      <c r="D112" s="46" t="s">
        <v>22</v>
      </c>
      <c r="E112" s="51">
        <v>4.3</v>
      </c>
      <c r="F112" s="50"/>
      <c r="G112" s="38">
        <v>135603.0</v>
      </c>
      <c r="H112" s="35">
        <f t="shared" si="110"/>
        <v>583092.9</v>
      </c>
      <c r="I112" s="38"/>
      <c r="J112" s="38">
        <v>153603.0</v>
      </c>
      <c r="K112" s="35">
        <f t="shared" si="111"/>
        <v>660492.9</v>
      </c>
      <c r="L112" s="38"/>
      <c r="M112" s="38">
        <v>153603.0</v>
      </c>
      <c r="N112" s="35">
        <f t="shared" si="112"/>
        <v>660492.9</v>
      </c>
      <c r="O112" s="35">
        <f t="shared" ref="O112:P112" si="114">(G112+J112+M112)/3</f>
        <v>147603</v>
      </c>
      <c r="P112" s="36">
        <f t="shared" si="114"/>
        <v>634692.9</v>
      </c>
      <c r="Q112" s="23"/>
    </row>
    <row r="113" ht="15.75" customHeight="1">
      <c r="B113" s="47">
        <v>1.5</v>
      </c>
      <c r="C113" s="48" t="s">
        <v>25</v>
      </c>
      <c r="D113" s="46" t="s">
        <v>22</v>
      </c>
      <c r="E113" s="51">
        <v>10.0</v>
      </c>
      <c r="F113" s="50"/>
      <c r="G113" s="38">
        <v>25730.0</v>
      </c>
      <c r="H113" s="35">
        <f t="shared" si="110"/>
        <v>257300</v>
      </c>
      <c r="I113" s="38"/>
      <c r="J113" s="38">
        <v>26294.0</v>
      </c>
      <c r="K113" s="35">
        <f t="shared" si="111"/>
        <v>262940</v>
      </c>
      <c r="L113" s="38"/>
      <c r="M113" s="38">
        <v>26366.0</v>
      </c>
      <c r="N113" s="35">
        <f t="shared" si="112"/>
        <v>263660</v>
      </c>
      <c r="O113" s="35">
        <f t="shared" ref="O113:P113" si="115">(G113+J113+M113)/3</f>
        <v>26130</v>
      </c>
      <c r="P113" s="36">
        <f t="shared" si="115"/>
        <v>261300</v>
      </c>
      <c r="Q113" s="23"/>
    </row>
    <row r="114" ht="15.75" customHeight="1">
      <c r="B114" s="47">
        <v>1.6</v>
      </c>
      <c r="C114" s="48" t="s">
        <v>26</v>
      </c>
      <c r="D114" s="46" t="s">
        <v>22</v>
      </c>
      <c r="E114" s="51">
        <f>E111+E112+E113</f>
        <v>18.9</v>
      </c>
      <c r="F114" s="50"/>
      <c r="G114" s="38">
        <v>14421.0</v>
      </c>
      <c r="H114" s="35">
        <f t="shared" si="110"/>
        <v>272556.9</v>
      </c>
      <c r="I114" s="38"/>
      <c r="J114" s="38">
        <v>14970.0</v>
      </c>
      <c r="K114" s="35">
        <f t="shared" si="111"/>
        <v>282933</v>
      </c>
      <c r="L114" s="38"/>
      <c r="M114" s="38">
        <v>15019.0</v>
      </c>
      <c r="N114" s="35">
        <f t="shared" si="112"/>
        <v>283859.1</v>
      </c>
      <c r="O114" s="35">
        <f t="shared" ref="O114:P114" si="116">(G114+J114+M114)/3</f>
        <v>14803.33333</v>
      </c>
      <c r="P114" s="36">
        <f t="shared" si="116"/>
        <v>279783</v>
      </c>
      <c r="Q114" s="23"/>
    </row>
    <row r="115" ht="15.75" customHeight="1">
      <c r="B115" s="47">
        <v>1.7</v>
      </c>
      <c r="C115" s="48" t="s">
        <v>27</v>
      </c>
      <c r="D115" s="46" t="s">
        <v>20</v>
      </c>
      <c r="E115" s="51">
        <v>87.0</v>
      </c>
      <c r="F115" s="50"/>
      <c r="G115" s="38">
        <v>18026.0</v>
      </c>
      <c r="H115" s="35">
        <f t="shared" si="110"/>
        <v>1568262</v>
      </c>
      <c r="I115" s="38"/>
      <c r="J115" s="38">
        <v>18065.0</v>
      </c>
      <c r="K115" s="35">
        <f t="shared" si="111"/>
        <v>1571655</v>
      </c>
      <c r="L115" s="38"/>
      <c r="M115" s="38">
        <v>18123.0</v>
      </c>
      <c r="N115" s="35">
        <f t="shared" si="112"/>
        <v>1576701</v>
      </c>
      <c r="O115" s="35">
        <f t="shared" ref="O115:P115" si="117">(G115+J115+M115)/3</f>
        <v>18071.33333</v>
      </c>
      <c r="P115" s="36">
        <f t="shared" si="117"/>
        <v>1572206</v>
      </c>
      <c r="Q115" s="23"/>
    </row>
    <row r="116" ht="15.75" customHeight="1">
      <c r="B116" s="49"/>
      <c r="C116" s="25"/>
      <c r="D116" s="25"/>
      <c r="E116" s="26"/>
      <c r="F116" s="50"/>
      <c r="G116" s="38"/>
      <c r="H116" s="35"/>
      <c r="I116" s="38"/>
      <c r="J116" s="38"/>
      <c r="K116" s="35"/>
      <c r="L116" s="38"/>
      <c r="M116" s="38"/>
      <c r="N116" s="35"/>
      <c r="O116" s="35"/>
      <c r="P116" s="36"/>
      <c r="Q116" s="23"/>
    </row>
    <row r="117" ht="15.75" customHeight="1">
      <c r="B117" s="45" t="s">
        <v>28</v>
      </c>
      <c r="C117" s="45" t="s">
        <v>29</v>
      </c>
      <c r="D117" s="46"/>
      <c r="E117" s="46"/>
      <c r="F117" s="50"/>
      <c r="G117" s="38"/>
      <c r="H117" s="35"/>
      <c r="I117" s="38"/>
      <c r="J117" s="38"/>
      <c r="K117" s="35"/>
      <c r="L117" s="38"/>
      <c r="M117" s="38"/>
      <c r="N117" s="35"/>
      <c r="O117" s="35"/>
      <c r="P117" s="36"/>
      <c r="Q117" s="23"/>
    </row>
    <row r="118" ht="15.75" customHeight="1">
      <c r="B118" s="47">
        <v>2.1</v>
      </c>
      <c r="C118" s="48" t="s">
        <v>30</v>
      </c>
      <c r="D118" s="46" t="s">
        <v>31</v>
      </c>
      <c r="E118" s="51">
        <v>6.0</v>
      </c>
      <c r="F118" s="50"/>
      <c r="G118" s="38">
        <v>127365.0</v>
      </c>
      <c r="H118" s="35">
        <f t="shared" ref="H118:H119" si="119">E118*G118</f>
        <v>764190</v>
      </c>
      <c r="I118" s="38"/>
      <c r="J118" s="38">
        <v>134013.0</v>
      </c>
      <c r="K118" s="35">
        <f t="shared" ref="K118:K119" si="120">E118*J118</f>
        <v>804078</v>
      </c>
      <c r="L118" s="38"/>
      <c r="M118" s="38">
        <v>135848.0</v>
      </c>
      <c r="N118" s="35">
        <f t="shared" ref="N118:N119" si="121">E118*M118</f>
        <v>815088</v>
      </c>
      <c r="O118" s="35">
        <f t="shared" ref="O118:P118" si="118">(G118+J118+M118)/3</f>
        <v>132408.6667</v>
      </c>
      <c r="P118" s="36">
        <f t="shared" si="118"/>
        <v>794452</v>
      </c>
      <c r="Q118" s="23"/>
    </row>
    <row r="119" ht="15.75" customHeight="1">
      <c r="B119" s="47">
        <v>2.2</v>
      </c>
      <c r="C119" s="48" t="s">
        <v>34</v>
      </c>
      <c r="D119" s="46" t="s">
        <v>20</v>
      </c>
      <c r="E119" s="51">
        <v>25.0</v>
      </c>
      <c r="F119" s="50"/>
      <c r="G119" s="38">
        <v>127506.0</v>
      </c>
      <c r="H119" s="35">
        <f t="shared" si="119"/>
        <v>3187650</v>
      </c>
      <c r="I119" s="38"/>
      <c r="J119" s="38">
        <v>128529.0</v>
      </c>
      <c r="K119" s="35">
        <f t="shared" si="120"/>
        <v>3213225</v>
      </c>
      <c r="L119" s="38"/>
      <c r="M119" s="38">
        <v>128891.0</v>
      </c>
      <c r="N119" s="35">
        <f t="shared" si="121"/>
        <v>3222275</v>
      </c>
      <c r="O119" s="35">
        <f t="shared" ref="O119:P119" si="122">(G119+J119+M119)/3</f>
        <v>128308.6667</v>
      </c>
      <c r="P119" s="36">
        <f t="shared" si="122"/>
        <v>3207716.667</v>
      </c>
      <c r="Q119" s="23"/>
    </row>
    <row r="120" ht="15.75" customHeight="1">
      <c r="B120" s="49"/>
      <c r="C120" s="25"/>
      <c r="D120" s="25"/>
      <c r="E120" s="26"/>
      <c r="F120" s="50"/>
      <c r="G120" s="38"/>
      <c r="H120" s="35"/>
      <c r="I120" s="38"/>
      <c r="J120" s="38"/>
      <c r="K120" s="35"/>
      <c r="L120" s="38"/>
      <c r="M120" s="38"/>
      <c r="N120" s="35"/>
      <c r="O120" s="35">
        <f t="shared" ref="O120:P120" si="123">(G120+J120+M120)/3</f>
        <v>0</v>
      </c>
      <c r="P120" s="36">
        <f t="shared" si="123"/>
        <v>0</v>
      </c>
      <c r="Q120" s="23"/>
    </row>
    <row r="121" ht="15.75" customHeight="1">
      <c r="B121" s="45" t="s">
        <v>35</v>
      </c>
      <c r="C121" s="45" t="s">
        <v>36</v>
      </c>
      <c r="D121" s="43"/>
      <c r="E121" s="43"/>
      <c r="F121" s="50"/>
      <c r="G121" s="38"/>
      <c r="H121" s="35"/>
      <c r="I121" s="38"/>
      <c r="J121" s="38"/>
      <c r="K121" s="35"/>
      <c r="L121" s="38"/>
      <c r="M121" s="38"/>
      <c r="N121" s="35"/>
      <c r="O121" s="35">
        <f t="shared" ref="O121:P121" si="124">(G121+J121+M121)/3</f>
        <v>0</v>
      </c>
      <c r="P121" s="36">
        <f t="shared" si="124"/>
        <v>0</v>
      </c>
      <c r="Q121" s="23"/>
    </row>
    <row r="122" ht="15.75" customHeight="1">
      <c r="B122" s="47">
        <v>3.1</v>
      </c>
      <c r="C122" s="48" t="s">
        <v>75</v>
      </c>
      <c r="D122" s="46" t="s">
        <v>38</v>
      </c>
      <c r="E122" s="52">
        <v>35.0</v>
      </c>
      <c r="F122" s="50"/>
      <c r="G122" s="38">
        <v>8585.0</v>
      </c>
      <c r="H122" s="35">
        <f t="shared" ref="H122:H128" si="126">E122*G122</f>
        <v>300475</v>
      </c>
      <c r="I122" s="38"/>
      <c r="J122" s="38">
        <v>8592.0</v>
      </c>
      <c r="K122" s="35">
        <f t="shared" ref="K122:K128" si="127">E122*J122</f>
        <v>300720</v>
      </c>
      <c r="L122" s="38"/>
      <c r="M122" s="38">
        <v>8603.0</v>
      </c>
      <c r="N122" s="35">
        <f t="shared" ref="N122:N128" si="128">E122*M122</f>
        <v>301105</v>
      </c>
      <c r="O122" s="35">
        <f t="shared" ref="O122:P122" si="125">(G122+J122+M122)/3</f>
        <v>8593.333333</v>
      </c>
      <c r="P122" s="36">
        <f t="shared" si="125"/>
        <v>300766.6667</v>
      </c>
      <c r="Q122" s="23"/>
    </row>
    <row r="123" ht="15.75" customHeight="1">
      <c r="B123" s="47">
        <v>3.2</v>
      </c>
      <c r="C123" s="48" t="s">
        <v>39</v>
      </c>
      <c r="D123" s="46" t="s">
        <v>40</v>
      </c>
      <c r="E123" s="52">
        <v>11.0</v>
      </c>
      <c r="F123" s="50"/>
      <c r="G123" s="38">
        <v>57336.0</v>
      </c>
      <c r="H123" s="35">
        <f t="shared" si="126"/>
        <v>630696</v>
      </c>
      <c r="I123" s="38"/>
      <c r="J123" s="38">
        <v>57398.0</v>
      </c>
      <c r="K123" s="35">
        <f t="shared" si="127"/>
        <v>631378</v>
      </c>
      <c r="L123" s="38"/>
      <c r="M123" s="38">
        <v>57491.0</v>
      </c>
      <c r="N123" s="35">
        <f t="shared" si="128"/>
        <v>632401</v>
      </c>
      <c r="O123" s="35">
        <f t="shared" ref="O123:P123" si="129">(G123+J123+M123)/3</f>
        <v>57408.33333</v>
      </c>
      <c r="P123" s="36">
        <f t="shared" si="129"/>
        <v>631491.6667</v>
      </c>
      <c r="Q123" s="23"/>
    </row>
    <row r="124" ht="15.75" customHeight="1">
      <c r="B124" s="47">
        <v>3.3</v>
      </c>
      <c r="C124" s="48" t="s">
        <v>41</v>
      </c>
      <c r="D124" s="46" t="s">
        <v>31</v>
      </c>
      <c r="E124" s="52">
        <v>7.0</v>
      </c>
      <c r="F124" s="50"/>
      <c r="G124" s="38">
        <v>36189.0</v>
      </c>
      <c r="H124" s="35">
        <f t="shared" si="126"/>
        <v>253323</v>
      </c>
      <c r="I124" s="38"/>
      <c r="J124" s="38">
        <v>36197.0</v>
      </c>
      <c r="K124" s="35">
        <f t="shared" si="127"/>
        <v>253379</v>
      </c>
      <c r="L124" s="38"/>
      <c r="M124" s="38">
        <v>36209.0</v>
      </c>
      <c r="N124" s="35">
        <f t="shared" si="128"/>
        <v>253463</v>
      </c>
      <c r="O124" s="35">
        <f t="shared" ref="O124:P124" si="130">(G124+J124+M124)/3</f>
        <v>36198.33333</v>
      </c>
      <c r="P124" s="36">
        <f t="shared" si="130"/>
        <v>253388.3333</v>
      </c>
      <c r="Q124" s="23"/>
    </row>
    <row r="125" ht="15.75" customHeight="1">
      <c r="B125" s="47">
        <v>3.4</v>
      </c>
      <c r="C125" s="48" t="s">
        <v>42</v>
      </c>
      <c r="D125" s="46" t="s">
        <v>40</v>
      </c>
      <c r="E125" s="52">
        <v>8.0</v>
      </c>
      <c r="F125" s="50"/>
      <c r="G125" s="38">
        <v>36189.0</v>
      </c>
      <c r="H125" s="35">
        <f t="shared" si="126"/>
        <v>289512</v>
      </c>
      <c r="I125" s="38"/>
      <c r="J125" s="38">
        <v>36197.0</v>
      </c>
      <c r="K125" s="35">
        <f t="shared" si="127"/>
        <v>289576</v>
      </c>
      <c r="L125" s="38"/>
      <c r="M125" s="38">
        <v>36209.0</v>
      </c>
      <c r="N125" s="35">
        <f t="shared" si="128"/>
        <v>289672</v>
      </c>
      <c r="O125" s="35">
        <f t="shared" ref="O125:P125" si="131">(G125+J125+M125)/3</f>
        <v>36198.33333</v>
      </c>
      <c r="P125" s="36">
        <f t="shared" si="131"/>
        <v>289586.6667</v>
      </c>
      <c r="Q125" s="23"/>
    </row>
    <row r="126" ht="15.75" customHeight="1">
      <c r="B126" s="47">
        <v>3.5</v>
      </c>
      <c r="C126" s="48" t="s">
        <v>43</v>
      </c>
      <c r="D126" s="46" t="s">
        <v>31</v>
      </c>
      <c r="E126" s="52">
        <v>11.0</v>
      </c>
      <c r="F126" s="50"/>
      <c r="G126" s="38">
        <v>51515.0</v>
      </c>
      <c r="H126" s="35">
        <f t="shared" si="126"/>
        <v>566665</v>
      </c>
      <c r="I126" s="38"/>
      <c r="J126" s="38">
        <v>51522.0</v>
      </c>
      <c r="K126" s="35">
        <f t="shared" si="127"/>
        <v>566742</v>
      </c>
      <c r="L126" s="38"/>
      <c r="M126" s="38">
        <v>51534.0</v>
      </c>
      <c r="N126" s="35">
        <f t="shared" si="128"/>
        <v>566874</v>
      </c>
      <c r="O126" s="35">
        <f t="shared" ref="O126:P126" si="132">(G126+J126+M126)/3</f>
        <v>51523.66667</v>
      </c>
      <c r="P126" s="36">
        <f t="shared" si="132"/>
        <v>566760.3333</v>
      </c>
      <c r="Q126" s="23"/>
    </row>
    <row r="127" ht="15.75" customHeight="1">
      <c r="B127" s="47">
        <v>3.6</v>
      </c>
      <c r="C127" s="48" t="s">
        <v>44</v>
      </c>
      <c r="D127" s="46" t="s">
        <v>40</v>
      </c>
      <c r="E127" s="52">
        <v>5.0</v>
      </c>
      <c r="F127" s="50"/>
      <c r="G127" s="38">
        <v>94980.0</v>
      </c>
      <c r="H127" s="35">
        <f t="shared" si="126"/>
        <v>474900</v>
      </c>
      <c r="I127" s="38"/>
      <c r="J127" s="38">
        <v>94989.0</v>
      </c>
      <c r="K127" s="35">
        <f t="shared" si="127"/>
        <v>474945</v>
      </c>
      <c r="L127" s="38"/>
      <c r="M127" s="38">
        <v>95003.0</v>
      </c>
      <c r="N127" s="35">
        <f t="shared" si="128"/>
        <v>475015</v>
      </c>
      <c r="O127" s="35">
        <f t="shared" ref="O127:P127" si="133">(G127+J127+M127)/3</f>
        <v>94990.66667</v>
      </c>
      <c r="P127" s="36">
        <f t="shared" si="133"/>
        <v>474953.3333</v>
      </c>
      <c r="Q127" s="23"/>
    </row>
    <row r="128" ht="15.75" customHeight="1">
      <c r="B128" s="47">
        <v>3.7</v>
      </c>
      <c r="C128" s="48" t="s">
        <v>45</v>
      </c>
      <c r="D128" s="46" t="s">
        <v>40</v>
      </c>
      <c r="E128" s="46">
        <v>1.0</v>
      </c>
      <c r="F128" s="50"/>
      <c r="G128" s="38">
        <v>34465.0</v>
      </c>
      <c r="H128" s="35">
        <f t="shared" si="126"/>
        <v>34465</v>
      </c>
      <c r="I128" s="38"/>
      <c r="J128" s="38">
        <v>34466.0</v>
      </c>
      <c r="K128" s="35">
        <f t="shared" si="127"/>
        <v>34466</v>
      </c>
      <c r="L128" s="38"/>
      <c r="M128" s="38">
        <v>34468.0</v>
      </c>
      <c r="N128" s="35">
        <f t="shared" si="128"/>
        <v>34468</v>
      </c>
      <c r="O128" s="35">
        <f t="shared" ref="O128:P128" si="134">(G128+J128+M128)/3</f>
        <v>34466.33333</v>
      </c>
      <c r="P128" s="36">
        <f t="shared" si="134"/>
        <v>34466.33333</v>
      </c>
      <c r="Q128" s="23"/>
    </row>
    <row r="129" ht="15.75" customHeight="1">
      <c r="B129" s="49" t="s">
        <v>81</v>
      </c>
      <c r="C129" s="25"/>
      <c r="D129" s="25"/>
      <c r="E129" s="26"/>
      <c r="F129" s="50"/>
      <c r="G129" s="38"/>
      <c r="H129" s="35"/>
      <c r="I129" s="38"/>
      <c r="J129" s="38"/>
      <c r="K129" s="35"/>
      <c r="L129" s="38"/>
      <c r="M129" s="38"/>
      <c r="N129" s="35"/>
      <c r="O129" s="35"/>
      <c r="P129" s="36"/>
      <c r="Q129" s="23"/>
    </row>
    <row r="130" ht="15.75" customHeight="1">
      <c r="B130" s="45" t="s">
        <v>47</v>
      </c>
      <c r="C130" s="45" t="s">
        <v>48</v>
      </c>
      <c r="D130" s="46"/>
      <c r="E130" s="46"/>
      <c r="F130" s="50"/>
      <c r="G130" s="38"/>
      <c r="H130" s="35"/>
      <c r="I130" s="38"/>
      <c r="J130" s="38"/>
      <c r="K130" s="35"/>
      <c r="L130" s="38"/>
      <c r="M130" s="38"/>
      <c r="N130" s="35"/>
      <c r="O130" s="35"/>
      <c r="P130" s="36"/>
      <c r="Q130" s="23"/>
    </row>
    <row r="131" ht="15.75" customHeight="1">
      <c r="B131" s="47">
        <v>4.1</v>
      </c>
      <c r="C131" s="48" t="s">
        <v>49</v>
      </c>
      <c r="D131" s="46" t="s">
        <v>20</v>
      </c>
      <c r="E131" s="52">
        <v>23.0</v>
      </c>
      <c r="F131" s="50"/>
      <c r="G131" s="38">
        <v>141495.0</v>
      </c>
      <c r="H131" s="35">
        <f t="shared" ref="H131:H136" si="136">E131*G131</f>
        <v>3254385</v>
      </c>
      <c r="I131" s="38"/>
      <c r="J131" s="38">
        <v>145225.0</v>
      </c>
      <c r="K131" s="35">
        <f t="shared" ref="K131:K136" si="137">E131*J131</f>
        <v>3340175</v>
      </c>
      <c r="L131" s="38"/>
      <c r="M131" s="38">
        <v>149860.0</v>
      </c>
      <c r="N131" s="35">
        <f t="shared" ref="N131:N136" si="138">E131*M131</f>
        <v>3446780</v>
      </c>
      <c r="O131" s="35">
        <f t="shared" ref="O131:P131" si="135">(G131+J131+M131)/3</f>
        <v>145526.6667</v>
      </c>
      <c r="P131" s="36">
        <f t="shared" si="135"/>
        <v>3347113.333</v>
      </c>
      <c r="Q131" s="23"/>
    </row>
    <row r="132" ht="15.75" customHeight="1">
      <c r="B132" s="47">
        <v>4.2</v>
      </c>
      <c r="C132" s="48" t="s">
        <v>50</v>
      </c>
      <c r="D132" s="46" t="s">
        <v>20</v>
      </c>
      <c r="E132" s="52">
        <v>23.0</v>
      </c>
      <c r="F132" s="50"/>
      <c r="G132" s="38">
        <v>86513.0</v>
      </c>
      <c r="H132" s="35">
        <f t="shared" si="136"/>
        <v>1989799</v>
      </c>
      <c r="I132" s="38"/>
      <c r="J132" s="38">
        <v>86520.0</v>
      </c>
      <c r="K132" s="35">
        <f t="shared" si="137"/>
        <v>1989960</v>
      </c>
      <c r="L132" s="38"/>
      <c r="M132" s="38">
        <v>86529.0</v>
      </c>
      <c r="N132" s="35">
        <f t="shared" si="138"/>
        <v>1990167</v>
      </c>
      <c r="O132" s="35">
        <f t="shared" ref="O132:P132" si="139">(G132+J132+M132)/3</f>
        <v>86520.66667</v>
      </c>
      <c r="P132" s="36">
        <f t="shared" si="139"/>
        <v>1989975.333</v>
      </c>
      <c r="Q132" s="23"/>
    </row>
    <row r="133" ht="15.75" customHeight="1">
      <c r="B133" s="47">
        <v>4.3</v>
      </c>
      <c r="C133" s="48" t="s">
        <v>51</v>
      </c>
      <c r="D133" s="46" t="s">
        <v>20</v>
      </c>
      <c r="E133" s="52">
        <v>67.0</v>
      </c>
      <c r="F133" s="50"/>
      <c r="G133" s="38">
        <v>98127.0</v>
      </c>
      <c r="H133" s="35">
        <f t="shared" si="136"/>
        <v>6574509</v>
      </c>
      <c r="I133" s="38"/>
      <c r="J133" s="38">
        <v>98142.0</v>
      </c>
      <c r="K133" s="35">
        <f t="shared" si="137"/>
        <v>6575514</v>
      </c>
      <c r="L133" s="38"/>
      <c r="M133" s="38">
        <v>98164.0</v>
      </c>
      <c r="N133" s="35">
        <f t="shared" si="138"/>
        <v>6576988</v>
      </c>
      <c r="O133" s="35">
        <f t="shared" ref="O133:P133" si="140">(G133+J133+M133)/3</f>
        <v>98144.33333</v>
      </c>
      <c r="P133" s="36">
        <f t="shared" si="140"/>
        <v>6575670.333</v>
      </c>
      <c r="Q133" s="23"/>
    </row>
    <row r="134" ht="15.75" customHeight="1">
      <c r="B134" s="47">
        <v>4.4</v>
      </c>
      <c r="C134" s="48" t="s">
        <v>76</v>
      </c>
      <c r="D134" s="46" t="s">
        <v>20</v>
      </c>
      <c r="E134" s="52">
        <v>7.0</v>
      </c>
      <c r="F134" s="50"/>
      <c r="G134" s="38">
        <v>139262.0</v>
      </c>
      <c r="H134" s="35">
        <f t="shared" si="136"/>
        <v>974834</v>
      </c>
      <c r="I134" s="38"/>
      <c r="J134" s="38">
        <v>139265.0</v>
      </c>
      <c r="K134" s="35">
        <f t="shared" si="137"/>
        <v>974855</v>
      </c>
      <c r="L134" s="38"/>
      <c r="M134" s="38">
        <v>139269.0</v>
      </c>
      <c r="N134" s="35">
        <f t="shared" si="138"/>
        <v>974883</v>
      </c>
      <c r="O134" s="35">
        <f t="shared" ref="O134:P134" si="141">(G134+J134+M134)/3</f>
        <v>139265.3333</v>
      </c>
      <c r="P134" s="36">
        <f t="shared" si="141"/>
        <v>974857.3333</v>
      </c>
      <c r="Q134" s="23"/>
    </row>
    <row r="135" ht="15.75" customHeight="1">
      <c r="B135" s="47">
        <v>4.5</v>
      </c>
      <c r="C135" s="48" t="s">
        <v>77</v>
      </c>
      <c r="D135" s="46" t="s">
        <v>54</v>
      </c>
      <c r="E135" s="52">
        <v>67.0</v>
      </c>
      <c r="F135" s="50"/>
      <c r="G135" s="38">
        <v>27223.0</v>
      </c>
      <c r="H135" s="35">
        <f t="shared" si="136"/>
        <v>1823941</v>
      </c>
      <c r="I135" s="38"/>
      <c r="J135" s="38">
        <v>27237.0</v>
      </c>
      <c r="K135" s="35">
        <f t="shared" si="137"/>
        <v>1824879</v>
      </c>
      <c r="L135" s="38"/>
      <c r="M135" s="38">
        <v>27258.0</v>
      </c>
      <c r="N135" s="35">
        <f t="shared" si="138"/>
        <v>1826286</v>
      </c>
      <c r="O135" s="35">
        <f t="shared" ref="O135:P135" si="142">(G135+J135+M135)/3</f>
        <v>27239.33333</v>
      </c>
      <c r="P135" s="36">
        <f t="shared" si="142"/>
        <v>1825035.333</v>
      </c>
      <c r="Q135" s="23"/>
    </row>
    <row r="136" ht="15.75" customHeight="1">
      <c r="B136" s="47">
        <v>4.6</v>
      </c>
      <c r="C136" s="48" t="s">
        <v>55</v>
      </c>
      <c r="D136" s="46" t="s">
        <v>20</v>
      </c>
      <c r="E136" s="52">
        <v>80.0</v>
      </c>
      <c r="F136" s="50"/>
      <c r="G136" s="38">
        <v>17083.0</v>
      </c>
      <c r="H136" s="35">
        <f t="shared" si="136"/>
        <v>1366640</v>
      </c>
      <c r="I136" s="38"/>
      <c r="J136" s="38">
        <v>17087.0</v>
      </c>
      <c r="K136" s="35">
        <f t="shared" si="137"/>
        <v>1366960</v>
      </c>
      <c r="L136" s="38"/>
      <c r="M136" s="38">
        <v>17094.0</v>
      </c>
      <c r="N136" s="35">
        <f t="shared" si="138"/>
        <v>1367520</v>
      </c>
      <c r="O136" s="35">
        <f t="shared" ref="O136:P136" si="143">(G136+J136+M136)/3</f>
        <v>17088</v>
      </c>
      <c r="P136" s="36">
        <f t="shared" si="143"/>
        <v>1367040</v>
      </c>
      <c r="Q136" s="23"/>
    </row>
    <row r="137" ht="15.75" customHeight="1">
      <c r="B137" s="49"/>
      <c r="C137" s="25"/>
      <c r="D137" s="25"/>
      <c r="E137" s="26"/>
      <c r="F137" s="50"/>
      <c r="G137" s="38"/>
      <c r="H137" s="35"/>
      <c r="I137" s="38"/>
      <c r="J137" s="38"/>
      <c r="K137" s="35"/>
      <c r="L137" s="38"/>
      <c r="M137" s="38"/>
      <c r="N137" s="35"/>
      <c r="O137" s="35"/>
      <c r="P137" s="36"/>
      <c r="Q137" s="23"/>
    </row>
    <row r="138" ht="15.75" customHeight="1">
      <c r="B138" s="45" t="s">
        <v>56</v>
      </c>
      <c r="C138" s="45" t="s">
        <v>57</v>
      </c>
      <c r="D138" s="46"/>
      <c r="E138" s="46"/>
      <c r="F138" s="50"/>
      <c r="G138" s="38"/>
      <c r="H138" s="35"/>
      <c r="I138" s="38"/>
      <c r="J138" s="38"/>
      <c r="K138" s="35"/>
      <c r="L138" s="38"/>
      <c r="M138" s="38"/>
      <c r="N138" s="35"/>
      <c r="O138" s="35"/>
      <c r="P138" s="36"/>
      <c r="Q138" s="23"/>
    </row>
    <row r="139" ht="15.75" customHeight="1">
      <c r="B139" s="47">
        <v>5.1</v>
      </c>
      <c r="C139" s="48" t="s">
        <v>58</v>
      </c>
      <c r="D139" s="46" t="s">
        <v>40</v>
      </c>
      <c r="E139" s="51">
        <v>5.0</v>
      </c>
      <c r="F139" s="50"/>
      <c r="G139" s="38">
        <v>345529.0</v>
      </c>
      <c r="H139" s="35">
        <f t="shared" ref="H139:H146" si="145">E139*G139</f>
        <v>1727645</v>
      </c>
      <c r="I139" s="38"/>
      <c r="J139" s="38">
        <v>345622.0</v>
      </c>
      <c r="K139" s="35">
        <f t="shared" ref="K139:K146" si="146">E139*J139</f>
        <v>1728110</v>
      </c>
      <c r="L139" s="38"/>
      <c r="M139" s="38">
        <v>345761.0</v>
      </c>
      <c r="N139" s="35">
        <f t="shared" ref="N139:N146" si="147">E139*M139</f>
        <v>1728805</v>
      </c>
      <c r="O139" s="35">
        <f t="shared" ref="O139:P139" si="144">(G139+J139+M139)/3</f>
        <v>345637.3333</v>
      </c>
      <c r="P139" s="36">
        <f t="shared" si="144"/>
        <v>1728186.667</v>
      </c>
      <c r="Q139" s="23"/>
    </row>
    <row r="140" ht="15.75" customHeight="1">
      <c r="B140" s="47">
        <v>5.2</v>
      </c>
      <c r="C140" s="48" t="s">
        <v>60</v>
      </c>
      <c r="D140" s="46" t="s">
        <v>40</v>
      </c>
      <c r="E140" s="51">
        <v>5.0</v>
      </c>
      <c r="F140" s="50"/>
      <c r="G140" s="38">
        <v>26292.0</v>
      </c>
      <c r="H140" s="35">
        <f t="shared" si="145"/>
        <v>131460</v>
      </c>
      <c r="I140" s="38"/>
      <c r="J140" s="38">
        <v>26295.0</v>
      </c>
      <c r="K140" s="35">
        <f t="shared" si="146"/>
        <v>131475</v>
      </c>
      <c r="L140" s="38"/>
      <c r="M140" s="38">
        <v>26300.0</v>
      </c>
      <c r="N140" s="35">
        <f t="shared" si="147"/>
        <v>131500</v>
      </c>
      <c r="O140" s="35">
        <f t="shared" ref="O140:P140" si="148">(G140+J140+M140)/3</f>
        <v>26295.66667</v>
      </c>
      <c r="P140" s="36">
        <f t="shared" si="148"/>
        <v>131478.3333</v>
      </c>
      <c r="Q140" s="23"/>
    </row>
    <row r="141" ht="15.75" customHeight="1">
      <c r="B141" s="47">
        <v>5.3</v>
      </c>
      <c r="C141" s="48" t="s">
        <v>61</v>
      </c>
      <c r="D141" s="46" t="s">
        <v>40</v>
      </c>
      <c r="E141" s="51">
        <v>2.0</v>
      </c>
      <c r="F141" s="50"/>
      <c r="G141" s="38">
        <v>338454.0</v>
      </c>
      <c r="H141" s="35">
        <f t="shared" si="145"/>
        <v>676908</v>
      </c>
      <c r="I141" s="38"/>
      <c r="J141" s="38">
        <v>338508.0</v>
      </c>
      <c r="K141" s="35">
        <f t="shared" si="146"/>
        <v>677016</v>
      </c>
      <c r="L141" s="38"/>
      <c r="M141" s="38">
        <v>338590.0</v>
      </c>
      <c r="N141" s="35">
        <f t="shared" si="147"/>
        <v>677180</v>
      </c>
      <c r="O141" s="35">
        <f t="shared" ref="O141:P141" si="149">(G141+J141+M141)/3</f>
        <v>338517.3333</v>
      </c>
      <c r="P141" s="36">
        <f t="shared" si="149"/>
        <v>677034.6667</v>
      </c>
      <c r="Q141" s="23"/>
    </row>
    <row r="142" ht="15.75" customHeight="1">
      <c r="B142" s="47">
        <v>5.4</v>
      </c>
      <c r="C142" s="48" t="s">
        <v>82</v>
      </c>
      <c r="D142" s="46" t="s">
        <v>20</v>
      </c>
      <c r="E142" s="46">
        <v>1.35</v>
      </c>
      <c r="F142" s="50"/>
      <c r="G142" s="38">
        <v>488965.0</v>
      </c>
      <c r="H142" s="35">
        <f t="shared" si="145"/>
        <v>660102.75</v>
      </c>
      <c r="I142" s="38"/>
      <c r="J142" s="38">
        <v>489112.0</v>
      </c>
      <c r="K142" s="35">
        <f t="shared" si="146"/>
        <v>660301.2</v>
      </c>
      <c r="L142" s="38"/>
      <c r="M142" s="38">
        <v>489333.0</v>
      </c>
      <c r="N142" s="35">
        <f t="shared" si="147"/>
        <v>660599.55</v>
      </c>
      <c r="O142" s="35">
        <f t="shared" ref="O142:P142" si="150">(G142+J142+M142)/3</f>
        <v>489136.6667</v>
      </c>
      <c r="P142" s="36">
        <f t="shared" si="150"/>
        <v>660334.5</v>
      </c>
      <c r="Q142" s="23"/>
    </row>
    <row r="143" ht="15.75" customHeight="1">
      <c r="B143" s="47">
        <v>5.5</v>
      </c>
      <c r="C143" s="48" t="s">
        <v>63</v>
      </c>
      <c r="D143" s="46" t="s">
        <v>40</v>
      </c>
      <c r="E143" s="51">
        <v>4.0</v>
      </c>
      <c r="F143" s="50"/>
      <c r="G143" s="38">
        <v>235262.0</v>
      </c>
      <c r="H143" s="35">
        <f t="shared" si="145"/>
        <v>941048</v>
      </c>
      <c r="I143" s="38"/>
      <c r="J143" s="38">
        <v>235265.0</v>
      </c>
      <c r="K143" s="35">
        <f t="shared" si="146"/>
        <v>941060</v>
      </c>
      <c r="L143" s="38"/>
      <c r="M143" s="38">
        <v>235269.0</v>
      </c>
      <c r="N143" s="35">
        <f t="shared" si="147"/>
        <v>941076</v>
      </c>
      <c r="O143" s="35">
        <f t="shared" ref="O143:P143" si="151">(G143+J143+M143)/3</f>
        <v>235265.3333</v>
      </c>
      <c r="P143" s="36">
        <f t="shared" si="151"/>
        <v>941061.3333</v>
      </c>
      <c r="Q143" s="23"/>
    </row>
    <row r="144" ht="15.75" customHeight="1">
      <c r="B144" s="47">
        <v>5.6</v>
      </c>
      <c r="C144" s="48" t="s">
        <v>33</v>
      </c>
      <c r="D144" s="52" t="s">
        <v>83</v>
      </c>
      <c r="E144" s="52">
        <v>1.0</v>
      </c>
      <c r="F144" s="50"/>
      <c r="G144" s="38">
        <v>751922.0</v>
      </c>
      <c r="H144" s="35">
        <f t="shared" si="145"/>
        <v>751922</v>
      </c>
      <c r="I144" s="38"/>
      <c r="J144" s="38">
        <v>879130.0</v>
      </c>
      <c r="K144" s="35">
        <f t="shared" si="146"/>
        <v>879130</v>
      </c>
      <c r="L144" s="38"/>
      <c r="M144" s="38">
        <v>914003.0</v>
      </c>
      <c r="N144" s="35">
        <f t="shared" si="147"/>
        <v>914003</v>
      </c>
      <c r="O144" s="35">
        <f t="shared" ref="O144:P144" si="152">(G144+J144+M144)/3</f>
        <v>848351.6667</v>
      </c>
      <c r="P144" s="36">
        <f t="shared" si="152"/>
        <v>848351.6667</v>
      </c>
      <c r="Q144" s="23"/>
    </row>
    <row r="145" ht="15.75" customHeight="1">
      <c r="B145" s="47">
        <v>5.7</v>
      </c>
      <c r="C145" s="48" t="s">
        <v>84</v>
      </c>
      <c r="D145" s="52" t="s">
        <v>83</v>
      </c>
      <c r="E145" s="52">
        <v>2.0</v>
      </c>
      <c r="F145" s="50"/>
      <c r="G145" s="38">
        <v>24130.0</v>
      </c>
      <c r="H145" s="35">
        <f t="shared" si="145"/>
        <v>48260</v>
      </c>
      <c r="I145" s="38"/>
      <c r="J145" s="38">
        <v>24138.0</v>
      </c>
      <c r="K145" s="35">
        <f t="shared" si="146"/>
        <v>48276</v>
      </c>
      <c r="L145" s="38"/>
      <c r="M145" s="38">
        <v>24149.0</v>
      </c>
      <c r="N145" s="35">
        <f t="shared" si="147"/>
        <v>48298</v>
      </c>
      <c r="O145" s="35">
        <f t="shared" ref="O145:P145" si="153">(G145+J145+M145)/3</f>
        <v>24139</v>
      </c>
      <c r="P145" s="36">
        <f t="shared" si="153"/>
        <v>48278</v>
      </c>
      <c r="Q145" s="23"/>
    </row>
    <row r="146" ht="15.75" customHeight="1">
      <c r="B146" s="47">
        <v>5.8</v>
      </c>
      <c r="C146" s="48" t="s">
        <v>85</v>
      </c>
      <c r="D146" s="52" t="s">
        <v>11</v>
      </c>
      <c r="E146" s="51">
        <v>2.0</v>
      </c>
      <c r="F146" s="50"/>
      <c r="G146" s="38">
        <v>27630.0</v>
      </c>
      <c r="H146" s="35">
        <f t="shared" si="145"/>
        <v>55260</v>
      </c>
      <c r="I146" s="38"/>
      <c r="J146" s="38">
        <v>27638.0</v>
      </c>
      <c r="K146" s="35">
        <f t="shared" si="146"/>
        <v>55276</v>
      </c>
      <c r="L146" s="38"/>
      <c r="M146" s="38">
        <v>27649.0</v>
      </c>
      <c r="N146" s="35">
        <f t="shared" si="147"/>
        <v>55298</v>
      </c>
      <c r="O146" s="35">
        <f t="shared" ref="O146:P146" si="154">(G146+J146+M146)/3</f>
        <v>27639</v>
      </c>
      <c r="P146" s="36">
        <f t="shared" si="154"/>
        <v>55278</v>
      </c>
      <c r="Q146" s="23"/>
    </row>
    <row r="147" ht="15.75" customHeight="1">
      <c r="B147" s="49"/>
      <c r="C147" s="25"/>
      <c r="D147" s="25"/>
      <c r="E147" s="26"/>
      <c r="F147" s="50"/>
      <c r="G147" s="38"/>
      <c r="H147" s="35"/>
      <c r="I147" s="38"/>
      <c r="J147" s="38"/>
      <c r="K147" s="35"/>
      <c r="L147" s="38"/>
      <c r="M147" s="38"/>
      <c r="N147" s="35"/>
      <c r="O147" s="35"/>
      <c r="P147" s="36"/>
      <c r="Q147" s="23"/>
    </row>
    <row r="148" ht="15.75" customHeight="1">
      <c r="B148" s="45" t="s">
        <v>64</v>
      </c>
      <c r="C148" s="45" t="s">
        <v>65</v>
      </c>
      <c r="D148" s="43"/>
      <c r="E148" s="43"/>
      <c r="F148" s="50"/>
      <c r="G148" s="38"/>
      <c r="H148" s="35"/>
      <c r="I148" s="38"/>
      <c r="J148" s="38"/>
      <c r="K148" s="35"/>
      <c r="L148" s="38"/>
      <c r="M148" s="38"/>
      <c r="N148" s="35"/>
      <c r="O148" s="35"/>
      <c r="P148" s="36"/>
      <c r="Q148" s="23"/>
    </row>
    <row r="149" ht="15.75" customHeight="1">
      <c r="B149" s="47">
        <v>6.1</v>
      </c>
      <c r="C149" s="48" t="s">
        <v>67</v>
      </c>
      <c r="D149" s="53" t="s">
        <v>20</v>
      </c>
      <c r="E149" s="51">
        <v>6.0</v>
      </c>
      <c r="F149" s="54" t="str">
        <f>+'[1]apu bloque comercio'!H1218</f>
        <v>#REF!</v>
      </c>
      <c r="G149" s="38">
        <v>490040.0</v>
      </c>
      <c r="H149" s="35">
        <f>E149*G149</f>
        <v>2940240</v>
      </c>
      <c r="I149" s="38"/>
      <c r="J149" s="38">
        <v>490475.0</v>
      </c>
      <c r="K149" s="35">
        <f>E149*J149</f>
        <v>2942850</v>
      </c>
      <c r="L149" s="38"/>
      <c r="M149" s="38">
        <v>491126.0</v>
      </c>
      <c r="N149" s="35">
        <f>E149*M149</f>
        <v>2946756</v>
      </c>
      <c r="O149" s="35">
        <f t="shared" ref="O149:P149" si="155">(G149+J149+M149)/3</f>
        <v>490547</v>
      </c>
      <c r="P149" s="36">
        <f t="shared" si="155"/>
        <v>2943282</v>
      </c>
      <c r="Q149" s="23"/>
    </row>
    <row r="150" ht="15.75" customHeight="1">
      <c r="B150" s="49"/>
      <c r="C150" s="25"/>
      <c r="D150" s="25"/>
      <c r="E150" s="26"/>
      <c r="F150" s="50"/>
      <c r="G150" s="38"/>
      <c r="H150" s="35"/>
      <c r="I150" s="38"/>
      <c r="J150" s="38"/>
      <c r="K150" s="35"/>
      <c r="L150" s="38"/>
      <c r="M150" s="38"/>
      <c r="N150" s="35"/>
      <c r="O150" s="35"/>
      <c r="P150" s="36"/>
      <c r="Q150" s="23"/>
    </row>
    <row r="151" ht="15.75" customHeight="1">
      <c r="B151" s="45" t="s">
        <v>68</v>
      </c>
      <c r="C151" s="45" t="s">
        <v>69</v>
      </c>
      <c r="D151" s="43"/>
      <c r="E151" s="43"/>
      <c r="F151" s="50"/>
      <c r="G151" s="38"/>
      <c r="H151" s="35"/>
      <c r="I151" s="38"/>
      <c r="J151" s="38"/>
      <c r="K151" s="35"/>
      <c r="L151" s="38"/>
      <c r="M151" s="38"/>
      <c r="N151" s="35"/>
      <c r="O151" s="35"/>
      <c r="P151" s="36"/>
      <c r="Q151" s="23"/>
    </row>
    <row r="152" ht="15.75" customHeight="1">
      <c r="B152" s="47">
        <v>7.1</v>
      </c>
      <c r="C152" s="48" t="s">
        <v>79</v>
      </c>
      <c r="D152" s="46" t="s">
        <v>11</v>
      </c>
      <c r="E152" s="46">
        <v>4.0</v>
      </c>
      <c r="F152" s="54" t="str">
        <f>+'[1]apu bloque comercio'!H1256</f>
        <v>#REF!</v>
      </c>
      <c r="G152" s="38">
        <v>152482.0</v>
      </c>
      <c r="H152" s="35">
        <f t="shared" ref="H152:H153" si="157">E152*G152</f>
        <v>609928</v>
      </c>
      <c r="I152" s="38"/>
      <c r="J152" s="38">
        <v>152482.0</v>
      </c>
      <c r="K152" s="35">
        <f t="shared" ref="K152:K153" si="158">E152*J152</f>
        <v>609928</v>
      </c>
      <c r="L152" s="38"/>
      <c r="M152" s="38">
        <v>154951.0</v>
      </c>
      <c r="N152" s="35">
        <f t="shared" ref="N152:N153" si="159">E152*M152</f>
        <v>619804</v>
      </c>
      <c r="O152" s="35">
        <f t="shared" ref="O152:P152" si="156">(G152+J152+M152)/3</f>
        <v>153305</v>
      </c>
      <c r="P152" s="36">
        <f t="shared" si="156"/>
        <v>613220</v>
      </c>
      <c r="Q152" s="23"/>
    </row>
    <row r="153" ht="15.75" customHeight="1">
      <c r="B153" s="47">
        <v>7.2</v>
      </c>
      <c r="C153" s="48" t="s">
        <v>71</v>
      </c>
      <c r="D153" s="46" t="s">
        <v>11</v>
      </c>
      <c r="E153" s="46">
        <v>2.0</v>
      </c>
      <c r="F153" s="54" t="str">
        <f>+'[1]apu bloque comercio'!H1296</f>
        <v>#REF!</v>
      </c>
      <c r="G153" s="38">
        <v>110437.0</v>
      </c>
      <c r="H153" s="35">
        <f t="shared" si="157"/>
        <v>220874</v>
      </c>
      <c r="I153" s="38"/>
      <c r="J153" s="38">
        <v>110437.0</v>
      </c>
      <c r="K153" s="35">
        <f t="shared" si="158"/>
        <v>220874</v>
      </c>
      <c r="L153" s="38"/>
      <c r="M153" s="38">
        <v>112906.0</v>
      </c>
      <c r="N153" s="35">
        <f t="shared" si="159"/>
        <v>225812</v>
      </c>
      <c r="O153" s="35">
        <f t="shared" ref="O153:P153" si="160">(G153+J153+M153)/3</f>
        <v>111260</v>
      </c>
      <c r="P153" s="36">
        <f t="shared" si="160"/>
        <v>222520</v>
      </c>
      <c r="Q153" s="23"/>
    </row>
    <row r="154" ht="15.75" customHeight="1">
      <c r="B154" s="49"/>
      <c r="C154" s="25"/>
      <c r="D154" s="25"/>
      <c r="E154" s="26"/>
      <c r="G154" s="38"/>
      <c r="H154" s="38"/>
      <c r="I154" s="38"/>
      <c r="J154" s="38"/>
      <c r="K154" s="38"/>
      <c r="L154" s="38"/>
      <c r="M154" s="38"/>
      <c r="N154" s="38"/>
      <c r="O154" s="38"/>
      <c r="P154" s="28"/>
      <c r="Q154" s="23"/>
    </row>
    <row r="155" ht="15.75" customHeight="1">
      <c r="B155" s="49"/>
      <c r="C155" s="25"/>
      <c r="D155" s="25"/>
      <c r="E155" s="26"/>
      <c r="G155" s="38"/>
      <c r="I155" s="38"/>
      <c r="J155" s="38"/>
      <c r="K155" s="38"/>
      <c r="L155" s="38"/>
      <c r="M155" s="38"/>
      <c r="N155" s="38"/>
      <c r="O155" s="38"/>
      <c r="P155" s="28"/>
      <c r="Q155" s="23"/>
    </row>
    <row r="156" ht="15.75" customHeight="1">
      <c r="B156" s="49" t="s">
        <v>86</v>
      </c>
      <c r="C156" s="25"/>
      <c r="D156" s="25"/>
      <c r="E156" s="26"/>
      <c r="G156" s="55" t="s">
        <v>87</v>
      </c>
      <c r="H156" s="39">
        <f t="shared" ref="H156:I156" si="161">SUM(H11:H153)</f>
        <v>267111364</v>
      </c>
      <c r="I156" s="39">
        <f t="shared" si="161"/>
        <v>0</v>
      </c>
      <c r="J156" s="55" t="s">
        <v>88</v>
      </c>
      <c r="K156" s="39">
        <f t="shared" ref="K156:L156" si="162">SUM(K11:K153)</f>
        <v>270201412.1</v>
      </c>
      <c r="L156" s="39">
        <f t="shared" si="162"/>
        <v>0</v>
      </c>
      <c r="M156" s="55" t="s">
        <v>89</v>
      </c>
      <c r="N156" s="39">
        <f>SUM(N11:N153)</f>
        <v>271664698.3</v>
      </c>
      <c r="O156" s="39"/>
      <c r="P156" s="36">
        <f t="shared" ref="P156:P158" si="165">(H156+K156+N156)/3</f>
        <v>269659158.1</v>
      </c>
      <c r="Q156" s="23"/>
    </row>
    <row r="157" ht="15.75" customHeight="1">
      <c r="B157" s="56" t="s">
        <v>90</v>
      </c>
      <c r="C157" s="25"/>
      <c r="D157" s="25"/>
      <c r="E157" s="26"/>
      <c r="G157" s="57"/>
      <c r="H157" s="39">
        <f t="shared" ref="H157:I157" si="163">H156*0.21</f>
        <v>56093386.44</v>
      </c>
      <c r="I157" s="39">
        <f t="shared" si="163"/>
        <v>0</v>
      </c>
      <c r="J157" s="57"/>
      <c r="K157" s="39">
        <f t="shared" ref="K157:L157" si="164">K156*0.21</f>
        <v>56742296.54</v>
      </c>
      <c r="L157" s="39">
        <f t="shared" si="164"/>
        <v>0</v>
      </c>
      <c r="M157" s="57"/>
      <c r="N157" s="39">
        <f>N156*0.21</f>
        <v>57049586.63</v>
      </c>
      <c r="O157" s="39"/>
      <c r="P157" s="36">
        <f t="shared" si="165"/>
        <v>56628423.2</v>
      </c>
      <c r="Q157" s="23"/>
    </row>
    <row r="158" ht="15.75" customHeight="1">
      <c r="B158" s="58" t="s">
        <v>91</v>
      </c>
      <c r="C158" s="25"/>
      <c r="D158" s="25"/>
      <c r="E158" s="26"/>
      <c r="G158" s="18"/>
      <c r="H158" s="59">
        <f t="shared" ref="H158:I158" si="166">H156+H157</f>
        <v>323204750.4</v>
      </c>
      <c r="I158" s="39">
        <f t="shared" si="166"/>
        <v>0</v>
      </c>
      <c r="J158" s="18"/>
      <c r="K158" s="59">
        <f t="shared" ref="K158:L158" si="167">K156+K157</f>
        <v>326943708.6</v>
      </c>
      <c r="L158" s="39">
        <f t="shared" si="167"/>
        <v>0</v>
      </c>
      <c r="M158" s="18"/>
      <c r="N158" s="59">
        <f>N156+N157</f>
        <v>328714284.9</v>
      </c>
      <c r="O158" s="59"/>
      <c r="P158" s="36">
        <f t="shared" si="165"/>
        <v>326287581.3</v>
      </c>
      <c r="Q158" s="23"/>
    </row>
    <row r="159" ht="15.75" customHeight="1">
      <c r="B159" s="60" t="s">
        <v>8</v>
      </c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2"/>
      <c r="O159" s="50"/>
      <c r="P159" s="63">
        <f>(H158+K158+N158)/3</f>
        <v>326287581.3</v>
      </c>
      <c r="Q159" s="26"/>
    </row>
    <row r="160" ht="15.75" customHeight="1">
      <c r="B160" s="64" t="s">
        <v>92</v>
      </c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7"/>
    </row>
    <row r="161" ht="15.75" customHeight="1">
      <c r="B161" s="65"/>
      <c r="Q161" s="66"/>
    </row>
    <row r="162" ht="15.75" customHeight="1">
      <c r="B162" s="65"/>
      <c r="Q162" s="66"/>
    </row>
    <row r="163" ht="15.75" customHeight="1">
      <c r="B163" s="65"/>
      <c r="Q163" s="66"/>
    </row>
    <row r="164" ht="15.75" customHeight="1">
      <c r="B164" s="13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5"/>
    </row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6">
    <mergeCell ref="M6:N7"/>
    <mergeCell ref="O6:O7"/>
    <mergeCell ref="B3:Q3"/>
    <mergeCell ref="B4:F4"/>
    <mergeCell ref="G4:Q4"/>
    <mergeCell ref="B5:Q5"/>
    <mergeCell ref="G6:H7"/>
    <mergeCell ref="J6:K7"/>
    <mergeCell ref="P6:P7"/>
    <mergeCell ref="B6:F7"/>
    <mergeCell ref="B9:E9"/>
    <mergeCell ref="B18:E18"/>
    <mergeCell ref="B24:E24"/>
    <mergeCell ref="B34:E34"/>
    <mergeCell ref="B42:E42"/>
    <mergeCell ref="B50:E50"/>
    <mergeCell ref="B54:E54"/>
    <mergeCell ref="B58:E58"/>
    <mergeCell ref="B59:E59"/>
    <mergeCell ref="B61:E61"/>
    <mergeCell ref="B70:E70"/>
    <mergeCell ref="B74:E74"/>
    <mergeCell ref="B83:E83"/>
    <mergeCell ref="B91:E91"/>
    <mergeCell ref="B98:E98"/>
    <mergeCell ref="B102:E102"/>
    <mergeCell ref="B106:E106"/>
    <mergeCell ref="B107:E107"/>
    <mergeCell ref="B108:E108"/>
    <mergeCell ref="B116:E116"/>
    <mergeCell ref="B120:E120"/>
    <mergeCell ref="B129:E129"/>
    <mergeCell ref="B137:E137"/>
    <mergeCell ref="B147:E147"/>
    <mergeCell ref="B150:E150"/>
    <mergeCell ref="B154:E154"/>
    <mergeCell ref="B155:E155"/>
    <mergeCell ref="B159:N159"/>
    <mergeCell ref="B160:Q164"/>
    <mergeCell ref="B156:E156"/>
    <mergeCell ref="G156:G158"/>
    <mergeCell ref="J156:J158"/>
    <mergeCell ref="M156:M158"/>
    <mergeCell ref="B157:E157"/>
    <mergeCell ref="B158:E158"/>
    <mergeCell ref="P159:Q15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Jhonatan Dario Arteaga Mendez</dc:creator>
</cp:coreProperties>
</file>