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e7582cf51d734810" /></Relationships>
</file>

<file path=xl/workbook.xml><?xml version="1.0" encoding="utf-8"?>
<x:workbook xmlns:x="http://schemas.openxmlformats.org/spreadsheetml/2006/main">
  <x:sheets>
    <x:sheet xmlns:r="http://schemas.openxmlformats.org/officeDocument/2006/relationships" name="Formato 5" sheetId="1" r:id="R9b4ba810738e4d09"/>
    <x:sheet xmlns:r="http://schemas.openxmlformats.org/officeDocument/2006/relationships" name="Experiencia RUP" sheetId="2" r:id="R8aa69487a0c34784"/>
    <x:sheet xmlns:r="http://schemas.openxmlformats.org/officeDocument/2006/relationships" name="CO-CF-CT" sheetId="3" r:id="Rf66c7279d84b4bbb"/>
    <x:sheet xmlns:r="http://schemas.openxmlformats.org/officeDocument/2006/relationships" name="Contratos ejecución" sheetId="4" r:id="Rbf25cc23176e4a06"/>
    <x:sheet xmlns:r="http://schemas.openxmlformats.org/officeDocument/2006/relationships" name="Consolidado plural" sheetId="5" r:id="Rc27e0628d16347d6"/>
    <x:sheet xmlns:r="http://schemas.openxmlformats.org/officeDocument/2006/relationships" name="Control de verificación" sheetId="6" r:id="R3265030c793b4fd4"/>
  </x:sheets>
</x:workbook>
</file>

<file path=xl/sharedStrings.xml><?xml version="1.0" encoding="utf-8"?>
<x:sst xmlns:x="http://schemas.openxmlformats.org/spreadsheetml/2006/main"/>
</file>

<file path=xl/styles.xml><?xml version="1.0" encoding="utf-8"?>
<x:styleSheet xmlns:x="http://schemas.openxmlformats.org/spreadsheetml/2006/main">
  <x:numFmts count="6">
    <x:numFmt numFmtId="200" formatCode="dd/mm/yyyy"/>
    <x:numFmt numFmtId="201" formatCode="$#,##0"/>
    <x:numFmt numFmtId="202" formatCode="0"/>
    <x:numFmt numFmtId="203" formatCode="0.00"/>
    <x:numFmt numFmtId="204" formatCode="0.0%"/>
    <x:numFmt numFmtId="205" formatCode="#,##0.00"/>
  </x:numFmts>
  <x:fonts count="6">
    <x:font>
      <x:sz val="11"/>
      <x:name val="Carlito"/>
    </x:font>
    <x:font>
      <x:b/>
      <x:sz val="10"/>
      <x:color rgb="FF000000"/>
      <x:name val="Arial"/>
    </x:font>
    <x:font>
      <x:sz val="10"/>
      <x:color rgb="FF000000"/>
      <x:name val="Arial"/>
    </x:font>
    <x:font>
      <x:b/>
      <x:sz val="14"/>
      <x:color rgb="FF000000"/>
      <x:name val="Arial"/>
    </x:font>
    <x:font>
      <x:i/>
      <x:sz val="10"/>
      <x:color rgb="FF404040"/>
      <x:name val="Arial"/>
    </x:font>
    <x:font>
      <x:b/>
      <x:sz val="11"/>
      <x:color rgb="FFFFFFFF"/>
      <x:name val="Carlito"/>
    </x:font>
  </x:fonts>
  <x:fills count="6">
    <x:fill>
      <x:patternFill patternType="none"/>
    </x:fill>
    <x:fill>
      <x:patternFill patternType="gray125"/>
    </x:fill>
    <x:fill>
      <x:patternFill patternType="solid">
        <x:fgColor rgb="FFE7E6E6"/>
      </x:patternFill>
    </x:fill>
    <x:fill>
      <x:patternFill patternType="solid">
        <x:fgColor rgb="FFD9E1F2"/>
      </x:patternFill>
    </x:fill>
    <x:fill>
      <x:patternFill patternType="solid">
        <x:fgColor rgb="FFFFF2CC"/>
      </x:patternFill>
    </x:fill>
    <x:fill>
      <x:patternFill patternType="solid">
        <x:fgColor rgb="FF17365D"/>
      </x:patternFill>
    </x:fill>
  </x:fills>
  <x:borders count="8">
    <x:border/>
    <x:border>
      <x:bottom style="thin">
        <x:color rgb="FFE7E6E6"/>
      </x:bottom>
    </x:border>
    <x:border>
      <x:top style="thin">
        <x:color rgb="FFE7E6E6"/>
      </x:top>
      <x:bottom style="thin">
        <x:color rgb="FFE7E6E6"/>
      </x:bottom>
    </x:border>
    <x:border>
      <x:top style="thin">
        <x:color rgb="FFE7E6E6"/>
      </x:top>
    </x:border>
    <x:border/>
    <x:border>
      <x:bottom style="thin">
        <x:color rgb="FFE7E6E6"/>
      </x:bottom>
    </x:border>
    <x:border>
      <x:top style="thin">
        <x:color rgb="FFE7E6E6"/>
      </x:top>
      <x:bottom style="thin">
        <x:color rgb="FFE7E6E6"/>
      </x:bottom>
    </x:border>
    <x:border>
      <x:top style="thin">
        <x:color rgb="FFE7E6E6"/>
      </x:top>
    </x:border>
  </x:borders>
  <x:cellStyleXfs count="1">
    <x:xf numFmtId="0" fontId="0" fillId="0" borderId="0"/>
  </x:cellStyleXfs>
  <x:cellXfs count="104">
    <x:xf numFmtId="0" fontId="0" fillId="0" borderId="0" xfId="0"/>
    <x:xf numFmtId="0" fontId="0" fillId="2" borderId="0" xfId="0" applyNumberFormat="1" applyFont="1" applyFill="1" applyBorder="1"/>
    <x:xf numFmtId="0" fontId="1" fillId="2" borderId="0" xfId="0" applyNumberFormat="1" applyFont="1" applyFill="1" applyBorder="1"/>
    <x:xf numFmtId="0" fontId="0" fillId="3" borderId="0" xfId="0" applyNumberFormat="1" applyFont="1" applyFill="1" applyBorder="1"/>
    <x:xf numFmtId="0" fontId="1" fillId="3" borderId="0" xfId="0" applyNumberFormat="1" applyFont="1" applyFill="1" applyBorder="1"/>
    <x:xf numFmtId="0" fontId="1" fillId="3" borderId="0" xfId="0" applyNumberFormat="1" applyFont="1" applyFill="1" applyBorder="1" applyAlignment="1">
      <x:alignment wrapText="1"/>
    </x:xf>
    <x:xf numFmtId="0" fontId="1" fillId="3" borderId="0" xfId="0" applyNumberFormat="1" applyFont="1" applyFill="1" applyBorder="1" applyAlignment="1">
      <x:alignment horizontal="center" wrapText="1"/>
    </x:xf>
    <x:xf numFmtId="0" fontId="1" fillId="3" borderId="0" xfId="0" applyNumberFormat="1" applyFont="1" applyFill="1" applyBorder="1" applyAlignment="1">
      <x:alignment horizontal="center" vertical="center" wrapText="1"/>
    </x:xf>
    <x:xf numFmtId="200" fontId="0" fillId="0" borderId="0" xfId="0" applyNumberFormat="1" applyFont="1" applyFill="1" applyBorder="1"/>
    <x:xf numFmtId="0" fontId="2" fillId="0" borderId="0" xfId="0" applyNumberFormat="1" applyFont="1" applyFill="1" applyBorder="1"/>
    <x:xf numFmtId="0" fontId="2" fillId="0" borderId="0" xfId="0" applyNumberFormat="1" applyFont="1" applyFill="1" applyBorder="1" applyAlignment="1">
      <x:alignment vertical="center"/>
    </x:xf>
    <x:xf numFmtId="0" fontId="1" fillId="2" borderId="0" xfId="0" applyNumberFormat="1" applyFont="1" applyFill="1" applyBorder="1" applyAlignment="1">
      <x:alignment vertical="center"/>
    </x:xf>
    <x:xf numFmtId="0" fontId="2" fillId="0" borderId="0" xfId="0" applyNumberFormat="1" applyFont="1" applyFill="1" applyBorder="1" applyAlignment="1">
      <x:alignment vertical="center" wrapText="1"/>
    </x:xf>
    <x:xf numFmtId="0" fontId="1" fillId="2" borderId="0" xfId="0" applyNumberFormat="1" applyFont="1" applyFill="1" applyBorder="1" applyAlignment="1">
      <x:alignment vertical="center" wrapText="1"/>
    </x:xf>
    <x:xf numFmtId="200" fontId="2" fillId="0" borderId="0" xfId="0" applyNumberFormat="1" applyFont="1" applyFill="1" applyBorder="1"/>
    <x:xf numFmtId="200" fontId="2" fillId="0" borderId="0" xfId="0" applyNumberFormat="1" applyFont="1" applyFill="1" applyBorder="1" applyAlignment="1">
      <x:alignment vertical="center"/>
    </x:xf>
    <x:xf numFmtId="200" fontId="2" fillId="0" borderId="0" xfId="0" applyNumberFormat="1" applyFont="1" applyFill="1" applyBorder="1" applyAlignment="1">
      <x:alignment vertical="center" wrapText="1"/>
    </x:xf>
    <x:xf numFmtId="0" fontId="3" fillId="0" borderId="0" xfId="0" applyNumberFormat="1" applyFont="1" applyFill="1" applyBorder="1" applyAlignment="1">
      <x:alignment vertical="center" wrapText="1"/>
    </x:xf>
    <x:xf numFmtId="0" fontId="4" fillId="0" borderId="0" xfId="0" applyNumberFormat="1" applyFont="1" applyFill="1" applyBorder="1" applyAlignment="1">
      <x:alignment vertical="center" wrapText="1"/>
    </x:xf>
    <x:xf numFmtId="0" fontId="1" fillId="0" borderId="0" xfId="0" applyNumberFormat="1" applyFont="1" applyFill="1" applyBorder="1" applyAlignment="1">
      <x:alignment vertical="center" wrapText="1"/>
    </x:xf>
    <x:xf numFmtId="0" fontId="2" fillId="4" borderId="0" xfId="0" applyNumberFormat="1" applyFont="1" applyFill="1" applyBorder="1" applyAlignment="1">
      <x:alignment vertical="center" wrapText="1"/>
    </x:xf>
    <x:xf numFmtId="201" fontId="2" fillId="4" borderId="0" xfId="0" applyNumberFormat="1" applyFont="1" applyFill="1" applyBorder="1" applyAlignment="1">
      <x:alignment vertical="center" wrapText="1"/>
    </x:xf>
    <x:xf numFmtId="201" fontId="2" fillId="0" borderId="0" xfId="0" applyNumberFormat="1" applyFont="1" applyFill="1" applyBorder="1" applyAlignment="1">
      <x:alignment vertical="center" wrapText="1"/>
    </x:xf>
    <x:xf numFmtId="202" fontId="2" fillId="0" borderId="0" xfId="0" applyNumberFormat="1" applyFont="1" applyFill="1" applyBorder="1" applyAlignment="1">
      <x:alignment vertical="center" wrapText="1"/>
    </x:xf>
    <x:xf numFmtId="203" fontId="2" fillId="0" borderId="0" xfId="0" applyNumberFormat="1" applyFont="1" applyFill="1" applyBorder="1" applyAlignment="1">
      <x:alignment vertical="center" wrapText="1"/>
    </x:xf>
    <x:xf numFmtId="204" fontId="2" fillId="4" borderId="0" xfId="0" applyNumberFormat="1" applyFont="1" applyFill="1" applyBorder="1" applyAlignment="1">
      <x:alignment vertical="center" wrapText="1"/>
    </x:xf>
    <x:xf numFmtId="0" fontId="3" fillId="0" borderId="1" xfId="0" applyNumberFormat="1" applyFont="1" applyFill="1" applyBorder="1" applyAlignment="1">
      <x:alignment vertical="center" wrapText="1"/>
    </x:xf>
    <x:xf numFmtId="0" fontId="4" fillId="0" borderId="2" xfId="0" applyNumberFormat="1" applyFont="1" applyFill="1" applyBorder="1" applyAlignment="1">
      <x:alignment vertical="center" wrapText="1"/>
    </x:xf>
    <x:xf numFmtId="0" fontId="2" fillId="0" borderId="2" xfId="0" applyNumberFormat="1" applyFont="1" applyFill="1" applyBorder="1" applyAlignment="1">
      <x:alignment vertical="center" wrapText="1"/>
    </x:xf>
    <x:xf numFmtId="0" fontId="1" fillId="2" borderId="2" xfId="0" applyNumberFormat="1" applyFont="1" applyFill="1" applyBorder="1" applyAlignment="1">
      <x:alignment vertical="center" wrapText="1"/>
    </x:xf>
    <x:xf numFmtId="0" fontId="1" fillId="0" borderId="2" xfId="0" applyNumberFormat="1" applyFont="1" applyFill="1" applyBorder="1" applyAlignment="1">
      <x:alignment vertical="center" wrapText="1"/>
    </x:xf>
    <x:xf numFmtId="201" fontId="2" fillId="4" borderId="2" xfId="0" applyNumberFormat="1" applyFont="1" applyFill="1" applyBorder="1" applyAlignment="1">
      <x:alignment vertical="center" wrapText="1"/>
    </x:xf>
    <x:xf numFmtId="201" fontId="2" fillId="0" borderId="2" xfId="0" applyNumberFormat="1" applyFont="1" applyFill="1" applyBorder="1" applyAlignment="1">
      <x:alignment vertical="center" wrapText="1"/>
    </x:xf>
    <x:xf numFmtId="0" fontId="2" fillId="4" borderId="2" xfId="0" applyNumberFormat="1" applyFont="1" applyFill="1" applyBorder="1" applyAlignment="1">
      <x:alignment vertical="center" wrapText="1"/>
    </x:xf>
    <x:xf numFmtId="204" fontId="2" fillId="4" borderId="2" xfId="0" applyNumberFormat="1" applyFont="1" applyFill="1" applyBorder="1" applyAlignment="1">
      <x:alignment vertical="center" wrapText="1"/>
    </x:xf>
    <x:xf numFmtId="0" fontId="1" fillId="3" borderId="2" xfId="0" applyNumberFormat="1" applyFont="1" applyFill="1" applyBorder="1" applyAlignment="1">
      <x:alignment horizontal="center" vertical="center" wrapText="1"/>
    </x:xf>
    <x:xf numFmtId="202" fontId="2" fillId="0" borderId="2" xfId="0" applyNumberFormat="1" applyFont="1" applyFill="1" applyBorder="1" applyAlignment="1">
      <x:alignment vertical="center" wrapText="1"/>
    </x:xf>
    <x:xf numFmtId="203" fontId="2" fillId="0" borderId="2" xfId="0" applyNumberFormat="1" applyFont="1" applyFill="1" applyBorder="1" applyAlignment="1">
      <x:alignment vertical="center" wrapText="1"/>
    </x:xf>
    <x:xf numFmtId="0" fontId="2" fillId="0" borderId="3" xfId="0" applyNumberFormat="1" applyFont="1" applyFill="1" applyBorder="1" applyAlignment="1">
      <x:alignment vertical="center" wrapText="1"/>
    </x:xf>
    <x:xf numFmtId="202" fontId="2" fillId="4" borderId="0" xfId="0" applyNumberFormat="1" applyFont="1" applyFill="1" applyBorder="1" applyAlignment="1">
      <x:alignment vertical="center" wrapText="1"/>
    </x:xf>
    <x:xf numFmtId="205" fontId="2" fillId="4" borderId="0" xfId="0" applyNumberFormat="1" applyFont="1" applyFill="1" applyBorder="1" applyAlignment="1">
      <x:alignment vertical="center" wrapText="1"/>
    </x:xf>
    <x:xf numFmtId="204" fontId="2" fillId="0" borderId="0" xfId="0" applyNumberFormat="1" applyFont="1" applyFill="1" applyBorder="1" applyAlignment="1">
      <x:alignment vertical="center" wrapText="1"/>
    </x:xf>
    <x:xf numFmtId="204" fontId="2" fillId="0" borderId="2" xfId="0" applyNumberFormat="1" applyFont="1" applyFill="1" applyBorder="1" applyAlignment="1">
      <x:alignment vertical="center" wrapText="1"/>
    </x:xf>
    <x:xf numFmtId="202" fontId="2" fillId="4" borderId="2" xfId="0" applyNumberFormat="1" applyFont="1" applyFill="1" applyBorder="1" applyAlignment="1">
      <x:alignment vertical="center" wrapText="1"/>
    </x:xf>
    <x:xf numFmtId="205" fontId="2" fillId="4" borderId="2" xfId="0" applyNumberFormat="1" applyFont="1" applyFill="1" applyBorder="1" applyAlignment="1">
      <x:alignment vertical="center" wrapText="1"/>
    </x:xf>
    <x:xf numFmtId="203" fontId="2" fillId="4" borderId="0" xfId="0" applyNumberFormat="1" applyFont="1" applyFill="1" applyBorder="1" applyAlignment="1">
      <x:alignment vertical="center" wrapText="1"/>
    </x:xf>
    <x:xf numFmtId="200" fontId="2" fillId="4" borderId="0" xfId="0" applyNumberFormat="1" applyFont="1" applyFill="1" applyBorder="1" applyAlignment="1">
      <x:alignment vertical="center" wrapText="1"/>
    </x:xf>
    <x:xf numFmtId="203" fontId="2" fillId="4" borderId="2" xfId="0" applyNumberFormat="1" applyFont="1" applyFill="1" applyBorder="1" applyAlignment="1">
      <x:alignment vertical="center" wrapText="1"/>
    </x:xf>
    <x:xf numFmtId="200" fontId="2" fillId="0" borderId="2" xfId="0" applyNumberFormat="1" applyFont="1" applyFill="1" applyBorder="1" applyAlignment="1">
      <x:alignment vertical="center" wrapText="1"/>
    </x:xf>
    <x:xf numFmtId="200" fontId="2" fillId="4" borderId="2" xfId="0" applyNumberFormat="1" applyFont="1" applyFill="1" applyBorder="1" applyAlignment="1">
      <x:alignment vertical="center" wrapText="1"/>
    </x:xf>
    <x:xf numFmtId="0" fontId="0" fillId="0" borderId="4" xfId="0" applyNumberFormat="1" applyFont="1" applyFill="1" applyBorder="1"/>
    <x:xf numFmtId="0" fontId="0" fillId="2" borderId="4" xfId="0" applyNumberFormat="1" applyFont="1" applyFill="1" applyBorder="1"/>
    <x:xf numFmtId="0" fontId="1" fillId="2" borderId="4" xfId="0" applyNumberFormat="1" applyFont="1" applyFill="1" applyBorder="1"/>
    <x:xf numFmtId="0" fontId="0" fillId="3" borderId="4" xfId="0" applyNumberFormat="1" applyFont="1" applyFill="1" applyBorder="1"/>
    <x:xf numFmtId="0" fontId="1" fillId="3" borderId="4" xfId="0" applyNumberFormat="1" applyFont="1" applyFill="1" applyBorder="1"/>
    <x:xf numFmtId="0" fontId="1" fillId="3" borderId="4" xfId="0" applyNumberFormat="1" applyFont="1" applyFill="1" applyBorder="1" applyAlignment="1">
      <x:alignment wrapText="1"/>
    </x:xf>
    <x:xf numFmtId="0" fontId="1" fillId="3" borderId="4" xfId="0" applyNumberFormat="1" applyFont="1" applyFill="1" applyBorder="1" applyAlignment="1">
      <x:alignment horizontal="center" wrapText="1"/>
    </x:xf>
    <x:xf numFmtId="0" fontId="1" fillId="3" borderId="4" xfId="0" applyNumberFormat="1" applyFont="1" applyFill="1" applyBorder="1" applyAlignment="1">
      <x:alignment horizontal="center" vertical="center" wrapText="1"/>
    </x:xf>
    <x:xf numFmtId="200" fontId="0" fillId="0" borderId="4" xfId="0" applyNumberFormat="1" applyFont="1" applyFill="1" applyBorder="1"/>
    <x:xf numFmtId="0" fontId="2" fillId="0" borderId="4" xfId="0" applyNumberFormat="1" applyFont="1" applyFill="1" applyBorder="1"/>
    <x:xf numFmtId="0" fontId="2" fillId="0" borderId="4" xfId="0" applyNumberFormat="1" applyFont="1" applyFill="1" applyBorder="1" applyAlignment="1">
      <x:alignment vertical="center"/>
    </x:xf>
    <x:xf numFmtId="0" fontId="1" fillId="2" borderId="4" xfId="0" applyNumberFormat="1" applyFont="1" applyFill="1" applyBorder="1" applyAlignment="1">
      <x:alignment vertical="center"/>
    </x:xf>
    <x:xf numFmtId="0" fontId="2" fillId="0" borderId="4" xfId="0" applyNumberFormat="1" applyFont="1" applyFill="1" applyBorder="1" applyAlignment="1">
      <x:alignment vertical="center" wrapText="1"/>
    </x:xf>
    <x:xf numFmtId="0" fontId="1" fillId="2" borderId="4" xfId="0" applyNumberFormat="1" applyFont="1" applyFill="1" applyBorder="1" applyAlignment="1">
      <x:alignment vertical="center" wrapText="1"/>
    </x:xf>
    <x:xf numFmtId="200" fontId="2" fillId="0" borderId="4" xfId="0" applyNumberFormat="1" applyFont="1" applyFill="1" applyBorder="1"/>
    <x:xf numFmtId="200" fontId="2" fillId="0" borderId="4" xfId="0" applyNumberFormat="1" applyFont="1" applyFill="1" applyBorder="1" applyAlignment="1">
      <x:alignment vertical="center"/>
    </x:xf>
    <x:xf numFmtId="200" fontId="2" fillId="0" borderId="4" xfId="0" applyNumberFormat="1" applyFont="1" applyFill="1" applyBorder="1" applyAlignment="1">
      <x:alignment vertical="center" wrapText="1"/>
    </x:xf>
    <x:xf numFmtId="0" fontId="3" fillId="0" borderId="4" xfId="0" applyNumberFormat="1" applyFont="1" applyFill="1" applyBorder="1" applyAlignment="1">
      <x:alignment vertical="center" wrapText="1"/>
    </x:xf>
    <x:xf numFmtId="0" fontId="4" fillId="0" borderId="4" xfId="0" applyNumberFormat="1" applyFont="1" applyFill="1" applyBorder="1" applyAlignment="1">
      <x:alignment vertical="center" wrapText="1"/>
    </x:xf>
    <x:xf numFmtId="0" fontId="1" fillId="0" borderId="4" xfId="0" applyNumberFormat="1" applyFont="1" applyFill="1" applyBorder="1" applyAlignment="1">
      <x:alignment vertical="center" wrapText="1"/>
    </x:xf>
    <x:xf numFmtId="0" fontId="2" fillId="4" borderId="4" xfId="0" applyNumberFormat="1" applyFont="1" applyFill="1" applyBorder="1" applyAlignment="1">
      <x:alignment vertical="center" wrapText="1"/>
    </x:xf>
    <x:xf numFmtId="201" fontId="2" fillId="4" borderId="4" xfId="0" applyNumberFormat="1" applyFont="1" applyFill="1" applyBorder="1" applyAlignment="1">
      <x:alignment vertical="center" wrapText="1"/>
    </x:xf>
    <x:xf numFmtId="201" fontId="2" fillId="0" borderId="4" xfId="0" applyNumberFormat="1" applyFont="1" applyFill="1" applyBorder="1" applyAlignment="1">
      <x:alignment vertical="center" wrapText="1"/>
    </x:xf>
    <x:xf numFmtId="202" fontId="2" fillId="0" borderId="4" xfId="0" applyNumberFormat="1" applyFont="1" applyFill="1" applyBorder="1" applyAlignment="1">
      <x:alignment vertical="center" wrapText="1"/>
    </x:xf>
    <x:xf numFmtId="203" fontId="2" fillId="0" borderId="4" xfId="0" applyNumberFormat="1" applyFont="1" applyFill="1" applyBorder="1" applyAlignment="1">
      <x:alignment vertical="center" wrapText="1"/>
    </x:xf>
    <x:xf numFmtId="204" fontId="2" fillId="4" borderId="4" xfId="0" applyNumberFormat="1" applyFont="1" applyFill="1" applyBorder="1" applyAlignment="1">
      <x:alignment vertical="center" wrapText="1"/>
    </x:xf>
    <x:xf numFmtId="0" fontId="3" fillId="0" borderId="5" xfId="0" applyNumberFormat="1" applyFont="1" applyFill="1" applyBorder="1" applyAlignment="1">
      <x:alignment vertical="center" wrapText="1"/>
    </x:xf>
    <x:xf numFmtId="0" fontId="4" fillId="0" borderId="6" xfId="0" applyNumberFormat="1" applyFont="1" applyFill="1" applyBorder="1" applyAlignment="1">
      <x:alignment vertical="center" wrapText="1"/>
    </x:xf>
    <x:xf numFmtId="0" fontId="2" fillId="0" borderId="6" xfId="0" applyNumberFormat="1" applyFont="1" applyFill="1" applyBorder="1" applyAlignment="1">
      <x:alignment vertical="center" wrapText="1"/>
    </x:xf>
    <x:xf numFmtId="0" fontId="1" fillId="2" borderId="6" xfId="0" applyNumberFormat="1" applyFont="1" applyFill="1" applyBorder="1" applyAlignment="1">
      <x:alignment vertical="center" wrapText="1"/>
    </x:xf>
    <x:xf numFmtId="0" fontId="1" fillId="0" borderId="6" xfId="0" applyNumberFormat="1" applyFont="1" applyFill="1" applyBorder="1" applyAlignment="1">
      <x:alignment vertical="center" wrapText="1"/>
    </x:xf>
    <x:xf numFmtId="201" fontId="2" fillId="4" borderId="6" xfId="0" applyNumberFormat="1" applyFont="1" applyFill="1" applyBorder="1" applyAlignment="1">
      <x:alignment vertical="center" wrapText="1"/>
    </x:xf>
    <x:xf numFmtId="201" fontId="2" fillId="0" borderId="6" xfId="0" applyNumberFormat="1" applyFont="1" applyFill="1" applyBorder="1" applyAlignment="1">
      <x:alignment vertical="center" wrapText="1"/>
    </x:xf>
    <x:xf numFmtId="0" fontId="2" fillId="4" borderId="6" xfId="0" applyNumberFormat="1" applyFont="1" applyFill="1" applyBorder="1" applyAlignment="1">
      <x:alignment vertical="center" wrapText="1"/>
    </x:xf>
    <x:xf numFmtId="204" fontId="2" fillId="4" borderId="6" xfId="0" applyNumberFormat="1" applyFont="1" applyFill="1" applyBorder="1" applyAlignment="1">
      <x:alignment vertical="center" wrapText="1"/>
    </x:xf>
    <x:xf numFmtId="0" fontId="1" fillId="3" borderId="6" xfId="0" applyNumberFormat="1" applyFont="1" applyFill="1" applyBorder="1" applyAlignment="1">
      <x:alignment horizontal="center" vertical="center" wrapText="1"/>
    </x:xf>
    <x:xf numFmtId="202" fontId="2" fillId="0" borderId="6" xfId="0" applyNumberFormat="1" applyFont="1" applyFill="1" applyBorder="1" applyAlignment="1">
      <x:alignment vertical="center" wrapText="1"/>
    </x:xf>
    <x:xf numFmtId="203" fontId="2" fillId="0" borderId="6" xfId="0" applyNumberFormat="1" applyFont="1" applyFill="1" applyBorder="1" applyAlignment="1">
      <x:alignment vertical="center" wrapText="1"/>
    </x:xf>
    <x:xf numFmtId="0" fontId="2" fillId="0" borderId="7" xfId="0" applyNumberFormat="1" applyFont="1" applyFill="1" applyBorder="1" applyAlignment="1">
      <x:alignment vertical="center" wrapText="1"/>
    </x:xf>
    <x:xf numFmtId="202" fontId="2" fillId="4" borderId="4" xfId="0" applyNumberFormat="1" applyFont="1" applyFill="1" applyBorder="1" applyAlignment="1">
      <x:alignment vertical="center" wrapText="1"/>
    </x:xf>
    <x:xf numFmtId="205" fontId="2" fillId="4" borderId="4" xfId="0" applyNumberFormat="1" applyFont="1" applyFill="1" applyBorder="1" applyAlignment="1">
      <x:alignment vertical="center" wrapText="1"/>
    </x:xf>
    <x:xf numFmtId="204" fontId="2" fillId="0" borderId="4" xfId="0" applyNumberFormat="1" applyFont="1" applyFill="1" applyBorder="1" applyAlignment="1">
      <x:alignment vertical="center" wrapText="1"/>
    </x:xf>
    <x:xf numFmtId="204" fontId="2" fillId="0" borderId="6" xfId="0" applyNumberFormat="1" applyFont="1" applyFill="1" applyBorder="1" applyAlignment="1">
      <x:alignment vertical="center" wrapText="1"/>
    </x:xf>
    <x:xf numFmtId="202" fontId="2" fillId="4" borderId="6" xfId="0" applyNumberFormat="1" applyFont="1" applyFill="1" applyBorder="1" applyAlignment="1">
      <x:alignment vertical="center" wrapText="1"/>
    </x:xf>
    <x:xf numFmtId="205" fontId="2" fillId="4" borderId="6" xfId="0" applyNumberFormat="1" applyFont="1" applyFill="1" applyBorder="1" applyAlignment="1">
      <x:alignment vertical="center" wrapText="1"/>
    </x:xf>
    <x:xf numFmtId="203" fontId="2" fillId="4" borderId="4" xfId="0" applyNumberFormat="1" applyFont="1" applyFill="1" applyBorder="1" applyAlignment="1">
      <x:alignment vertical="center" wrapText="1"/>
    </x:xf>
    <x:xf numFmtId="200" fontId="2" fillId="4" borderId="4" xfId="0" applyNumberFormat="1" applyFont="1" applyFill="1" applyBorder="1" applyAlignment="1">
      <x:alignment vertical="center" wrapText="1"/>
    </x:xf>
    <x:xf numFmtId="203" fontId="2" fillId="4" borderId="6" xfId="0" applyNumberFormat="1" applyFont="1" applyFill="1" applyBorder="1" applyAlignment="1">
      <x:alignment vertical="center" wrapText="1"/>
    </x:xf>
    <x:xf numFmtId="200" fontId="2" fillId="0" borderId="6" xfId="0" applyNumberFormat="1" applyFont="1" applyFill="1" applyBorder="1" applyAlignment="1">
      <x:alignment vertical="center" wrapText="1"/>
    </x:xf>
    <x:xf numFmtId="200" fontId="2" fillId="4" borderId="6" xfId="0" applyNumberFormat="1" applyFont="1" applyFill="1" applyBorder="1" applyAlignment="1">
      <x:alignment vertical="center" wrapText="1"/>
    </x:xf>
    <x:xf numFmtId="0" fontId="0" fillId="0" borderId="0" xfId="0" applyNumberFormat="1" applyFont="1" applyFill="1" applyBorder="1"/>
    <x:xf numFmtId="0" fontId="0" fillId="0" borderId="0" xfId="0" applyNumberFormat="1" applyFont="1" applyFill="1" applyBorder="1" applyAlignment="1">
      <x:alignment wrapText="1"/>
    </x:xf>
    <x:xf numFmtId="0" fontId="0" fillId="5" borderId="0" xfId="0" applyNumberFormat="1" applyFont="1" applyFill="1" applyBorder="1"/>
    <x:xf numFmtId="0" fontId="5" fillId="5" borderId="0" xfId="0" applyNumberFormat="1" applyFont="1" applyFill="1" applyBorder="1"/>
  </x:cellXfs>
  <x:cellStyles count="1">
    <x:cellStyle name="Normal" xfId="0"/>
  </x:cellStyles>
</x:styleSheet>
</file>

<file path=xl/_rels/workbook.xml.rels>&#65279;<?xml version="1.0" encoding="utf-8"?><Relationships xmlns="http://schemas.openxmlformats.org/package/2006/relationships"><Relationship Type="http://schemas.openxmlformats.org/officeDocument/2006/relationships/styles" Target="/xl/styles.xml" Id="R67663376f7a14cf9" /><Relationship Type="http://schemas.openxmlformats.org/officeDocument/2006/relationships/theme" Target="/xl/theme/theme1.xml" Id="R5a9cf8f7da584769" /><Relationship Type="http://schemas.openxmlformats.org/officeDocument/2006/relationships/sharedStrings" Target="/xl/sharedStrings.xml" Id="R6ba8bdc5f6e3448f" /><Relationship Type="http://schemas.openxmlformats.org/officeDocument/2006/relationships/worksheet" Target="/xl/worksheets/sheet1.xml" Id="R9b4ba810738e4d09" /><Relationship Type="http://schemas.openxmlformats.org/officeDocument/2006/relationships/worksheet" Target="/xl/worksheets/sheet2.xml" Id="R8aa69487a0c34784" /><Relationship Type="http://schemas.openxmlformats.org/officeDocument/2006/relationships/worksheet" Target="/xl/worksheets/sheet3.xml" Id="Rf66c7279d84b4bbb" /><Relationship Type="http://schemas.openxmlformats.org/officeDocument/2006/relationships/worksheet" Target="/xl/worksheets/sheet4.xml" Id="Rbf25cc23176e4a06" /><Relationship Type="http://schemas.openxmlformats.org/officeDocument/2006/relationships/worksheet" Target="/xl/worksheets/sheet5.xml" Id="Rc27e0628d16347d6" /><Relationship Type="http://schemas.openxmlformats.org/officeDocument/2006/relationships/worksheet" Target="/xl/worksheets/sheet6.xml" Id="R3265030c793b4fd4" /></Relationships>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ChatGPT">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theme>
</file>

<file path=xl/worksheets/sheet1.xml><?xml version="1.0" encoding="utf-8"?>
<x:worksheet xmlns:x="http://schemas.openxmlformats.org/spreadsheetml/2006/main">
  <x:sheetViews>
    <x:sheetView showGridLines="0" workbookViewId="0">
      <x:pane ySplit="1" topLeftCell="A2" activePane="bottomLeft" state="frozen"/>
    </x:sheetView>
  </x:sheetViews>
  <x:sheetFormatPr defaultRowHeight="15"/>
  <x:cols>
    <x:col min="1" max="1" width="34" hidden="0" customWidth="1"/>
    <x:col min="2" max="2" width="27" hidden="0" customWidth="1"/>
    <x:col min="3" max="3" width="17" hidden="0" customWidth="1"/>
    <x:col min="4" max="4" width="48" hidden="0" customWidth="1"/>
  </x:cols>
  <x:sheetData>
    <x:row r="1">
      <x:c r="A1" s="26" t="str">
        <x:v>FORMATO 5. CAPACIDAD RESIDUAL DEL PROPONENTE</x:v>
      </x:c>
      <x:c r="B1" s="26"/>
      <x:c r="C1" s="26"/>
      <x:c r="D1" s="26"/>
    </x:row>
    <x:row r="2">
      <x:c r="A2" s="27" t="str">
        <x:v>CCE-EICP-FM-19 | Selección abreviada de menor cuantía de infraestructura de transporte | Versión 3</x:v>
      </x:c>
      <x:c r="B2" s="27"/>
      <x:c r="C2" s="27"/>
      <x:c r="D2" s="27"/>
    </x:row>
    <x:row r="3">
      <x:c r="A3" s="28"/>
      <x:c r="B3" s="28"/>
      <x:c r="C3" s="28"/>
      <x:c r="D3" s="28"/>
    </x:row>
    <x:row r="4">
      <x:c r="A4" s="29" t="str">
        <x:v>A. Datos del proceso y del proponente</x:v>
      </x:c>
      <x:c r="B4" s="29"/>
      <x:c r="C4" s="29"/>
      <x:c r="D4" s="29"/>
    </x:row>
    <x:row r="5">
      <x:c r="A5" s="30" t="str">
        <x:v>Entidad contratante</x:v>
      </x:c>
      <x:c r="B5" s="28" t="str">
        <x:v>Municipio de Duitama</x:v>
      </x:c>
      <x:c r="C5" s="28"/>
      <x:c r="D5" s="28"/>
    </x:row>
    <x:row r="6" ht="42" customHeight="1">
      <x:c r="A6" s="30" t="str">
        <x:v>Proceso</x:v>
      </x:c>
      <x:c r="B6" s="28" t="str">
        <x:v>Obras de señalización vial horizontal y vertical e instalación de dispositivos de regulación y seguridad vial</x:v>
      </x:c>
      <x:c r="C6" s="28"/>
      <x:c r="D6" s="28"/>
    </x:row>
    <x:row r="7">
      <x:c r="A7" s="30" t="str">
        <x:v>Presupuesto oficial estimado (POE)</x:v>
      </x:c>
      <x:c r="B7" s="31" t="n">
        <x:v>605280705</x:v>
      </x:c>
      <x:c r="C7" s="28"/>
      <x:c r="D7" s="28"/>
    </x:row>
    <x:row r="8">
      <x:c r="A8" s="30" t="str">
        <x:v>Anticipo o pago anticipado</x:v>
      </x:c>
      <x:c r="B8" s="31" t="n">
        <x:v>0</x:v>
      </x:c>
      <x:c r="C8" s="28"/>
      <x:c r="D8" s="28"/>
    </x:row>
    <x:row r="9">
      <x:c r="A9" s="30" t="str">
        <x:v>Capacidad residual del proceso (CRPC)</x:v>
      </x:c>
      <x:c r="B9" s="32" t="n">
        <x:f>IF(OR(NOT(ISNUMBER(B7)),B7&lt;=0,NOT(ISNUMBER(B8)),B8&lt;0,B8&gt;=B7),"",B7-B8)</x:f>
        <x:v>605280705</x:v>
      </x:c>
      <x:c r="C9" s="28"/>
      <x:c r="D9" s="28"/>
    </x:row>
    <x:row r="10">
      <x:c r="A10" s="30" t="str">
        <x:v>Fecha de presentación de la oferta</x:v>
      </x:c>
      <x:c r="B10" s="49"/>
      <x:c r="C10" s="28"/>
      <x:c r="D10" s="28"/>
    </x:row>
    <x:row r="11">
      <x:c r="A11" s="30" t="str">
        <x:v>Tipo de proponente</x:v>
      </x:c>
      <x:c r="B11" s="33"/>
      <x:c r="C11" s="28"/>
      <x:c r="D11" s="28"/>
    </x:row>
    <x:row r="12">
      <x:c r="A12" s="30" t="str">
        <x:v>Nombre o razón social del proponente / integrante</x:v>
      </x:c>
      <x:c r="B12" s="33"/>
      <x:c r="C12" s="28"/>
      <x:c r="D12" s="28"/>
    </x:row>
    <x:row r="13">
      <x:c r="A13" s="30" t="str">
        <x:v>NIT / identificación</x:v>
      </x:c>
      <x:c r="B13" s="33"/>
      <x:c r="C13" s="28"/>
      <x:c r="D13" s="28"/>
    </x:row>
    <x:row r="14">
      <x:c r="A14" s="30" t="str">
        <x:v>Número de RUP (si aplica)</x:v>
      </x:c>
      <x:c r="B14" s="33"/>
      <x:c r="C14" s="28"/>
      <x:c r="D14" s="28"/>
    </x:row>
    <x:row r="15">
      <x:c r="A15" s="30" t="str">
        <x:v>Participación del integrante en el proponente plural</x:v>
      </x:c>
      <x:c r="B15" s="34" t="n">
        <x:v>1</x:v>
      </x:c>
      <x:c r="C15" s="28"/>
      <x:c r="D15" s="28"/>
    </x:row>
    <x:row r="16">
      <x:c r="A16" s="28"/>
      <x:c r="B16" s="28"/>
      <x:c r="C16" s="28"/>
      <x:c r="D16" s="28"/>
    </x:row>
    <x:row r="17">
      <x:c r="A17" s="29" t="str">
        <x:v>B. Cálculo de capacidad residual</x:v>
      </x:c>
      <x:c r="B17" s="29"/>
      <x:c r="C17" s="29"/>
      <x:c r="D17" s="29"/>
    </x:row>
    <x:row r="18">
      <x:c r="A18" s="35" t="str">
        <x:v>Factor</x:v>
      </x:c>
      <x:c r="B18" s="35" t="str">
        <x:v>Dato calculado</x:v>
      </x:c>
      <x:c r="C18" s="35" t="str">
        <x:v>Puntaje / valor</x:v>
      </x:c>
      <x:c r="D18" s="35" t="str">
        <x:v>Fuente o soporte</x:v>
      </x:c>
    </x:row>
    <x:row r="19">
      <x:c r="A19" s="30" t="str">
        <x:v>Capacidad de organización (CO)</x:v>
      </x:c>
      <x:c r="B19" s="32" t="str">
        <x:f>IF(ISNUMBER('CO-CF-CT'!B14),'CO-CF-CT'!B14,"")</x:f>
      </x:c>
      <x:c r="C19" s="28" t="str">
        <x:v>COP</x:v>
      </x:c>
      <x:c r="D19" s="28" t="str">
        <x:v>Estado de resultados del mayor ingreso operacional aplicable</x:v>
      </x:c>
    </x:row>
    <x:row r="20">
      <x:c r="A20" s="30" t="str">
        <x:v>Experiencia (E)</x:v>
      </x:c>
      <x:c r="B20" s="36" t="n">
        <x:f>IF(ISNUMBER('Experiencia RUP'!G30),'Experiencia RUP'!G30,"")</x:f>
        <x:v>0</x:v>
      </x:c>
      <x:c r="C20" s="37" t="n">
        <x:f>IF('Experiencia RUP'!B4="","",'Experiencia RUP'!G29)</x:f>
        <x:v>0</x:v>
      </x:c>
      <x:c r="D20" s="28" t="str">
        <x:v>Contratos relacionados con construcción inscritos en el segmento 72 del RUP</x:v>
      </x:c>
    </x:row>
    <x:row r="21">
      <x:c r="A21" s="30" t="str">
        <x:v>Capacidad financiera (CF)</x:v>
      </x:c>
      <x:c r="B21" s="36" t="str">
        <x:f>IF(ISNUMBER('CO-CF-CT'!B18),'CO-CF-CT'!B18,"")</x:f>
      </x:c>
      <x:c r="C21" s="28" t="str">
        <x:v>Puntos</x:v>
      </x:c>
      <x:c r="D21" s="28" t="str">
        <x:v>Índice de liquidez verificado con el RUP</x:v>
      </x:c>
    </x:row>
    <x:row r="22">
      <x:c r="A22" s="30" t="str">
        <x:v>Capacidad técnica (CT)</x:v>
      </x:c>
      <x:c r="B22" s="36" t="str">
        <x:f>IF(ISNUMBER('CO-CF-CT'!B23),'CO-CF-CT'!B23,"")</x:f>
      </x:c>
      <x:c r="C22" s="28" t="str">
        <x:v>Puntos</x:v>
      </x:c>
      <x:c r="D22" s="28" t="str">
        <x:v>Socios y profesionales de arquitectura, ingeniería o geología vinculados</x:v>
      </x:c>
    </x:row>
    <x:row r="23">
      <x:c r="A23" s="30" t="str">
        <x:v>Saldos de contratos en ejecución (SCE)</x:v>
      </x:c>
      <x:c r="B23" s="32" t="str">
        <x:f>IF(ISNUMBER('Contratos ejecución'!B28),'Contratos ejecución'!B28,"")</x:f>
      </x:c>
      <x:c r="C23" s="28" t="str">
        <x:v>COP</x:v>
      </x:c>
      <x:c r="D23" s="28" t="str">
        <x:v>Contratos de obra civil en ejecución a la fecha de presentación de la oferta</x:v>
      </x:c>
    </x:row>
    <x:row r="24">
      <x:c r="A24" s="30" t="str">
        <x:v>Capacidad residual del proponente (CRP)</x:v>
      </x:c>
      <x:c r="B24" s="32" t="str">
        <x:f>IF(OR(COUNT(B19:B23)&lt;&gt;5,NOT(ISNUMBER(B9)),B10="",B11="",B12="",B13=""),"",B19*(B20+B21+B22)/100-B23)</x:f>
      </x:c>
      <x:c r="C24" s="28" t="str">
        <x:v>COP</x:v>
      </x:c>
      <x:c r="D24" s="28" t="str">
        <x:v>CO × (E + CF + CT) / 100 − SCE</x:v>
      </x:c>
    </x:row>
    <x:row r="25">
      <x:c r="A25" s="30" t="str">
        <x:v>Verificación frente a la CRPC</x:v>
      </x:c>
      <x:c r="B25" s="28" t="str">
        <x:f>IF(B11="Integrante de proponente plural","Ver consolidado plural",IF(OR(B24="",B9=""),"Pendiente",IF(B24&gt;=B9,"Cumple","No cumple")))</x:f>
        <x:v>Pendiente</x:v>
      </x:c>
      <x:c r="C25" s="28" t="str">
        <x:v>CRP ≥ CRPC</x:v>
      </x:c>
      <x:c r="D25" s="28" t="str">
        <x:v>La CRP debe ser igual o superior a la CRPC del proceso</x:v>
      </x:c>
    </x:row>
    <x:row r="26">
      <x:c r="A26" s="28"/>
      <x:c r="B26" s="28"/>
      <x:c r="C26" s="28"/>
      <x:c r="D26" s="28"/>
    </x:row>
    <x:row r="27">
      <x:c r="A27" s="29" t="str">
        <x:v>C. Manifestación y suscripción</x:v>
      </x:c>
      <x:c r="B27" s="29"/>
      <x:c r="C27" s="29"/>
      <x:c r="D27" s="29"/>
    </x:row>
    <x:row r="28" ht="30" customHeight="1">
      <x:c r="A28" s="28" t="str">
        <x:v>El proponente certifica que la información registrada en este formato corresponde a los soportes aportados y refleja sus contratos en ejecución a la fecha de presentación de la oferta. En proponentes plurales, cada integrante diligencia un formato; la CRP del proponente plural corresponde a la suma de las CRP de sus integrantes, sin ponderación por participación.</x:v>
      </x:c>
      <x:c r="B28" s="28"/>
      <x:c r="C28" s="28"/>
      <x:c r="D28" s="28"/>
    </x:row>
    <x:row r="29" ht="30" customHeight="1">
      <x:c r="A29" s="28"/>
      <x:c r="B29" s="28"/>
      <x:c r="C29" s="28"/>
      <x:c r="D29" s="28"/>
    </x:row>
    <x:row r="30" ht="30" customHeight="1">
      <x:c r="A30" s="28"/>
      <x:c r="B30" s="28"/>
      <x:c r="C30" s="28"/>
      <x:c r="D30" s="28"/>
    </x:row>
    <x:row r="31">
      <x:c r="A31" s="28"/>
      <x:c r="B31" s="28"/>
      <x:c r="C31" s="28"/>
      <x:c r="D31" s="28"/>
    </x:row>
    <x:row r="32">
      <x:c r="A32" s="28" t="str">
        <x:v>Representante legal</x:v>
      </x:c>
      <x:c r="B32" s="33"/>
      <x:c r="C32" s="28" t="str">
        <x:v>Revisor fiscal / contador / auditor, según corresponda</x:v>
      </x:c>
      <x:c r="D32" s="33"/>
    </x:row>
    <x:row r="33">
      <x:c r="A33" s="28" t="str">
        <x:v>Firma y fecha</x:v>
      </x:c>
      <x:c r="B33" s="33"/>
      <x:c r="C33" s="28" t="str">
        <x:v>Firma y fecha</x:v>
      </x:c>
      <x:c r="D33" s="33"/>
    </x:row>
    <x:row r="34">
      <x:c r="A34" s="28"/>
      <x:c r="B34" s="28"/>
      <x:c r="C34" s="28"/>
      <x:c r="D34" s="28"/>
    </x:row>
    <x:row r="35">
      <x:c r="A35" s="29" t="str">
        <x:v>D. Instrucciones y referencia</x:v>
      </x:c>
      <x:c r="B35" s="29"/>
      <x:c r="C35" s="29"/>
      <x:c r="D35" s="29"/>
    </x:row>
    <x:row r="36" ht="40" customHeight="1">
      <x:c r="A36" s="28" t="str">
        <x:v>Diligencie las celdas amarillas de esta hoja y las hojas “Experiencia RUP”, “CO-CF-CT” y “Contratos ejecución”. Los puntajes y la CRP se calculan automáticamente. El POE y la CRPC aquí precargados son preliminares y deben reemplazarse por los valores definitivos del pliego.</x:v>
      </x:c>
      <x:c r="B36" s="28"/>
      <x:c r="C36" s="28"/>
      <x:c r="D36" s="28"/>
    </x:row>
    <x:row r="37" ht="40" customHeight="1">
      <x:c r="A37" s="28" t="str">
        <x:v>Si la oferta es plural, cada integrante debe diligenciar su propio formato y luego registrar en “Consolidado plural” la CRP de cada miembro. La suma no se pondera por participación.</x:v>
      </x:c>
      <x:c r="B37" s="28"/>
      <x:c r="C37" s="28"/>
      <x:c r="D37" s="28"/>
    </x:row>
    <x:row r="38" ht="40" customHeight="1">
      <x:c r="A38" s="28" t="str">
        <x:v>La guía exige reportar todos los contratos de obra civil que obligan al proponente, públicos o privados, incluso aquellos sin acta de inicio; se excluyen los que estén en liquidación o liquidados. Los contratos suspendidos requieren fecha de suspensión vigente y saldo pendiente por ejecutar.</x:v>
      </x:c>
      <x:c r="B38" s="28"/>
      <x:c r="C38" s="28"/>
      <x:c r="D38" s="28"/>
    </x:row>
    <x:row r="39" ht="40" customHeight="1">
      <x:c r="A39" s="38" t="str">
        <x:v>Fuente: Colombia Compra Eficiente, Guía para determinar y verificar la Capacidad Residual del proponente en los Procesos de Contratación de obra pública, CCE-EICP-GI-22, versión 01, 29/09/2023. https://operaciones.colombiacompra.gov.co/sites/cce_public/files/cce_documents/cce-eicp-gi-22_guia_capacidad_residual_de_contratacion_v1_29-09-2023_.pdf</x:v>
      </x:c>
      <x:c r="B39" s="38"/>
      <x:c r="C39" s="38"/>
      <x:c r="D39" s="38"/>
    </x:row>
    <x:row r="40">
      <x:c r="A40" t="str">
        <x:v>Para este proceso se prevé un plazo de ejecución no superior a 12 meses; CRPC = POE menos anticipo o pago anticipado. Confirmar los datos definitivos antes de publicar.</x:v>
      </x:c>
    </x:row>
    <x:row r="41">
      <x:c r="A41" t="str">
        <x:v>CONTROL: El presupuesto y el anticipo son preliminares; confirme cifras, modalidad y fecha de cierre antes de publicar. Los resultados solo se habilitan con datos completos.</x:v>
      </x:c>
    </x:row>
  </x:sheetData>
  <x:mergeCells>
    <x:mergeCell ref="A1:D1"/>
    <x:mergeCell ref="A2:D2"/>
    <x:mergeCell ref="A4:D4"/>
    <x:mergeCell ref="A17:D17"/>
    <x:mergeCell ref="A27:D27"/>
    <x:mergeCell ref="A28:D30"/>
    <x:mergeCell ref="A35:D35"/>
    <x:mergeCell ref="A36:D36"/>
    <x:mergeCell ref="A37:D37"/>
    <x:mergeCell ref="A38:D38"/>
    <x:mergeCell ref="A39:D39"/>
  </x:mergeCells>
  <x:dataValidations count="1">
    <x:dataValidation type="list" sqref="B11">
      <x:formula1>"Proponente individual,Integrante de proponente plural,Extranjero sin sucursal en Colombia"</x:formula1>
    </x:dataValidation>
  </x:dataValidations>
  <x:pageMargins left="0.7" right="0.7" top="0.75" bottom="0.75" header="0.3" footer="0.3"/>
</x:worksheet>
</file>

<file path=xl/worksheets/sheet2.xml><?xml version="1.0" encoding="utf-8"?>
<x:worksheet xmlns:x="http://schemas.openxmlformats.org/spreadsheetml/2006/main">
  <x:sheetViews>
    <x:sheetView showGridLines="0" workbookViewId="0">
      <x:pane ySplit="7" topLeftCell="A8" activePane="bottomLeft" state="frozen"/>
    </x:sheetView>
  </x:sheetViews>
  <x:sheetFormatPr defaultRowHeight="15"/>
  <x:cols>
    <x:col min="1" max="1" width="8" hidden="0" customWidth="1"/>
    <x:col min="2" max="2" width="28" hidden="0" customWidth="1"/>
    <x:col min="3" max="3" width="24" hidden="0" customWidth="1"/>
    <x:col min="4" max="4" width="16" hidden="0" customWidth="1"/>
    <x:col min="5" max="5" width="22" hidden="0" customWidth="1"/>
    <x:col min="6" max="6" width="22" hidden="0" customWidth="1"/>
    <x:col min="7" max="7" width="24" hidden="0" customWidth="1"/>
  </x:cols>
  <x:sheetData>
    <x:row r="1">
      <x:c r="A1" s="26" t="str">
        <x:v>EXPERIENCIA PARA EL CÁLCULO DE CAPACIDAD RESIDUAL</x:v>
      </x:c>
      <x:c r="B1" s="26"/>
      <x:c r="C1" s="26"/>
      <x:c r="D1" s="26"/>
      <x:c r="E1" s="26"/>
      <x:c r="F1" s="26"/>
      <x:c r="G1" s="26"/>
    </x:row>
    <x:row r="2">
      <x:c r="A2" s="27" t="str">
        <x:v>Relacione contratos relacionados con actividades de construcción inscritos en el segmento 72 del RUP. El cálculo convierte los valores en SMMLV a pesos colombianos según el SMMLV del año de terminación.</x:v>
      </x:c>
      <x:c r="B2" s="27"/>
      <x:c r="C2" s="27"/>
      <x:c r="D2" s="27"/>
      <x:c r="E2" s="27"/>
      <x:c r="F2" s="27"/>
      <x:c r="G2" s="27"/>
    </x:row>
    <x:row r="3">
      <x:c r="A3" s="28"/>
      <x:c r="B3" s="28"/>
      <x:c r="C3" s="28"/>
      <x:c r="D3" s="28"/>
      <x:c r="E3" s="28"/>
      <x:c r="F3" s="28"/>
      <x:c r="G3" s="28"/>
    </x:row>
    <x:row r="4">
      <x:c r="A4" s="28" t="str">
        <x:v>POE (COP)</x:v>
      </x:c>
      <x:c r="B4" s="32" t="n">
        <x:f>'Formato 5'!B7</x:f>
        <x:v>605280705</x:v>
      </x:c>
      <x:c r="C4" s="28"/>
      <x:c r="D4" s="28"/>
      <x:c r="E4" s="28"/>
      <x:c r="F4" s="28"/>
      <x:c r="G4" s="28"/>
    </x:row>
    <x:row r="5">
      <x:c r="A5" s="28" t="str">
        <x:v>Participación en proponente plural</x:v>
      </x:c>
      <x:c r="B5" s="42" t="n">
        <x:f>'Formato 5'!B15</x:f>
        <x:v>1</x:v>
      </x:c>
      <x:c r="C5" s="28"/>
      <x:c r="D5" s="28"/>
      <x:c r="E5" s="28"/>
      <x:c r="F5" s="28"/>
      <x:c r="G5" s="28"/>
    </x:row>
    <x:row r="6">
      <x:c r="A6" s="28"/>
      <x:c r="B6" s="28"/>
      <x:c r="C6" s="28"/>
      <x:c r="D6" s="28"/>
      <x:c r="E6" s="28"/>
      <x:c r="F6" s="28"/>
      <x:c r="G6" s="28"/>
    </x:row>
    <x:row r="7">
      <x:c r="A7" s="35" t="str">
        <x:v>No.</x:v>
      </x:c>
      <x:c r="B7" s="35" t="str">
        <x:v>Contrato / referencia</x:v>
      </x:c>
      <x:c r="C7" s="35" t="str">
        <x:v>Inscrito en segmento 72</x:v>
      </x:c>
      <x:c r="D7" s="35" t="str">
        <x:v>Año de terminación</x:v>
      </x:c>
      <x:c r="E7" s="35" t="str">
        <x:v>Valor acreditado (SMMLV)</x:v>
      </x:c>
      <x:c r="F7" s="35" t="str">
        <x:v>SMMLV del año</x:v>
      </x:c>
      <x:c r="G7" s="35" t="str">
        <x:v>Valor equivalente (COP)</x:v>
      </x:c>
    </x:row>
    <x:row r="8">
      <x:c r="A8" s="28" t="n">
        <x:v>1</x:v>
      </x:c>
      <x:c r="B8" s="33"/>
      <x:c r="C8" s="33"/>
      <x:c r="D8" s="43"/>
      <x:c r="E8" s="44"/>
      <x:c r="F8" s="31"/>
      <x:c r="G8" s="32" t="str">
        <x:f>IF(COUNTA(B8:F8)=0,"",IF(OR(B8="",C8&lt;&gt;"Sí",NOT(ISNUMBER(D8)),NOT(ISNUMBER(E8)),E8&lt;=0,NOT(ISNUMBER(F8)),F8&lt;=0),"",E8*F8))</x:f>
      </x:c>
    </x:row>
    <x:row r="9">
      <x:c r="A9" s="28" t="n">
        <x:v>2</x:v>
      </x:c>
      <x:c r="B9" s="33"/>
      <x:c r="C9" s="33"/>
      <x:c r="D9" s="43"/>
      <x:c r="E9" s="44"/>
      <x:c r="F9" s="31"/>
      <x:c r="G9" s="32" t="str">
        <x:f>IF(COUNTA(B9:F9)=0,"",IF(OR(B9="",C9&lt;&gt;"Sí",NOT(ISNUMBER(D9)),NOT(ISNUMBER(E9)),E9&lt;=0,NOT(ISNUMBER(F9)),F9&lt;=0),"",E9*F9))</x:f>
      </x:c>
    </x:row>
    <x:row r="10">
      <x:c r="A10" s="28" t="n">
        <x:v>3</x:v>
      </x:c>
      <x:c r="B10" s="33"/>
      <x:c r="C10" s="33"/>
      <x:c r="D10" s="43"/>
      <x:c r="E10" s="44"/>
      <x:c r="F10" s="31"/>
      <x:c r="G10" s="32" t="str">
        <x:f>IF(COUNTA(B10:F10)=0,"",IF(OR(B10="",C10&lt;&gt;"Sí",NOT(ISNUMBER(D10)),NOT(ISNUMBER(E10)),E10&lt;=0,NOT(ISNUMBER(F10)),F10&lt;=0),"",E10*F10))</x:f>
      </x:c>
    </x:row>
    <x:row r="11">
      <x:c r="A11" s="28" t="n">
        <x:v>4</x:v>
      </x:c>
      <x:c r="B11" s="33"/>
      <x:c r="C11" s="33"/>
      <x:c r="D11" s="43"/>
      <x:c r="E11" s="44"/>
      <x:c r="F11" s="31"/>
      <x:c r="G11" s="32" t="str">
        <x:f>IF(COUNTA(B11:F11)=0,"",IF(OR(B11="",C11&lt;&gt;"Sí",NOT(ISNUMBER(D11)),NOT(ISNUMBER(E11)),E11&lt;=0,NOT(ISNUMBER(F11)),F11&lt;=0),"",E11*F11))</x:f>
      </x:c>
    </x:row>
    <x:row r="12">
      <x:c r="A12" s="28" t="n">
        <x:v>5</x:v>
      </x:c>
      <x:c r="B12" s="33"/>
      <x:c r="C12" s="33"/>
      <x:c r="D12" s="43"/>
      <x:c r="E12" s="44"/>
      <x:c r="F12" s="31"/>
      <x:c r="G12" s="32" t="str">
        <x:f>IF(COUNTA(B12:F12)=0,"",IF(OR(B12="",C12&lt;&gt;"Sí",NOT(ISNUMBER(D12)),NOT(ISNUMBER(E12)),E12&lt;=0,NOT(ISNUMBER(F12)),F12&lt;=0),"",E12*F12))</x:f>
      </x:c>
    </x:row>
    <x:row r="13">
      <x:c r="A13" s="28" t="n">
        <x:v>6</x:v>
      </x:c>
      <x:c r="B13" s="33"/>
      <x:c r="C13" s="33"/>
      <x:c r="D13" s="43"/>
      <x:c r="E13" s="44"/>
      <x:c r="F13" s="31"/>
      <x:c r="G13" s="32" t="str">
        <x:f>IF(COUNTA(B13:F13)=0,"",IF(OR(B13="",C13&lt;&gt;"Sí",NOT(ISNUMBER(D13)),NOT(ISNUMBER(E13)),E13&lt;=0,NOT(ISNUMBER(F13)),F13&lt;=0),"",E13*F13))</x:f>
      </x:c>
    </x:row>
    <x:row r="14">
      <x:c r="A14" s="28" t="n">
        <x:v>7</x:v>
      </x:c>
      <x:c r="B14" s="33"/>
      <x:c r="C14" s="33"/>
      <x:c r="D14" s="43"/>
      <x:c r="E14" s="44"/>
      <x:c r="F14" s="31"/>
      <x:c r="G14" s="32" t="str">
        <x:f>IF(COUNTA(B14:F14)=0,"",IF(OR(B14="",C14&lt;&gt;"Sí",NOT(ISNUMBER(D14)),NOT(ISNUMBER(E14)),E14&lt;=0,NOT(ISNUMBER(F14)),F14&lt;=0),"",E14*F14))</x:f>
      </x:c>
    </x:row>
    <x:row r="15">
      <x:c r="A15" s="28" t="n">
        <x:v>8</x:v>
      </x:c>
      <x:c r="B15" s="33"/>
      <x:c r="C15" s="33"/>
      <x:c r="D15" s="43"/>
      <x:c r="E15" s="44"/>
      <x:c r="F15" s="31"/>
      <x:c r="G15" s="32" t="str">
        <x:f>IF(COUNTA(B15:F15)=0,"",IF(OR(B15="",C15&lt;&gt;"Sí",NOT(ISNUMBER(D15)),NOT(ISNUMBER(E15)),E15&lt;=0,NOT(ISNUMBER(F15)),F15&lt;=0),"",E15*F15))</x:f>
      </x:c>
    </x:row>
    <x:row r="16">
      <x:c r="A16" s="28" t="n">
        <x:v>9</x:v>
      </x:c>
      <x:c r="B16" s="33"/>
      <x:c r="C16" s="33"/>
      <x:c r="D16" s="43"/>
      <x:c r="E16" s="44"/>
      <x:c r="F16" s="31"/>
      <x:c r="G16" s="32" t="str">
        <x:f>IF(COUNTA(B16:F16)=0,"",IF(OR(B16="",C16&lt;&gt;"Sí",NOT(ISNUMBER(D16)),NOT(ISNUMBER(E16)),E16&lt;=0,NOT(ISNUMBER(F16)),F16&lt;=0),"",E16*F16))</x:f>
      </x:c>
    </x:row>
    <x:row r="17">
      <x:c r="A17" s="28" t="n">
        <x:v>10</x:v>
      </x:c>
      <x:c r="B17" s="33"/>
      <x:c r="C17" s="33"/>
      <x:c r="D17" s="43"/>
      <x:c r="E17" s="44"/>
      <x:c r="F17" s="31"/>
      <x:c r="G17" s="32" t="str">
        <x:f>IF(COUNTA(B17:F17)=0,"",IF(OR(B17="",C17&lt;&gt;"Sí",NOT(ISNUMBER(D17)),NOT(ISNUMBER(E17)),E17&lt;=0,NOT(ISNUMBER(F17)),F17&lt;=0),"",E17*F17))</x:f>
      </x:c>
    </x:row>
    <x:row r="18">
      <x:c r="A18" s="28" t="n">
        <x:v>11</x:v>
      </x:c>
      <x:c r="B18" s="33"/>
      <x:c r="C18" s="33"/>
      <x:c r="D18" s="43"/>
      <x:c r="E18" s="44"/>
      <x:c r="F18" s="31"/>
      <x:c r="G18" s="32" t="str">
        <x:f>IF(COUNTA(B18:F18)=0,"",IF(OR(B18="",C18&lt;&gt;"Sí",NOT(ISNUMBER(D18)),NOT(ISNUMBER(E18)),E18&lt;=0,NOT(ISNUMBER(F18)),F18&lt;=0),"",E18*F18))</x:f>
      </x:c>
    </x:row>
    <x:row r="19">
      <x:c r="A19" s="28" t="n">
        <x:v>12</x:v>
      </x:c>
      <x:c r="B19" s="33"/>
      <x:c r="C19" s="33"/>
      <x:c r="D19" s="43"/>
      <x:c r="E19" s="44"/>
      <x:c r="F19" s="31"/>
      <x:c r="G19" s="32" t="str">
        <x:f>IF(COUNTA(B19:F19)=0,"",IF(OR(B19="",C19&lt;&gt;"Sí",NOT(ISNUMBER(D19)),NOT(ISNUMBER(E19)),E19&lt;=0,NOT(ISNUMBER(F19)),F19&lt;=0),"",E19*F19))</x:f>
      </x:c>
    </x:row>
    <x:row r="20">
      <x:c r="A20" s="28" t="n">
        <x:v>13</x:v>
      </x:c>
      <x:c r="B20" s="33"/>
      <x:c r="C20" s="33"/>
      <x:c r="D20" s="43"/>
      <x:c r="E20" s="44"/>
      <x:c r="F20" s="31"/>
      <x:c r="G20" s="32" t="str">
        <x:f>IF(COUNTA(B20:F20)=0,"",IF(OR(B20="",C20&lt;&gt;"Sí",NOT(ISNUMBER(D20)),NOT(ISNUMBER(E20)),E20&lt;=0,NOT(ISNUMBER(F20)),F20&lt;=0),"",E20*F20))</x:f>
      </x:c>
    </x:row>
    <x:row r="21">
      <x:c r="A21" s="28" t="n">
        <x:v>14</x:v>
      </x:c>
      <x:c r="B21" s="33"/>
      <x:c r="C21" s="33"/>
      <x:c r="D21" s="43"/>
      <x:c r="E21" s="44"/>
      <x:c r="F21" s="31"/>
      <x:c r="G21" s="32" t="str">
        <x:f>IF(COUNTA(B21:F21)=0,"",IF(OR(B21="",C21&lt;&gt;"Sí",NOT(ISNUMBER(D21)),NOT(ISNUMBER(E21)),E21&lt;=0,NOT(ISNUMBER(F21)),F21&lt;=0),"",E21*F21))</x:f>
      </x:c>
    </x:row>
    <x:row r="22">
      <x:c r="A22" s="28" t="n">
        <x:v>15</x:v>
      </x:c>
      <x:c r="B22" s="33"/>
      <x:c r="C22" s="33"/>
      <x:c r="D22" s="43"/>
      <x:c r="E22" s="44"/>
      <x:c r="F22" s="31"/>
      <x:c r="G22" s="32" t="str">
        <x:f>IF(COUNTA(B22:F22)=0,"",IF(OR(B22="",C22&lt;&gt;"Sí",NOT(ISNUMBER(D22)),NOT(ISNUMBER(E22)),E22&lt;=0,NOT(ISNUMBER(F22)),F22&lt;=0),"",E22*F22))</x:f>
      </x:c>
    </x:row>
    <x:row r="23">
      <x:c r="A23" s="28" t="n">
        <x:v>16</x:v>
      </x:c>
      <x:c r="B23" s="33"/>
      <x:c r="C23" s="33"/>
      <x:c r="D23" s="43"/>
      <x:c r="E23" s="44"/>
      <x:c r="F23" s="31"/>
      <x:c r="G23" s="32" t="str">
        <x:f>IF(COUNTA(B23:F23)=0,"",IF(OR(B23="",C23&lt;&gt;"Sí",NOT(ISNUMBER(D23)),NOT(ISNUMBER(E23)),E23&lt;=0,NOT(ISNUMBER(F23)),F23&lt;=0),"",E23*F23))</x:f>
      </x:c>
    </x:row>
    <x:row r="24">
      <x:c r="A24" s="28" t="n">
        <x:v>17</x:v>
      </x:c>
      <x:c r="B24" s="33"/>
      <x:c r="C24" s="33"/>
      <x:c r="D24" s="43"/>
      <x:c r="E24" s="44"/>
      <x:c r="F24" s="31"/>
      <x:c r="G24" s="32" t="str">
        <x:f>IF(COUNTA(B24:F24)=0,"",IF(OR(B24="",C24&lt;&gt;"Sí",NOT(ISNUMBER(D24)),NOT(ISNUMBER(E24)),E24&lt;=0,NOT(ISNUMBER(F24)),F24&lt;=0),"",E24*F24))</x:f>
      </x:c>
    </x:row>
    <x:row r="25">
      <x:c r="A25" s="28" t="n">
        <x:v>18</x:v>
      </x:c>
      <x:c r="B25" s="33"/>
      <x:c r="C25" s="33"/>
      <x:c r="D25" s="43"/>
      <x:c r="E25" s="44"/>
      <x:c r="F25" s="31"/>
      <x:c r="G25" s="32" t="str">
        <x:f>IF(COUNTA(B25:F25)=0,"",IF(OR(B25="",C25&lt;&gt;"Sí",NOT(ISNUMBER(D25)),NOT(ISNUMBER(E25)),E25&lt;=0,NOT(ISNUMBER(F25)),F25&lt;=0),"",E25*F25))</x:f>
      </x:c>
    </x:row>
    <x:row r="26">
      <x:c r="A26" s="28" t="n">
        <x:v>19</x:v>
      </x:c>
      <x:c r="B26" s="33"/>
      <x:c r="C26" s="33"/>
      <x:c r="D26" s="43"/>
      <x:c r="E26" s="44"/>
      <x:c r="F26" s="31"/>
      <x:c r="G26" s="32" t="str">
        <x:f>IF(COUNTA(B26:F26)=0,"",IF(OR(B26="",C26&lt;&gt;"Sí",NOT(ISNUMBER(D26)),NOT(ISNUMBER(E26)),E26&lt;=0,NOT(ISNUMBER(F26)),F26&lt;=0),"",E26*F26))</x:f>
      </x:c>
    </x:row>
    <x:row r="27">
      <x:c r="A27" s="28" t="n">
        <x:v>20</x:v>
      </x:c>
      <x:c r="B27" s="33"/>
      <x:c r="C27" s="33"/>
      <x:c r="D27" s="43"/>
      <x:c r="E27" s="44"/>
      <x:c r="F27" s="31"/>
      <x:c r="G27" s="32" t="str">
        <x:f>IF(COUNTA(B27:F27)=0,"",IF(OR(B27="",C27&lt;&gt;"Sí",NOT(ISNUMBER(D27)),NOT(ISNUMBER(E27)),E27&lt;=0,NOT(ISNUMBER(F27)),F27&lt;=0),"",E27*F27))</x:f>
      </x:c>
    </x:row>
    <x:row r="28">
      <x:c r="A28" s="28" t="str">
        <x:v>Total de contratos relacionados</x:v>
      </x:c>
      <x:c r="B28" s="28"/>
      <x:c r="C28" s="28"/>
      <x:c r="D28" s="28"/>
      <x:c r="E28" s="28"/>
      <x:c r="F28" s="32"/>
      <x:c r="G28" s="32" t="n">
        <x:f>IF(COUNT(G8:G27)&lt;&gt;COUNTA(B8:B27),"",SUM(G8:G27))</x:f>
        <x:v>0</x:v>
      </x:c>
    </x:row>
    <x:row r="29">
      <x:c r="A29" s="28" t="str">
        <x:v>Relación contratos / POE ajustado por participación</x:v>
      </x:c>
      <x:c r="B29" s="28"/>
      <x:c r="C29" s="28"/>
      <x:c r="D29" s="28"/>
      <x:c r="E29" s="28"/>
      <x:c r="F29" s="28"/>
      <x:c r="G29" s="37" t="n">
        <x:f>IF(OR(NOT(ISNUMBER(G28)),NOT(ISNUMBER(B4)),B4&lt;=0,NOT(ISNUMBER(B5)),B5&lt;=0,B5&gt;1),"",G28/(B4*B5))</x:f>
        <x:v>0</x:v>
      </x:c>
    </x:row>
    <x:row r="30">
      <x:c r="A30" s="28" t="str">
        <x:v>Puntaje de Experiencia (E)</x:v>
      </x:c>
      <x:c r="B30" s="28"/>
      <x:c r="C30" s="28"/>
      <x:c r="D30" s="28"/>
      <x:c r="E30" s="28"/>
      <x:c r="F30" s="28"/>
      <x:c r="G30" s="28" t="n">
        <x:f>IF(NOT(ISNUMBER(G29)),"",IF(G29=0,0,IF(G29&lt;=3,60,IF(G29&lt;=6,80,IF(G29&lt;=10,100,120)))))</x:f>
        <x:v>0</x:v>
      </x:c>
    </x:row>
    <x:row r="31">
      <x:c r="A31" s="28"/>
      <x:c r="B31" s="28"/>
      <x:c r="C31" s="28"/>
      <x:c r="D31" s="28"/>
      <x:c r="E31" s="28"/>
      <x:c r="F31" s="28"/>
      <x:c r="G31" s="28"/>
    </x:row>
    <x:row r="32" ht="38" customHeight="1">
      <x:c r="A32" s="28" t="str">
        <x:v>La relación E se calcula como el valor total en COP de los contratos inscritos en el segmento 72, dividido por el POE del proceso. Para un integrante plural, el denominador es POE × participación del integrante en el proceso.</x:v>
      </x:c>
      <x:c r="B32" s="28"/>
      <x:c r="C32" s="28"/>
      <x:c r="D32" s="28"/>
      <x:c r="E32" s="28"/>
      <x:c r="F32" s="28"/>
      <x:c r="G32" s="28"/>
    </x:row>
    <x:row r="33" ht="38" customHeight="1">
      <x:c r="A33" s="28" t="str">
        <x:v>El puntaje E es: 0 si la relación es 0; 60 si es mayor que 0 y hasta 3; 80 si es mayor que 3 y hasta 6; 100 si es mayor que 6 y hasta 10; 120 si es mayor que 10.</x:v>
      </x:c>
      <x:c r="B33" s="28"/>
      <x:c r="C33" s="28"/>
      <x:c r="D33" s="28"/>
      <x:c r="E33" s="28"/>
      <x:c r="F33" s="28"/>
      <x:c r="G33" s="28"/>
    </x:row>
    <x:row r="34" ht="38" customHeight="1">
      <x:c r="A34" s="38" t="str">
        <x:v>La información de contratos en moneda extranjera debe convertirse a COP conforme a la guía de Colombia Compra Eficiente. Verifique que los valores se soporten en el RUP o, cuando aplique, en los documentos exigidos para proponentes extranjeros sin sucursal.</x:v>
      </x:c>
      <x:c r="B34" s="38"/>
      <x:c r="C34" s="38"/>
      <x:c r="D34" s="38"/>
      <x:c r="E34" s="38"/>
      <x:c r="F34" s="38"/>
      <x:c r="G34" s="38"/>
    </x:row>
    <x:row r="35">
      <x:c r="A35" t="str">
        <x:v>CONTROL: declarar todos los contratos RUP segmento 72. El valor 0 de experiencia se muestra para verificación; la tabla de la guía solo asigna puntos para E &gt; 0.</x:v>
      </x:c>
    </x:row>
    <x:row r="36">
      <x:c r="A36" t="str">
        <x:v>Cuando la experiencia sea cero, la entidad debe confirmar el tratamiento aplicable antes de la evaluación. No omitir contratos por falta de filas; ampliar el formato si es necesario.</x:v>
      </x:c>
    </x:row>
  </x:sheetData>
  <x:mergeCells>
    <x:mergeCell ref="A1:G1"/>
    <x:mergeCell ref="A2:G2"/>
    <x:mergeCell ref="A28:F28"/>
    <x:mergeCell ref="A29:F29"/>
    <x:mergeCell ref="A30:F30"/>
    <x:mergeCell ref="A32:G32"/>
    <x:mergeCell ref="A33:G33"/>
    <x:mergeCell ref="A34:G34"/>
  </x:mergeCells>
  <x:dataValidations count="1">
    <x:dataValidation type="list" sqref="C8:C27">
      <x:formula1>"Sí"</x:formula1>
    </x:dataValidation>
  </x:dataValidations>
  <x:pageMargins left="0.7" right="0.7" top="0.75" bottom="0.75" header="0.3" footer="0.3"/>
</x:worksheet>
</file>

<file path=xl/worksheets/sheet3.xml><?xml version="1.0" encoding="utf-8"?>
<x:worksheet xmlns:x="http://schemas.openxmlformats.org/spreadsheetml/2006/main">
  <x:sheetViews>
    <x:sheetView showGridLines="0" workbookViewId="0">
      <x:pane ySplit="1" topLeftCell="A2" activePane="bottomLeft" state="frozen"/>
    </x:sheetView>
  </x:sheetViews>
  <x:sheetFormatPr defaultRowHeight="15"/>
  <x:cols>
    <x:col min="1" max="1" width="50" hidden="0" customWidth="1"/>
    <x:col min="2" max="2" width="31" hidden="0" customWidth="1"/>
    <x:col min="3" max="3" width="35" hidden="0" customWidth="1"/>
    <x:col min="4" max="4" width="24" hidden="0" customWidth="1"/>
  </x:cols>
  <x:sheetData>
    <x:row r="1">
      <x:c r="A1" s="26" t="str">
        <x:v>CAPACIDAD DE ORGANIZACIÓN, FINANCIERA Y TÉCNICA</x:v>
      </x:c>
      <x:c r="B1" s="26"/>
      <x:c r="C1" s="26"/>
      <x:c r="D1" s="26"/>
    </x:row>
    <x:row r="2">
      <x:c r="A2" s="28"/>
      <x:c r="B2" s="28"/>
      <x:c r="C2" s="28"/>
      <x:c r="D2" s="28"/>
    </x:row>
    <x:row r="3">
      <x:c r="A3" s="29" t="str">
        <x:v>Capacidad de organización (CO)</x:v>
      </x:c>
      <x:c r="B3" s="29"/>
      <x:c r="C3" s="29"/>
      <x:c r="D3" s="29"/>
    </x:row>
    <x:row r="4">
      <x:c r="A4" s="28" t="str">
        <x:v>Antigüedad de la información financiera</x:v>
      </x:c>
      <x:c r="B4" s="33"/>
      <x:c r="C4" s="28"/>
      <x:c r="D4" s="28"/>
    </x:row>
    <x:row r="5">
      <x:c r="A5" s="28" t="str">
        <x:v>Umbral de USD 125.000 convertido a COP</x:v>
      </x:c>
      <x:c r="B5" s="31"/>
      <x:c r="C5" s="28"/>
      <x:c r="D5" s="28"/>
    </x:row>
    <x:row r="6">
      <x:c r="A6" s="28"/>
      <x:c r="B6" s="28"/>
      <x:c r="C6" s="28"/>
      <x:c r="D6" s="28"/>
    </x:row>
    <x:row r="7">
      <x:c r="A7" s="35" t="str">
        <x:v>Año de información financiera</x:v>
      </x:c>
      <x:c r="B7" s="35" t="str">
        <x:v>Ingreso operacional (COP)</x:v>
      </x:c>
      <x:c r="C7" s="35" t="str">
        <x:v>Soporte / observación</x:v>
      </x:c>
      <x:c r="D7" s="28"/>
    </x:row>
    <x:row r="8">
      <x:c r="A8" s="28" t="str">
        <x:v>Año 1</x:v>
      </x:c>
      <x:c r="B8" s="31"/>
      <x:c r="C8" s="33"/>
      <x:c r="D8" s="28"/>
    </x:row>
    <x:row r="9">
      <x:c r="A9" s="28" t="str">
        <x:v>Año 2</x:v>
      </x:c>
      <x:c r="B9" s="31"/>
      <x:c r="C9" s="33"/>
      <x:c r="D9" s="28"/>
    </x:row>
    <x:row r="10">
      <x:c r="A10" s="28" t="str">
        <x:v>Año 3</x:v>
      </x:c>
      <x:c r="B10" s="31"/>
      <x:c r="C10" s="33"/>
      <x:c r="D10" s="28"/>
    </x:row>
    <x:row r="11">
      <x:c r="A11" s="28" t="str">
        <x:v>Año 4</x:v>
      </x:c>
      <x:c r="B11" s="31"/>
      <x:c r="C11" s="33"/>
      <x:c r="D11" s="28"/>
    </x:row>
    <x:row r="12">
      <x:c r="A12" s="28" t="str">
        <x:v>Año 5</x:v>
      </x:c>
      <x:c r="B12" s="31"/>
      <x:c r="C12" s="33"/>
      <x:c r="D12" s="28"/>
    </x:row>
    <x:row r="13">
      <x:c r="A13" s="28"/>
      <x:c r="B13" s="32"/>
      <x:c r="C13" s="28"/>
      <x:c r="D13" s="28"/>
    </x:row>
    <x:row r="14">
      <x:c r="A14" s="28" t="str">
        <x:v>Mayor ingreso operacional reportado</x:v>
      </x:c>
      <x:c r="B14" s="32" t="str">
        <x:f>IF(OR(B4="",NOT(ISNUMBER(B5)),B5&lt;=0),"",IF(B4="Menos de 1 año",B5,IF(OR(B4="1 a 5 años",B4="5 años o más"),IF(COUNT(B8:B12)=0,"",MAX(B5,MAX(B8:B12))),"")))</x:f>
      </x:c>
      <x:c r="C14" s="28"/>
      <x:c r="D14" s="28"/>
    </x:row>
    <x:row r="15">
      <x:c r="A15" s="28"/>
      <x:c r="B15" s="28"/>
      <x:c r="C15" s="28"/>
      <x:c r="D15" s="28"/>
    </x:row>
    <x:row r="16">
      <x:c r="A16" s="29" t="str">
        <x:v>Capacidad financiera (CF)</x:v>
      </x:c>
      <x:c r="B16" s="29"/>
      <x:c r="C16" s="29"/>
      <x:c r="D16" s="29"/>
    </x:row>
    <x:row r="17">
      <x:c r="A17" s="28" t="str">
        <x:v>Índice de liquidez según RUP (o “Indeterminado” si pasivo corriente es cero)</x:v>
      </x:c>
      <x:c r="B17" s="47"/>
      <x:c r="C17" s="28"/>
      <x:c r="D17" s="28"/>
    </x:row>
    <x:row r="18">
      <x:c r="A18" s="28" t="str">
        <x:v>Puntaje de capacidad financiera (CF)</x:v>
      </x:c>
      <x:c r="B18" s="28" t="str">
        <x:f>IF(B17="Indeterminado",40,IF(NOT(ISNUMBER(B17)),"",IF(B17&lt;0,"",IF(B17&lt;=0.5,20,IF(B17&lt;=0.75,25,IF(B17&lt;=1,30,IF(B17&lt;=1.5,35,40)))))))</x:f>
      </x:c>
      <x:c r="C18" s="28"/>
      <x:c r="D18" s="28"/>
    </x:row>
    <x:row r="19">
      <x:c r="A19" s="28" t="str">
        <x:v>Soporte</x:v>
      </x:c>
      <x:c r="B19" s="28" t="str">
        <x:v>RUP / estados financieros cuando corresponda</x:v>
      </x:c>
      <x:c r="C19" s="28"/>
      <x:c r="D19" s="28"/>
    </x:row>
    <x:row r="20">
      <x:c r="A20" s="28"/>
      <x:c r="B20" s="28"/>
      <x:c r="C20" s="28"/>
      <x:c r="D20" s="28"/>
    </x:row>
    <x:row r="21">
      <x:c r="A21" s="29" t="str">
        <x:v>Capacidad técnica (CT)</x:v>
      </x:c>
      <x:c r="B21" s="29"/>
      <x:c r="C21" s="29"/>
      <x:c r="D21" s="29"/>
    </x:row>
    <x:row r="22">
      <x:c r="A22" s="28" t="str">
        <x:v>Número de socios y profesionales de arquitectura, ingeniería y geología vinculados para actividades de construcción</x:v>
      </x:c>
      <x:c r="B22" s="33"/>
      <x:c r="C22" s="28"/>
      <x:c r="D22" s="28"/>
    </x:row>
    <x:row r="23">
      <x:c r="A23" s="28" t="str">
        <x:v>Puntaje de capacidad técnica (CT)</x:v>
      </x:c>
      <x:c r="B23" s="28" t="str">
        <x:f>IF(OR(NOT(ISNUMBER(B22)),B22&lt;0,MOD(B22,1)&lt;&gt;0),"",IF(B22=0,0,IF(B22&lt;=5,20,IF(B22&lt;=10,30,40))))</x:f>
      </x:c>
      <x:c r="C23" s="28"/>
      <x:c r="D23" s="28"/>
    </x:row>
    <x:row r="24">
      <x:c r="A24" s="28" t="str">
        <x:v>Soporte</x:v>
      </x:c>
      <x:c r="B24" s="28" t="str">
        <x:v>Relación laboral o contractual vigente</x:v>
      </x:c>
      <x:c r="C24" s="28"/>
      <x:c r="D24" s="28"/>
    </x:row>
    <x:row r="25">
      <x:c r="A25" s="28"/>
      <x:c r="B25" s="28"/>
      <x:c r="C25" s="28"/>
      <x:c r="D25" s="28"/>
    </x:row>
    <x:row r="26" ht="42" customHeight="1">
      <x:c r="A26" s="28" t="str">
        <x:v>CO: para menos de un año se usa el umbral mínimo de USD 125.000 convertido a COP. Para otros casos se toma el mayor ingreso operacional del periodo aplicable, respetando el mínimo indicado en la guía. Registre soportes.</x:v>
      </x:c>
      <x:c r="B26" s="28"/>
      <x:c r="C26" s="28"/>
      <x:c r="D26" s="28"/>
    </x:row>
    <x:row r="27" ht="42" customHeight="1">
      <x:c r="A27" s="28" t="str">
        <x:v>CF: se compara el índice completo (sin redondeo previo) con límites 0,50; 0,75; 1,00 y 1,50. Si pasivo corriente es cero, indicar Indeterminado.</x:v>
      </x:c>
      <x:c r="B27" s="28"/>
      <x:c r="C27" s="28"/>
      <x:c r="D27" s="28"/>
    </x:row>
    <x:row r="28" ht="42" customHeight="1">
      <x:c r="A28" s="28" t="str">
        <x:v>CT: 0 profesionales = 0 puntos; 1–5 = 20; 6–10 = 30; 11 o más = 40. Solo cuente socios y profesionales vinculados laboral o contractualmente para actividades relacionadas directamente con la construcción.</x:v>
      </x:c>
      <x:c r="B28" s="28"/>
      <x:c r="C28" s="28"/>
      <x:c r="D28" s="28"/>
    </x:row>
    <x:row r="29" ht="42" customHeight="1">
      <x:c r="A29" s="38" t="str">
        <x:v>CO: la guía (pág. 11) establece el piso de USD 125.000 también para proponentes con 1 o más años cuyos ingresos sean inferiores; se conserva la fórmula B14.</x:v>
      </x:c>
      <x:c r="B29" s="38"/>
      <x:c r="C29" s="38"/>
      <x:c r="D29" s="38"/>
    </x:row>
    <x:row r="30">
      <x:c r="A30" t="str">
        <x:v>CONTROL: en CO, seleccionar la antigüedad financiera, registrar la conversión oficial de USD 125.000 y los ingresos operacionales acreditados. No registrar cifras estimadas.</x:v>
      </x:c>
    </x:row>
  </x:sheetData>
  <x:mergeCells>
    <x:mergeCell ref="A1:D1"/>
    <x:mergeCell ref="A3:D3"/>
    <x:mergeCell ref="A16:D16"/>
    <x:mergeCell ref="A21:D21"/>
    <x:mergeCell ref="A26:D26"/>
    <x:mergeCell ref="A27:D27"/>
    <x:mergeCell ref="A28:D28"/>
    <x:mergeCell ref="A29:D29"/>
  </x:mergeCells>
  <x:dataValidations count="2">
    <x:dataValidation type="list" sqref="B4">
      <x:formula1>"Menos de 1 año,Entre 1 y 5 años,5 años o más"</x:formula1>
    </x:dataValidation>
    <x:dataValidation type="decimal" operator="greaterThanOrEqual" sqref="B17">
      <x:formula1>0</x:formula1>
    </x:dataValidation>
  </x:dataValidations>
  <x:pageMargins left="0.7" right="0.7" top="0.75" bottom="0.75" header="0.3" footer="0.3"/>
</x:worksheet>
</file>

<file path=xl/worksheets/sheet4.xml><?xml version="1.0" encoding="utf-8"?>
<x:worksheet xmlns:x="http://schemas.openxmlformats.org/spreadsheetml/2006/main">
  <x:sheetViews>
    <x:sheetView showGridLines="0" workbookViewId="0">
      <x:pane ySplit="6" topLeftCell="A7" activePane="bottomLeft" state="frozen"/>
    </x:sheetView>
  </x:sheetViews>
  <x:sheetFormatPr defaultRowHeight="15"/>
  <x:cols>
    <x:col min="1" max="1" width="8" hidden="0" customWidth="1"/>
    <x:col min="2" max="2" width="30" hidden="0" customWidth="1"/>
    <x:col min="3" max="3" width="21" hidden="0" customWidth="1"/>
    <x:col min="4" max="4" width="14" hidden="0" customWidth="1"/>
    <x:col min="5" max="5" width="16" hidden="0" customWidth="1"/>
    <x:col min="6" max="6" width="20" hidden="0" customWidth="1"/>
    <x:col min="7" max="7" width="24" hidden="0" customWidth="1"/>
    <x:col min="8" max="8" width="15" hidden="0" customWidth="1"/>
    <x:col min="9" max="9" width="20" hidden="0" customWidth="1"/>
    <x:col min="10" max="10" width="23" hidden="0" customWidth="1"/>
    <x:col min="11" max="11" width="19" hidden="0" customWidth="1"/>
    <x:col min="12" max="12" width="22" hidden="0" customWidth="1"/>
    <x:col min="13" max="13" width="22" hidden="0" customWidth="1"/>
    <x:col min="14" max="14" width="23" hidden="0" customWidth="1"/>
  </x:cols>
  <x:sheetData>
    <x:row r="1">
      <x:c r="A1" s="26" t="str">
        <x:v>SALDOS DE CONTRATOS EN EJECUCIÓN (SCE)</x:v>
      </x:c>
      <x:c r="B1" s="26"/>
      <x:c r="C1" s="26"/>
      <x:c r="D1" s="26"/>
      <x:c r="E1" s="26"/>
      <x:c r="F1" s="26"/>
      <x:c r="G1" s="26"/>
      <x:c r="H1" s="26"/>
      <x:c r="I1" s="26"/>
      <x:c r="J1" s="26"/>
      <x:c r="K1" s="26"/>
      <x:c r="L1" s="26"/>
    </x:row>
    <x:row r="2">
      <x:c r="A2" s="27" t="str">
        <x:v>Incluya contratos de obra civil nacionales e internacionales que obliguen al proponente a la fecha de presentación de la oferta, incluidos los suscritos en estructuras plurales y los que no tengan acta de inicio.</x:v>
      </x:c>
      <x:c r="B2" s="27"/>
      <x:c r="C2" s="27"/>
      <x:c r="D2" s="27"/>
      <x:c r="E2" s="27"/>
      <x:c r="F2" s="27"/>
      <x:c r="G2" s="27"/>
      <x:c r="H2" s="27"/>
      <x:c r="I2" s="27"/>
      <x:c r="J2" s="27"/>
      <x:c r="K2" s="27"/>
      <x:c r="L2" s="27"/>
    </x:row>
    <x:row r="3">
      <x:c r="A3" s="28"/>
      <x:c r="B3" s="28"/>
      <x:c r="C3" s="28"/>
      <x:c r="D3" s="28"/>
      <x:c r="E3" s="28"/>
      <x:c r="F3" s="28"/>
      <x:c r="G3" s="28"/>
      <x:c r="H3" s="28"/>
      <x:c r="I3" s="28"/>
      <x:c r="J3" s="28"/>
      <x:c r="K3" s="28"/>
      <x:c r="L3" s="28"/>
    </x:row>
    <x:row r="4">
      <x:c r="A4" s="28" t="str">
        <x:v>Fecha de presentación de la oferta</x:v>
      </x:c>
      <x:c r="B4" s="48" t="str">
        <x:f>IF('Formato 5'!B10="","",'Formato 5'!B10)</x:f>
      </x:c>
      <x:c r="C4" s="28" t="str">
        <x:v>¿No tiene contratos en ejecución?</x:v>
      </x:c>
      <x:c r="D4" s="33"/>
      <x:c r="E4" s="28"/>
      <x:c r="F4" s="28"/>
      <x:c r="G4" s="28"/>
      <x:c r="H4" s="28"/>
      <x:c r="I4" s="28"/>
      <x:c r="J4" s="28"/>
      <x:c r="K4" s="28"/>
      <x:c r="L4" s="28"/>
    </x:row>
    <x:row r="5">
      <x:c r="A5" s="28" t="str">
        <x:v>Fuente de la fecha</x:v>
      </x:c>
      <x:c r="B5" s="28" t="str">
        <x:v>Vinculada a Formato 5!B10; ingresar allí la fecha efectiva de presentación de la oferta</x:v>
      </x:c>
      <x:c r="C5" s="28"/>
      <x:c r="D5" s="28"/>
      <x:c r="E5" s="28"/>
      <x:c r="F5" s="28"/>
      <x:c r="G5" s="28"/>
      <x:c r="H5" s="28"/>
      <x:c r="I5" s="28"/>
      <x:c r="J5" s="28"/>
      <x:c r="K5" s="28"/>
      <x:c r="L5" s="28"/>
    </x:row>
    <x:row r="6" ht="46" customHeight="1">
      <x:c r="A6" s="35" t="str">
        <x:v>No.</x:v>
      </x:c>
      <x:c r="B6" s="35" t="str">
        <x:v>Contrato / entidad</x:v>
      </x:c>
      <x:c r="C6" s="35" t="str">
        <x:v>Valor total contrato (COP)</x:v>
      </x:c>
      <x:c r="D6" s="35" t="str">
        <x:v>Plazo (meses)</x:v>
      </x:c>
      <x:c r="E6" s="35" t="str">
        <x:v>Fecha de inicio</x:v>
      </x:c>
      <x:c r="F6" s="35" t="str">
        <x:v>Fecha de terminación vigente</x:v>
      </x:c>
      <x:c r="G6" s="35" t="str">
        <x:v>Participación del proponente en ese contrato</x:v>
      </x:c>
      <x:c r="H6" s="35" t="str">
        <x:v>¿Suspendido?</x:v>
      </x:c>
      <x:c r="I6" s="35" t="str">
        <x:v>Fecha de suspensión vigente</x:v>
      </x:c>
      <x:c r="J6" s="35" t="str">
        <x:v>Saldo pendiente reportado si está suspendido (COP)</x:v>
      </x:c>
      <x:c r="K6" s="35" t="str">
        <x:v>Días por ejecutar (máx. 360)</x:v>
      </x:c>
      <x:c r="L6" s="35" t="str">
        <x:v>SCE del contrato (COP)</x:v>
      </x:c>
      <x:c r="M6" t="str">
        <x:v>Control saldo suspendido</x:v>
      </x:c>
      <x:c r="N6" s="101" t="str">
        <x:v>Días pendientes certificados (suspendidos o sin acta de inicio; incluir prórrogas)</x:v>
      </x:c>
    </x:row>
    <x:row r="7">
      <x:c r="A7" s="28" t="n">
        <x:v>1</x:v>
      </x:c>
      <x:c r="B7" s="33"/>
      <x:c r="C7" s="31"/>
      <x:c r="D7" s="33"/>
      <x:c r="E7" s="49"/>
      <x:c r="F7" s="49"/>
      <x:c r="G7" s="34"/>
      <x:c r="H7" s="33"/>
      <x:c r="I7" s="49"/>
      <x:c r="J7" s="31"/>
      <x:c r="K7" s="28" t="str">
        <x:f>IF(B7="","",IF(OR(NOT(ISNUMBER(D7)),D7&lt;=0,B$4=""),"",IF(OR(H7="Sí",E7=""),IF(OR(NOT(ISNUMBER(N7)),N7&lt;0),"",MIN(360,N7)),IF(OR(H7&lt;&gt;"No",NOT(ISNUMBER(F7))),"",MIN(360,MAX(0,F7-B$4))))))</x:f>
      </x:c>
      <x:c r="L7" s="32" t="str">
        <x:f>IF(B7="","",IF(OR(NOT(ISNUMBER(C7)),C7&lt;=0,NOT(ISNUMBER(D7)),D7&lt;=0,NOT(ISNUMBER(G7)),G7&lt;=0,G7&gt;1,NOT(ISNUMBER(K7))),"",C7/(D7*30)*K7*G7))</x:f>
      </x:c>
      <x:c r="M7" t="str">
        <x:f>IF(B7="","",IF(OR(NOT(ISNUMBER(C7)),NOT(ISNUMBER(D7)),NOT(ISNUMBER(G7)),G7&lt;=0,G7&gt;1,H7="",K7="",L7=""),"DATOS INCOMPLETOS",IF(H7="Sí",IF(OR(NOT(ISNUMBER(I7)),NOT(ISNUMBER(N7)),NOT(ISNUMBER(J7)),J7&lt;0),"FALTA SOPORTE",IF(ROUND(J7,0)=ROUND(L7,0),"COINCIDE","REVISAR SALDO")),IF(H7="No","NO APLICA","DATOS INCOMPLETOS"))))</x:f>
      </x:c>
    </x:row>
    <x:row r="8">
      <x:c r="A8" s="28" t="n">
        <x:v>2</x:v>
      </x:c>
      <x:c r="B8" s="33"/>
      <x:c r="C8" s="31"/>
      <x:c r="D8" s="33"/>
      <x:c r="E8" s="49"/>
      <x:c r="F8" s="49"/>
      <x:c r="G8" s="34"/>
      <x:c r="H8" s="33"/>
      <x:c r="I8" s="49"/>
      <x:c r="J8" s="31"/>
      <x:c r="K8" s="28" t="str">
        <x:f>IF(B8="","",IF(OR(NOT(ISNUMBER(D8)),D8&lt;=0,B$4=""),"",IF(OR(H8="Sí",E8=""),IF(OR(NOT(ISNUMBER(N8)),N8&lt;0),"",MIN(360,N8)),IF(OR(H8&lt;&gt;"No",NOT(ISNUMBER(F8))),"",MIN(360,MAX(0,F8-B$4))))))</x:f>
      </x:c>
      <x:c r="L8" s="32" t="str">
        <x:f>IF(B8="","",IF(OR(NOT(ISNUMBER(C8)),C8&lt;=0,NOT(ISNUMBER(D8)),D8&lt;=0,NOT(ISNUMBER(G8)),G8&lt;=0,G8&gt;1,NOT(ISNUMBER(K8))),"",C8/(D8*30)*K8*G8))</x:f>
      </x:c>
      <x:c r="M8" t="str">
        <x:f>IF(B8="","",IF(OR(NOT(ISNUMBER(C8)),NOT(ISNUMBER(D8)),NOT(ISNUMBER(G8)),G8&lt;=0,G8&gt;1,H8="",K8="",L8=""),"DATOS INCOMPLETOS",IF(H8="Sí",IF(OR(NOT(ISNUMBER(I8)),NOT(ISNUMBER(N8)),NOT(ISNUMBER(J8)),J8&lt;0),"FALTA SOPORTE",IF(ROUND(J8,0)=ROUND(L8,0),"COINCIDE","REVISAR SALDO")),IF(H8="No","NO APLICA","DATOS INCOMPLETOS"))))</x:f>
      </x:c>
    </x:row>
    <x:row r="9">
      <x:c r="A9" s="28" t="n">
        <x:v>3</x:v>
      </x:c>
      <x:c r="B9" s="33"/>
      <x:c r="C9" s="31"/>
      <x:c r="D9" s="33"/>
      <x:c r="E9" s="49"/>
      <x:c r="F9" s="49"/>
      <x:c r="G9" s="34"/>
      <x:c r="H9" s="33"/>
      <x:c r="I9" s="49"/>
      <x:c r="J9" s="31"/>
      <x:c r="K9" s="28" t="str">
        <x:f>IF(B9="","",IF(OR(NOT(ISNUMBER(D9)),D9&lt;=0,B$4=""),"",IF(OR(H9="Sí",E9=""),IF(OR(NOT(ISNUMBER(N9)),N9&lt;0),"",MIN(360,N9)),IF(OR(H9&lt;&gt;"No",NOT(ISNUMBER(F9))),"",MIN(360,MAX(0,F9-B$4))))))</x:f>
      </x:c>
      <x:c r="L9" s="32" t="str">
        <x:f>IF(B9="","",IF(OR(NOT(ISNUMBER(C9)),C9&lt;=0,NOT(ISNUMBER(D9)),D9&lt;=0,NOT(ISNUMBER(G9)),G9&lt;=0,G9&gt;1,NOT(ISNUMBER(K9))),"",C9/(D9*30)*K9*G9))</x:f>
      </x:c>
      <x:c r="M9" t="str">
        <x:f>IF(B9="","",IF(OR(NOT(ISNUMBER(C9)),NOT(ISNUMBER(D9)),NOT(ISNUMBER(G9)),G9&lt;=0,G9&gt;1,H9="",K9="",L9=""),"DATOS INCOMPLETOS",IF(H9="Sí",IF(OR(NOT(ISNUMBER(I9)),NOT(ISNUMBER(N9)),NOT(ISNUMBER(J9)),J9&lt;0),"FALTA SOPORTE",IF(ROUND(J9,0)=ROUND(L9,0),"COINCIDE","REVISAR SALDO")),IF(H9="No","NO APLICA","DATOS INCOMPLETOS"))))</x:f>
      </x:c>
    </x:row>
    <x:row r="10">
      <x:c r="A10" s="28" t="n">
        <x:v>4</x:v>
      </x:c>
      <x:c r="B10" s="33"/>
      <x:c r="C10" s="31"/>
      <x:c r="D10" s="33"/>
      <x:c r="E10" s="49"/>
      <x:c r="F10" s="49"/>
      <x:c r="G10" s="34"/>
      <x:c r="H10" s="33"/>
      <x:c r="I10" s="49"/>
      <x:c r="J10" s="31"/>
      <x:c r="K10" s="28" t="str">
        <x:f>IF(B10="","",IF(OR(NOT(ISNUMBER(D10)),D10&lt;=0,B$4=""),"",IF(OR(H10="Sí",E10=""),IF(OR(NOT(ISNUMBER(N10)),N10&lt;0),"",MIN(360,N10)),IF(OR(H10&lt;&gt;"No",NOT(ISNUMBER(F10))),"",MIN(360,MAX(0,F10-B$4))))))</x:f>
      </x:c>
      <x:c r="L10" s="32" t="str">
        <x:f>IF(B10="","",IF(OR(NOT(ISNUMBER(C10)),C10&lt;=0,NOT(ISNUMBER(D10)),D10&lt;=0,NOT(ISNUMBER(G10)),G10&lt;=0,G10&gt;1,NOT(ISNUMBER(K10))),"",C10/(D10*30)*K10*G10))</x:f>
      </x:c>
      <x:c r="M10" t="str">
        <x:f>IF(B10="","",IF(OR(NOT(ISNUMBER(C10)),NOT(ISNUMBER(D10)),NOT(ISNUMBER(G10)),G10&lt;=0,G10&gt;1,H10="",K10="",L10=""),"DATOS INCOMPLETOS",IF(H10="Sí",IF(OR(NOT(ISNUMBER(I10)),NOT(ISNUMBER(N10)),NOT(ISNUMBER(J10)),J10&lt;0),"FALTA SOPORTE",IF(ROUND(J10,0)=ROUND(L10,0),"COINCIDE","REVISAR SALDO")),IF(H10="No","NO APLICA","DATOS INCOMPLETOS"))))</x:f>
      </x:c>
    </x:row>
    <x:row r="11">
      <x:c r="A11" s="28" t="n">
        <x:v>5</x:v>
      </x:c>
      <x:c r="B11" s="33"/>
      <x:c r="C11" s="31"/>
      <x:c r="D11" s="33"/>
      <x:c r="E11" s="49"/>
      <x:c r="F11" s="49"/>
      <x:c r="G11" s="34"/>
      <x:c r="H11" s="33"/>
      <x:c r="I11" s="49"/>
      <x:c r="J11" s="31"/>
      <x:c r="K11" s="28" t="str">
        <x:f>IF(B11="","",IF(OR(NOT(ISNUMBER(D11)),D11&lt;=0,B$4=""),"",IF(OR(H11="Sí",E11=""),IF(OR(NOT(ISNUMBER(N11)),N11&lt;0),"",MIN(360,N11)),IF(OR(H11&lt;&gt;"No",NOT(ISNUMBER(F11))),"",MIN(360,MAX(0,F11-B$4))))))</x:f>
      </x:c>
      <x:c r="L11" s="32" t="str">
        <x:f>IF(B11="","",IF(OR(NOT(ISNUMBER(C11)),C11&lt;=0,NOT(ISNUMBER(D11)),D11&lt;=0,NOT(ISNUMBER(G11)),G11&lt;=0,G11&gt;1,NOT(ISNUMBER(K11))),"",C11/(D11*30)*K11*G11))</x:f>
      </x:c>
      <x:c r="M11" t="str">
        <x:f>IF(B11="","",IF(OR(NOT(ISNUMBER(C11)),NOT(ISNUMBER(D11)),NOT(ISNUMBER(G11)),G11&lt;=0,G11&gt;1,H11="",K11="",L11=""),"DATOS INCOMPLETOS",IF(H11="Sí",IF(OR(NOT(ISNUMBER(I11)),NOT(ISNUMBER(N11)),NOT(ISNUMBER(J11)),J11&lt;0),"FALTA SOPORTE",IF(ROUND(J11,0)=ROUND(L11,0),"COINCIDE","REVISAR SALDO")),IF(H11="No","NO APLICA","DATOS INCOMPLETOS"))))</x:f>
      </x:c>
    </x:row>
    <x:row r="12">
      <x:c r="A12" s="28" t="n">
        <x:v>6</x:v>
      </x:c>
      <x:c r="B12" s="33"/>
      <x:c r="C12" s="31"/>
      <x:c r="D12" s="33"/>
      <x:c r="E12" s="49"/>
      <x:c r="F12" s="49"/>
      <x:c r="G12" s="34"/>
      <x:c r="H12" s="33"/>
      <x:c r="I12" s="49"/>
      <x:c r="J12" s="31"/>
      <x:c r="K12" s="28" t="str">
        <x:f>IF(B12="","",IF(OR(NOT(ISNUMBER(D12)),D12&lt;=0,B$4=""),"",IF(OR(H12="Sí",E12=""),IF(OR(NOT(ISNUMBER(N12)),N12&lt;0),"",MIN(360,N12)),IF(OR(H12&lt;&gt;"No",NOT(ISNUMBER(F12))),"",MIN(360,MAX(0,F12-B$4))))))</x:f>
      </x:c>
      <x:c r="L12" s="32" t="str">
        <x:f>IF(B12="","",IF(OR(NOT(ISNUMBER(C12)),C12&lt;=0,NOT(ISNUMBER(D12)),D12&lt;=0,NOT(ISNUMBER(G12)),G12&lt;=0,G12&gt;1,NOT(ISNUMBER(K12))),"",C12/(D12*30)*K12*G12))</x:f>
      </x:c>
      <x:c r="M12" t="str">
        <x:f>IF(B12="","",IF(OR(NOT(ISNUMBER(C12)),NOT(ISNUMBER(D12)),NOT(ISNUMBER(G12)),G12&lt;=0,G12&gt;1,H12="",K12="",L12=""),"DATOS INCOMPLETOS",IF(H12="Sí",IF(OR(NOT(ISNUMBER(I12)),NOT(ISNUMBER(N12)),NOT(ISNUMBER(J12)),J12&lt;0),"FALTA SOPORTE",IF(ROUND(J12,0)=ROUND(L12,0),"COINCIDE","REVISAR SALDO")),IF(H12="No","NO APLICA","DATOS INCOMPLETOS"))))</x:f>
      </x:c>
    </x:row>
    <x:row r="13">
      <x:c r="A13" s="28" t="n">
        <x:v>7</x:v>
      </x:c>
      <x:c r="B13" s="33"/>
      <x:c r="C13" s="31"/>
      <x:c r="D13" s="33"/>
      <x:c r="E13" s="49"/>
      <x:c r="F13" s="49"/>
      <x:c r="G13" s="34"/>
      <x:c r="H13" s="33"/>
      <x:c r="I13" s="49"/>
      <x:c r="J13" s="31"/>
      <x:c r="K13" s="28" t="str">
        <x:f>IF(B13="","",IF(OR(NOT(ISNUMBER(D13)),D13&lt;=0,B$4=""),"",IF(OR(H13="Sí",E13=""),IF(OR(NOT(ISNUMBER(N13)),N13&lt;0),"",MIN(360,N13)),IF(OR(H13&lt;&gt;"No",NOT(ISNUMBER(F13))),"",MIN(360,MAX(0,F13-B$4))))))</x:f>
      </x:c>
      <x:c r="L13" s="32" t="str">
        <x:f>IF(B13="","",IF(OR(NOT(ISNUMBER(C13)),C13&lt;=0,NOT(ISNUMBER(D13)),D13&lt;=0,NOT(ISNUMBER(G13)),G13&lt;=0,G13&gt;1,NOT(ISNUMBER(K13))),"",C13/(D13*30)*K13*G13))</x:f>
      </x:c>
      <x:c r="M13" t="str">
        <x:f>IF(B13="","",IF(OR(NOT(ISNUMBER(C13)),NOT(ISNUMBER(D13)),NOT(ISNUMBER(G13)),G13&lt;=0,G13&gt;1,H13="",K13="",L13=""),"DATOS INCOMPLETOS",IF(H13="Sí",IF(OR(NOT(ISNUMBER(I13)),NOT(ISNUMBER(N13)),NOT(ISNUMBER(J13)),J13&lt;0),"FALTA SOPORTE",IF(ROUND(J13,0)=ROUND(L13,0),"COINCIDE","REVISAR SALDO")),IF(H13="No","NO APLICA","DATOS INCOMPLETOS"))))</x:f>
      </x:c>
    </x:row>
    <x:row r="14">
      <x:c r="A14" s="28" t="n">
        <x:v>8</x:v>
      </x:c>
      <x:c r="B14" s="33"/>
      <x:c r="C14" s="31"/>
      <x:c r="D14" s="33"/>
      <x:c r="E14" s="49"/>
      <x:c r="F14" s="49"/>
      <x:c r="G14" s="34"/>
      <x:c r="H14" s="33"/>
      <x:c r="I14" s="49"/>
      <x:c r="J14" s="31"/>
      <x:c r="K14" s="28" t="str">
        <x:f>IF(B14="","",IF(OR(NOT(ISNUMBER(D14)),D14&lt;=0,B$4=""),"",IF(OR(H14="Sí",E14=""),IF(OR(NOT(ISNUMBER(N14)),N14&lt;0),"",MIN(360,N14)),IF(OR(H14&lt;&gt;"No",NOT(ISNUMBER(F14))),"",MIN(360,MAX(0,F14-B$4))))))</x:f>
      </x:c>
      <x:c r="L14" s="32" t="str">
        <x:f>IF(B14="","",IF(OR(NOT(ISNUMBER(C14)),C14&lt;=0,NOT(ISNUMBER(D14)),D14&lt;=0,NOT(ISNUMBER(G14)),G14&lt;=0,G14&gt;1,NOT(ISNUMBER(K14))),"",C14/(D14*30)*K14*G14))</x:f>
      </x:c>
      <x:c r="M14" t="str">
        <x:f>IF(B14="","",IF(OR(NOT(ISNUMBER(C14)),NOT(ISNUMBER(D14)),NOT(ISNUMBER(G14)),G14&lt;=0,G14&gt;1,H14="",K14="",L14=""),"DATOS INCOMPLETOS",IF(H14="Sí",IF(OR(NOT(ISNUMBER(I14)),NOT(ISNUMBER(N14)),NOT(ISNUMBER(J14)),J14&lt;0),"FALTA SOPORTE",IF(ROUND(J14,0)=ROUND(L14,0),"COINCIDE","REVISAR SALDO")),IF(H14="No","NO APLICA","DATOS INCOMPLETOS"))))</x:f>
      </x:c>
    </x:row>
    <x:row r="15">
      <x:c r="A15" s="28" t="n">
        <x:v>9</x:v>
      </x:c>
      <x:c r="B15" s="33"/>
      <x:c r="C15" s="31"/>
      <x:c r="D15" s="33"/>
      <x:c r="E15" s="49"/>
      <x:c r="F15" s="49"/>
      <x:c r="G15" s="34"/>
      <x:c r="H15" s="33"/>
      <x:c r="I15" s="49"/>
      <x:c r="J15" s="31"/>
      <x:c r="K15" s="28" t="str">
        <x:f>IF(B15="","",IF(OR(NOT(ISNUMBER(D15)),D15&lt;=0,B$4=""),"",IF(OR(H15="Sí",E15=""),IF(OR(NOT(ISNUMBER(N15)),N15&lt;0),"",MIN(360,N15)),IF(OR(H15&lt;&gt;"No",NOT(ISNUMBER(F15))),"",MIN(360,MAX(0,F15-B$4))))))</x:f>
      </x:c>
      <x:c r="L15" s="32" t="str">
        <x:f>IF(B15="","",IF(OR(NOT(ISNUMBER(C15)),C15&lt;=0,NOT(ISNUMBER(D15)),D15&lt;=0,NOT(ISNUMBER(G15)),G15&lt;=0,G15&gt;1,NOT(ISNUMBER(K15))),"",C15/(D15*30)*K15*G15))</x:f>
      </x:c>
      <x:c r="M15" t="str">
        <x:f>IF(B15="","",IF(OR(NOT(ISNUMBER(C15)),NOT(ISNUMBER(D15)),NOT(ISNUMBER(G15)),G15&lt;=0,G15&gt;1,H15="",K15="",L15=""),"DATOS INCOMPLETOS",IF(H15="Sí",IF(OR(NOT(ISNUMBER(I15)),NOT(ISNUMBER(N15)),NOT(ISNUMBER(J15)),J15&lt;0),"FALTA SOPORTE",IF(ROUND(J15,0)=ROUND(L15,0),"COINCIDE","REVISAR SALDO")),IF(H15="No","NO APLICA","DATOS INCOMPLETOS"))))</x:f>
      </x:c>
    </x:row>
    <x:row r="16">
      <x:c r="A16" s="28" t="n">
        <x:v>10</x:v>
      </x:c>
      <x:c r="B16" s="33"/>
      <x:c r="C16" s="31"/>
      <x:c r="D16" s="33"/>
      <x:c r="E16" s="49"/>
      <x:c r="F16" s="49"/>
      <x:c r="G16" s="34"/>
      <x:c r="H16" s="33"/>
      <x:c r="I16" s="49"/>
      <x:c r="J16" s="31"/>
      <x:c r="K16" s="28" t="str">
        <x:f>IF(B16="","",IF(OR(NOT(ISNUMBER(D16)),D16&lt;=0,B$4=""),"",IF(OR(H16="Sí",E16=""),IF(OR(NOT(ISNUMBER(N16)),N16&lt;0),"",MIN(360,N16)),IF(OR(H16&lt;&gt;"No",NOT(ISNUMBER(F16))),"",MIN(360,MAX(0,F16-B$4))))))</x:f>
      </x:c>
      <x:c r="L16" s="32" t="str">
        <x:f>IF(B16="","",IF(OR(NOT(ISNUMBER(C16)),C16&lt;=0,NOT(ISNUMBER(D16)),D16&lt;=0,NOT(ISNUMBER(G16)),G16&lt;=0,G16&gt;1,NOT(ISNUMBER(K16))),"",C16/(D16*30)*K16*G16))</x:f>
      </x:c>
      <x:c r="M16" t="str">
        <x:f>IF(B16="","",IF(OR(NOT(ISNUMBER(C16)),NOT(ISNUMBER(D16)),NOT(ISNUMBER(G16)),G16&lt;=0,G16&gt;1,H16="",K16="",L16=""),"DATOS INCOMPLETOS",IF(H16="Sí",IF(OR(NOT(ISNUMBER(I16)),NOT(ISNUMBER(N16)),NOT(ISNUMBER(J16)),J16&lt;0),"FALTA SOPORTE",IF(ROUND(J16,0)=ROUND(L16,0),"COINCIDE","REVISAR SALDO")),IF(H16="No","NO APLICA","DATOS INCOMPLETOS"))))</x:f>
      </x:c>
    </x:row>
    <x:row r="17">
      <x:c r="A17" s="28" t="n">
        <x:v>11</x:v>
      </x:c>
      <x:c r="B17" s="33"/>
      <x:c r="C17" s="31"/>
      <x:c r="D17" s="33"/>
      <x:c r="E17" s="49"/>
      <x:c r="F17" s="49"/>
      <x:c r="G17" s="34"/>
      <x:c r="H17" s="33"/>
      <x:c r="I17" s="49"/>
      <x:c r="J17" s="31"/>
      <x:c r="K17" s="28" t="str">
        <x:f>IF(B17="","",IF(OR(NOT(ISNUMBER(D17)),D17&lt;=0,B$4=""),"",IF(OR(H17="Sí",E17=""),IF(OR(NOT(ISNUMBER(N17)),N17&lt;0),"",MIN(360,N17)),IF(OR(H17&lt;&gt;"No",NOT(ISNUMBER(F17))),"",MIN(360,MAX(0,F17-B$4))))))</x:f>
      </x:c>
      <x:c r="L17" s="32" t="str">
        <x:f>IF(B17="","",IF(OR(NOT(ISNUMBER(C17)),C17&lt;=0,NOT(ISNUMBER(D17)),D17&lt;=0,NOT(ISNUMBER(G17)),G17&lt;=0,G17&gt;1,NOT(ISNUMBER(K17))),"",C17/(D17*30)*K17*G17))</x:f>
      </x:c>
      <x:c r="M17" t="str">
        <x:f>IF(B17="","",IF(OR(NOT(ISNUMBER(C17)),NOT(ISNUMBER(D17)),NOT(ISNUMBER(G17)),G17&lt;=0,G17&gt;1,H17="",K17="",L17=""),"DATOS INCOMPLETOS",IF(H17="Sí",IF(OR(NOT(ISNUMBER(I17)),NOT(ISNUMBER(N17)),NOT(ISNUMBER(J17)),J17&lt;0),"FALTA SOPORTE",IF(ROUND(J17,0)=ROUND(L17,0),"COINCIDE","REVISAR SALDO")),IF(H17="No","NO APLICA","DATOS INCOMPLETOS"))))</x:f>
      </x:c>
    </x:row>
    <x:row r="18">
      <x:c r="A18" s="28" t="n">
        <x:v>12</x:v>
      </x:c>
      <x:c r="B18" s="33"/>
      <x:c r="C18" s="31"/>
      <x:c r="D18" s="33"/>
      <x:c r="E18" s="49"/>
      <x:c r="F18" s="49"/>
      <x:c r="G18" s="34"/>
      <x:c r="H18" s="33"/>
      <x:c r="I18" s="49"/>
      <x:c r="J18" s="31"/>
      <x:c r="K18" s="28" t="str">
        <x:f>IF(B18="","",IF(OR(NOT(ISNUMBER(D18)),D18&lt;=0,B$4=""),"",IF(OR(H18="Sí",E18=""),IF(OR(NOT(ISNUMBER(N18)),N18&lt;0),"",MIN(360,N18)),IF(OR(H18&lt;&gt;"No",NOT(ISNUMBER(F18))),"",MIN(360,MAX(0,F18-B$4))))))</x:f>
      </x:c>
      <x:c r="L18" s="32" t="str">
        <x:f>IF(B18="","",IF(OR(NOT(ISNUMBER(C18)),C18&lt;=0,NOT(ISNUMBER(D18)),D18&lt;=0,NOT(ISNUMBER(G18)),G18&lt;=0,G18&gt;1,NOT(ISNUMBER(K18))),"",C18/(D18*30)*K18*G18))</x:f>
      </x:c>
      <x:c r="M18" t="str">
        <x:f>IF(B18="","",IF(OR(NOT(ISNUMBER(C18)),NOT(ISNUMBER(D18)),NOT(ISNUMBER(G18)),G18&lt;=0,G18&gt;1,H18="",K18="",L18=""),"DATOS INCOMPLETOS",IF(H18="Sí",IF(OR(NOT(ISNUMBER(I18)),NOT(ISNUMBER(N18)),NOT(ISNUMBER(J18)),J18&lt;0),"FALTA SOPORTE",IF(ROUND(J18,0)=ROUND(L18,0),"COINCIDE","REVISAR SALDO")),IF(H18="No","NO APLICA","DATOS INCOMPLETOS"))))</x:f>
      </x:c>
    </x:row>
    <x:row r="19">
      <x:c r="A19" s="28" t="n">
        <x:v>13</x:v>
      </x:c>
      <x:c r="B19" s="33"/>
      <x:c r="C19" s="31"/>
      <x:c r="D19" s="33"/>
      <x:c r="E19" s="49"/>
      <x:c r="F19" s="49"/>
      <x:c r="G19" s="34"/>
      <x:c r="H19" s="33"/>
      <x:c r="I19" s="49"/>
      <x:c r="J19" s="31"/>
      <x:c r="K19" s="28" t="str">
        <x:f>IF(B19="","",IF(OR(NOT(ISNUMBER(D19)),D19&lt;=0,B$4=""),"",IF(OR(H19="Sí",E19=""),IF(OR(NOT(ISNUMBER(N19)),N19&lt;0),"",MIN(360,N19)),IF(OR(H19&lt;&gt;"No",NOT(ISNUMBER(F19))),"",MIN(360,MAX(0,F19-B$4))))))</x:f>
      </x:c>
      <x:c r="L19" s="32" t="str">
        <x:f>IF(B19="","",IF(OR(NOT(ISNUMBER(C19)),C19&lt;=0,NOT(ISNUMBER(D19)),D19&lt;=0,NOT(ISNUMBER(G19)),G19&lt;=0,G19&gt;1,NOT(ISNUMBER(K19))),"",C19/(D19*30)*K19*G19))</x:f>
      </x:c>
      <x:c r="M19" t="str">
        <x:f>IF(B19="","",IF(OR(NOT(ISNUMBER(C19)),NOT(ISNUMBER(D19)),NOT(ISNUMBER(G19)),G19&lt;=0,G19&gt;1,H19="",K19="",L19=""),"DATOS INCOMPLETOS",IF(H19="Sí",IF(OR(NOT(ISNUMBER(I19)),NOT(ISNUMBER(N19)),NOT(ISNUMBER(J19)),J19&lt;0),"FALTA SOPORTE",IF(ROUND(J19,0)=ROUND(L19,0),"COINCIDE","REVISAR SALDO")),IF(H19="No","NO APLICA","DATOS INCOMPLETOS"))))</x:f>
      </x:c>
    </x:row>
    <x:row r="20">
      <x:c r="A20" s="28" t="n">
        <x:v>14</x:v>
      </x:c>
      <x:c r="B20" s="33"/>
      <x:c r="C20" s="31"/>
      <x:c r="D20" s="33"/>
      <x:c r="E20" s="49"/>
      <x:c r="F20" s="49"/>
      <x:c r="G20" s="34"/>
      <x:c r="H20" s="33"/>
      <x:c r="I20" s="49"/>
      <x:c r="J20" s="31"/>
      <x:c r="K20" s="28" t="str">
        <x:f>IF(B20="","",IF(OR(NOT(ISNUMBER(D20)),D20&lt;=0,B$4=""),"",IF(OR(H20="Sí",E20=""),IF(OR(NOT(ISNUMBER(N20)),N20&lt;0),"",MIN(360,N20)),IF(OR(H20&lt;&gt;"No",NOT(ISNUMBER(F20))),"",MIN(360,MAX(0,F20-B$4))))))</x:f>
      </x:c>
      <x:c r="L20" s="32" t="str">
        <x:f>IF(B20="","",IF(OR(NOT(ISNUMBER(C20)),C20&lt;=0,NOT(ISNUMBER(D20)),D20&lt;=0,NOT(ISNUMBER(G20)),G20&lt;=0,G20&gt;1,NOT(ISNUMBER(K20))),"",C20/(D20*30)*K20*G20))</x:f>
      </x:c>
      <x:c r="M20" t="str">
        <x:f>IF(B20="","",IF(OR(NOT(ISNUMBER(C20)),NOT(ISNUMBER(D20)),NOT(ISNUMBER(G20)),G20&lt;=0,G20&gt;1,H20="",K20="",L20=""),"DATOS INCOMPLETOS",IF(H20="Sí",IF(OR(NOT(ISNUMBER(I20)),NOT(ISNUMBER(N20)),NOT(ISNUMBER(J20)),J20&lt;0),"FALTA SOPORTE",IF(ROUND(J20,0)=ROUND(L20,0),"COINCIDE","REVISAR SALDO")),IF(H20="No","NO APLICA","DATOS INCOMPLETOS"))))</x:f>
      </x:c>
    </x:row>
    <x:row r="21">
      <x:c r="A21" s="28" t="n">
        <x:v>15</x:v>
      </x:c>
      <x:c r="B21" s="33"/>
      <x:c r="C21" s="31"/>
      <x:c r="D21" s="33"/>
      <x:c r="E21" s="49"/>
      <x:c r="F21" s="49"/>
      <x:c r="G21" s="34"/>
      <x:c r="H21" s="33"/>
      <x:c r="I21" s="49"/>
      <x:c r="J21" s="31"/>
      <x:c r="K21" s="28" t="str">
        <x:f>IF(B21="","",IF(OR(NOT(ISNUMBER(D21)),D21&lt;=0,B$4=""),"",IF(OR(H21="Sí",E21=""),IF(OR(NOT(ISNUMBER(N21)),N21&lt;0),"",MIN(360,N21)),IF(OR(H21&lt;&gt;"No",NOT(ISNUMBER(F21))),"",MIN(360,MAX(0,F21-B$4))))))</x:f>
      </x:c>
      <x:c r="L21" s="32" t="str">
        <x:f>IF(B21="","",IF(OR(NOT(ISNUMBER(C21)),C21&lt;=0,NOT(ISNUMBER(D21)),D21&lt;=0,NOT(ISNUMBER(G21)),G21&lt;=0,G21&gt;1,NOT(ISNUMBER(K21))),"",C21/(D21*30)*K21*G21))</x:f>
      </x:c>
      <x:c r="M21" t="str">
        <x:f>IF(B21="","",IF(OR(NOT(ISNUMBER(C21)),NOT(ISNUMBER(D21)),NOT(ISNUMBER(G21)),G21&lt;=0,G21&gt;1,H21="",K21="",L21=""),"DATOS INCOMPLETOS",IF(H21="Sí",IF(OR(NOT(ISNUMBER(I21)),NOT(ISNUMBER(N21)),NOT(ISNUMBER(J21)),J21&lt;0),"FALTA SOPORTE",IF(ROUND(J21,0)=ROUND(L21,0),"COINCIDE","REVISAR SALDO")),IF(H21="No","NO APLICA","DATOS INCOMPLETOS"))))</x:f>
      </x:c>
    </x:row>
    <x:row r="22">
      <x:c r="A22" s="28" t="n">
        <x:v>16</x:v>
      </x:c>
      <x:c r="B22" s="33"/>
      <x:c r="C22" s="31"/>
      <x:c r="D22" s="33"/>
      <x:c r="E22" s="49"/>
      <x:c r="F22" s="49"/>
      <x:c r="G22" s="34"/>
      <x:c r="H22" s="33"/>
      <x:c r="I22" s="49"/>
      <x:c r="J22" s="31"/>
      <x:c r="K22" s="28" t="str">
        <x:f>IF(B22="","",IF(OR(NOT(ISNUMBER(D22)),D22&lt;=0,B$4=""),"",IF(OR(H22="Sí",E22=""),IF(OR(NOT(ISNUMBER(N22)),N22&lt;0),"",MIN(360,N22)),IF(OR(H22&lt;&gt;"No",NOT(ISNUMBER(F22))),"",MIN(360,MAX(0,F22-B$4))))))</x:f>
      </x:c>
      <x:c r="L22" s="32" t="str">
        <x:f>IF(B22="","",IF(OR(NOT(ISNUMBER(C22)),C22&lt;=0,NOT(ISNUMBER(D22)),D22&lt;=0,NOT(ISNUMBER(G22)),G22&lt;=0,G22&gt;1,NOT(ISNUMBER(K22))),"",C22/(D22*30)*K22*G22))</x:f>
      </x:c>
      <x:c r="M22" t="str">
        <x:f>IF(B22="","",IF(OR(NOT(ISNUMBER(C22)),NOT(ISNUMBER(D22)),NOT(ISNUMBER(G22)),G22&lt;=0,G22&gt;1,H22="",K22="",L22=""),"DATOS INCOMPLETOS",IF(H22="Sí",IF(OR(NOT(ISNUMBER(I22)),NOT(ISNUMBER(N22)),NOT(ISNUMBER(J22)),J22&lt;0),"FALTA SOPORTE",IF(ROUND(J22,0)=ROUND(L22,0),"COINCIDE","REVISAR SALDO")),IF(H22="No","NO APLICA","DATOS INCOMPLETOS"))))</x:f>
      </x:c>
    </x:row>
    <x:row r="23">
      <x:c r="A23" s="28" t="n">
        <x:v>17</x:v>
      </x:c>
      <x:c r="B23" s="33"/>
      <x:c r="C23" s="31"/>
      <x:c r="D23" s="33"/>
      <x:c r="E23" s="49"/>
      <x:c r="F23" s="49"/>
      <x:c r="G23" s="34"/>
      <x:c r="H23" s="33"/>
      <x:c r="I23" s="49"/>
      <x:c r="J23" s="31"/>
      <x:c r="K23" s="28" t="str">
        <x:f>IF(B23="","",IF(OR(NOT(ISNUMBER(D23)),D23&lt;=0,B$4=""),"",IF(OR(H23="Sí",E23=""),IF(OR(NOT(ISNUMBER(N23)),N23&lt;0),"",MIN(360,N23)),IF(OR(H23&lt;&gt;"No",NOT(ISNUMBER(F23))),"",MIN(360,MAX(0,F23-B$4))))))</x:f>
      </x:c>
      <x:c r="L23" s="32" t="str">
        <x:f>IF(B23="","",IF(OR(NOT(ISNUMBER(C23)),C23&lt;=0,NOT(ISNUMBER(D23)),D23&lt;=0,NOT(ISNUMBER(G23)),G23&lt;=0,G23&gt;1,NOT(ISNUMBER(K23))),"",C23/(D23*30)*K23*G23))</x:f>
      </x:c>
      <x:c r="M23" t="str">
        <x:f>IF(B23="","",IF(OR(NOT(ISNUMBER(C23)),NOT(ISNUMBER(D23)),NOT(ISNUMBER(G23)),G23&lt;=0,G23&gt;1,H23="",K23="",L23=""),"DATOS INCOMPLETOS",IF(H23="Sí",IF(OR(NOT(ISNUMBER(I23)),NOT(ISNUMBER(N23)),NOT(ISNUMBER(J23)),J23&lt;0),"FALTA SOPORTE",IF(ROUND(J23,0)=ROUND(L23,0),"COINCIDE","REVISAR SALDO")),IF(H23="No","NO APLICA","DATOS INCOMPLETOS"))))</x:f>
      </x:c>
    </x:row>
    <x:row r="24">
      <x:c r="A24" s="28" t="n">
        <x:v>18</x:v>
      </x:c>
      <x:c r="B24" s="33"/>
      <x:c r="C24" s="31"/>
      <x:c r="D24" s="33"/>
      <x:c r="E24" s="49"/>
      <x:c r="F24" s="49"/>
      <x:c r="G24" s="34"/>
      <x:c r="H24" s="33"/>
      <x:c r="I24" s="49"/>
      <x:c r="J24" s="31"/>
      <x:c r="K24" s="28" t="str">
        <x:f>IF(B24="","",IF(OR(NOT(ISNUMBER(D24)),D24&lt;=0,B$4=""),"",IF(OR(H24="Sí",E24=""),IF(OR(NOT(ISNUMBER(N24)),N24&lt;0),"",MIN(360,N24)),IF(OR(H24&lt;&gt;"No",NOT(ISNUMBER(F24))),"",MIN(360,MAX(0,F24-B$4))))))</x:f>
      </x:c>
      <x:c r="L24" s="32" t="str">
        <x:f>IF(B24="","",IF(OR(NOT(ISNUMBER(C24)),C24&lt;=0,NOT(ISNUMBER(D24)),D24&lt;=0,NOT(ISNUMBER(G24)),G24&lt;=0,G24&gt;1,NOT(ISNUMBER(K24))),"",C24/(D24*30)*K24*G24))</x:f>
      </x:c>
      <x:c r="M24" t="str">
        <x:f>IF(B24="","",IF(OR(NOT(ISNUMBER(C24)),NOT(ISNUMBER(D24)),NOT(ISNUMBER(G24)),G24&lt;=0,G24&gt;1,H24="",K24="",L24=""),"DATOS INCOMPLETOS",IF(H24="Sí",IF(OR(NOT(ISNUMBER(I24)),NOT(ISNUMBER(N24)),NOT(ISNUMBER(J24)),J24&lt;0),"FALTA SOPORTE",IF(ROUND(J24,0)=ROUND(L24,0),"COINCIDE","REVISAR SALDO")),IF(H24="No","NO APLICA","DATOS INCOMPLETOS"))))</x:f>
      </x:c>
    </x:row>
    <x:row r="25">
      <x:c r="A25" s="28" t="n">
        <x:v>19</x:v>
      </x:c>
      <x:c r="B25" s="33"/>
      <x:c r="C25" s="31"/>
      <x:c r="D25" s="33"/>
      <x:c r="E25" s="49"/>
      <x:c r="F25" s="49"/>
      <x:c r="G25" s="34"/>
      <x:c r="H25" s="33"/>
      <x:c r="I25" s="49"/>
      <x:c r="J25" s="31"/>
      <x:c r="K25" s="28" t="str">
        <x:f>IF(B25="","",IF(OR(NOT(ISNUMBER(D25)),D25&lt;=0,B$4=""),"",IF(OR(H25="Sí",E25=""),IF(OR(NOT(ISNUMBER(N25)),N25&lt;0),"",MIN(360,N25)),IF(OR(H25&lt;&gt;"No",NOT(ISNUMBER(F25))),"",MIN(360,MAX(0,F25-B$4))))))</x:f>
      </x:c>
      <x:c r="L25" s="32" t="str">
        <x:f>IF(B25="","",IF(OR(NOT(ISNUMBER(C25)),C25&lt;=0,NOT(ISNUMBER(D25)),D25&lt;=0,NOT(ISNUMBER(G25)),G25&lt;=0,G25&gt;1,NOT(ISNUMBER(K25))),"",C25/(D25*30)*K25*G25))</x:f>
      </x:c>
      <x:c r="M25" t="str">
        <x:f>IF(B25="","",IF(OR(NOT(ISNUMBER(C25)),NOT(ISNUMBER(D25)),NOT(ISNUMBER(G25)),G25&lt;=0,G25&gt;1,H25="",K25="",L25=""),"DATOS INCOMPLETOS",IF(H25="Sí",IF(OR(NOT(ISNUMBER(I25)),NOT(ISNUMBER(N25)),NOT(ISNUMBER(J25)),J25&lt;0),"FALTA SOPORTE",IF(ROUND(J25,0)=ROUND(L25,0),"COINCIDE","REVISAR SALDO")),IF(H25="No","NO APLICA","DATOS INCOMPLETOS"))))</x:f>
      </x:c>
    </x:row>
    <x:row r="26">
      <x:c r="A26" s="28" t="n">
        <x:v>20</x:v>
      </x:c>
      <x:c r="B26" s="33"/>
      <x:c r="C26" s="31"/>
      <x:c r="D26" s="33"/>
      <x:c r="E26" s="49"/>
      <x:c r="F26" s="49"/>
      <x:c r="G26" s="34"/>
      <x:c r="H26" s="33"/>
      <x:c r="I26" s="49"/>
      <x:c r="J26" s="31"/>
      <x:c r="K26" s="28" t="str">
        <x:f>IF(B26="","",IF(OR(NOT(ISNUMBER(D26)),D26&lt;=0,B$4=""),"",IF(OR(H26="Sí",E26=""),IF(OR(NOT(ISNUMBER(N26)),N26&lt;0),"",MIN(360,N26)),IF(OR(H26&lt;&gt;"No",NOT(ISNUMBER(F26))),"",MIN(360,MAX(0,F26-B$4))))))</x:f>
      </x:c>
      <x:c r="L26" s="32" t="str">
        <x:f>IF(B26="","",IF(OR(NOT(ISNUMBER(C26)),C26&lt;=0,NOT(ISNUMBER(D26)),D26&lt;=0,NOT(ISNUMBER(G26)),G26&lt;=0,G26&gt;1,NOT(ISNUMBER(K26))),"",C26/(D26*30)*K26*G26))</x:f>
      </x:c>
      <x:c r="M26" t="str">
        <x:f>IF(B26="","",IF(OR(NOT(ISNUMBER(C26)),NOT(ISNUMBER(D26)),NOT(ISNUMBER(G26)),G26&lt;=0,G26&gt;1,H26="",K26="",L26=""),"DATOS INCOMPLETOS",IF(H26="Sí",IF(OR(NOT(ISNUMBER(I26)),NOT(ISNUMBER(N26)),NOT(ISNUMBER(J26)),J26&lt;0),"FALTA SOPORTE",IF(ROUND(J26,0)=ROUND(L26,0),"COINCIDE","REVISAR SALDO")),IF(H26="No","NO APLICA","DATOS INCOMPLETOS"))))</x:f>
      </x:c>
    </x:row>
    <x:row r="27">
      <x:c r="A27" s="28"/>
      <x:c r="B27" s="28"/>
      <x:c r="C27" s="28"/>
      <x:c r="D27" s="28"/>
      <x:c r="E27" s="28"/>
      <x:c r="F27" s="28"/>
      <x:c r="G27" s="28"/>
      <x:c r="H27" s="28"/>
      <x:c r="I27" s="28"/>
      <x:c r="J27" s="28"/>
      <x:c r="K27" s="28"/>
      <x:c r="L27" s="32"/>
    </x:row>
    <x:row r="28">
      <x:c r="A28" s="28" t="str">
        <x:v>Total SCE</x:v>
      </x:c>
      <x:c r="B28" s="28" t="str">
        <x:f>IF(OR(B4="",D4=""),"",IF(D4="Sí",IF(COUNTA(B7:B26)&gt;0,"",0),IF(D4="No",IF(COUNTA(B7:B26)=0,"",IF(OR(COUNT(L7:L26)&lt;&gt;COUNTA(B7:B26),COUNTIF(M7:M26,"DATOS INCOMPLETOS")&gt;0,COUNTIF(M7:M26,"FALTA SOPORTE")&gt;0,COUNTIF(M7:M26,"REVISAR SALDO")&gt;0),"",SUM(L7:L26))),"")))</x:f>
      </x:c>
      <x:c r="C28" s="28"/>
      <x:c r="D28" s="28"/>
      <x:c r="E28" s="28"/>
      <x:c r="F28" s="28"/>
      <x:c r="G28" s="28"/>
      <x:c r="H28" s="28"/>
      <x:c r="I28" s="28"/>
      <x:c r="J28" s="28"/>
      <x:c r="K28" s="28"/>
      <x:c r="L28" s="32"/>
      <x:c r="M28" t="str">
        <x:v>En contratos suspendidos, el saldo reportado (J) se compara con el calculado (L) al peso; no se acepta una tolerancia porcentual automática. Diferencias requieren verificación documental.</x:v>
      </x:c>
    </x:row>
    <x:row r="29">
      <x:c r="A29" s="28"/>
      <x:c r="B29" s="28"/>
      <x:c r="C29" s="28"/>
      <x:c r="D29" s="28"/>
      <x:c r="E29" s="28"/>
      <x:c r="F29" s="28"/>
      <x:c r="G29" s="28"/>
      <x:c r="H29" s="28"/>
      <x:c r="I29" s="28"/>
      <x:c r="J29" s="28"/>
      <x:c r="K29" s="28"/>
      <x:c r="L29" s="28"/>
    </x:row>
    <x:row r="30" ht="44" customHeight="1">
      <x:c r="A30" s="28" t="str">
        <x:v>Contratos suspendidos: diligenciar en N los días de plazo pendientes al momento de la suspensión, certificados y ajustados por prórrogas y suspensiones anteriores. K limita a 360 días; J es el saldo declarado para contrastar con L.</x:v>
      </x:c>
      <x:c r="B30" s="28"/>
      <x:c r="C30" s="28"/>
      <x:c r="D30" s="28"/>
      <x:c r="E30" s="28"/>
      <x:c r="F30" s="28"/>
      <x:c r="G30" s="28"/>
      <x:c r="H30" s="28"/>
      <x:c r="I30" s="28"/>
      <x:c r="J30" s="28"/>
      <x:c r="K30" s="28"/>
      <x:c r="L30" s="28"/>
    </x:row>
    <x:row r="31" ht="44" customHeight="1">
      <x:c r="A31" s="28" t="str">
        <x:v>SCE por contrato = (valor total del contrato / (plazo en meses × 30)) × días por ejecutar × participación del proponente en ese contrato. Si está suspendido, diligencie también el saldo pendiente reportado.</x:v>
      </x:c>
      <x:c r="B31" s="28"/>
      <x:c r="C31" s="28"/>
      <x:c r="D31" s="28"/>
      <x:c r="E31" s="28"/>
      <x:c r="F31" s="28"/>
      <x:c r="G31" s="28"/>
      <x:c r="H31" s="28"/>
      <x:c r="I31" s="28"/>
      <x:c r="J31" s="28"/>
      <x:c r="K31" s="28"/>
      <x:c r="L31" s="28"/>
    </x:row>
    <x:row r="32" ht="44" customHeight="1">
      <x:c r="A32" s="38" t="str">
        <x:v>Si no tiene contratos en ejecución, marque “Sí” en D4; el certificado debe indicarlo expresamente. Los contratos en liquidación o liquidados no se incluyen. Suscriben el representante legal y el revisor fiscal, si está obligado, o el contador público / auditor independiente.</x:v>
      </x:c>
      <x:c r="B32" s="38"/>
      <x:c r="C32" s="38"/>
      <x:c r="D32" s="38"/>
      <x:c r="E32" s="38"/>
      <x:c r="F32" s="38"/>
      <x:c r="G32" s="38"/>
      <x:c r="H32" s="38"/>
      <x:c r="I32" s="38"/>
      <x:c r="J32" s="38"/>
      <x:c r="K32" s="38"/>
      <x:c r="L32" s="38"/>
    </x:row>
    <x:row r="33">
      <x:c r="A33" t="str">
        <x:v>CONTRATOS SUSPENDIDOS: registre fecha de suspensión y saldo pendiente reportado (columna J); los días restantes se determinan a la suspensión y se computan desde la presentación de la oferta. Verifique que el saldo certificado sea consistente con el cálculo.</x:v>
      </x:c>
    </x:row>
    <x:row r="34">
      <x:c r="A34" t="str">
        <x:v>CONTRATOS SIN ACTA DE INICIO: también deben declararse; diligencie las fechas y plazo aplicables según los soportes. No incluya contratos liquidados o en liquidación.</x:v>
      </x:c>
    </x:row>
    <x:row r="35">
      <x:c r="A35" t="str">
        <x:v>CONTROL: los contratos sin acta de inicio también deben declararse. Si no existe fecha de inicio, diligencie en N los días pendientes certificados y en H marque No.</x:v>
      </x:c>
    </x:row>
    <x:row r="36">
      <x:c r="A36" t="str">
        <x:v>CONTROL: los contratos suspendidos requieren última fecha de suspensión, saldo pendiente reportado y días pendientes certificados; las diferencias se revisan al peso.</x:v>
      </x:c>
    </x:row>
    <x:row r="37">
      <x:c r="A37" t="str">
        <x:v>CONTROL: comprobar con los soportes que los contratos relacionados están vigentes a la fecha de oferta, incluidas prórrogas y suspensiones. Contratos liquidados o en liquidación no se incluyen.</x:v>
      </x:c>
    </x:row>
  </x:sheetData>
  <x:mergeCells>
    <x:mergeCell ref="A1:K1"/>
    <x:mergeCell ref="A2:K2"/>
    <x:mergeCell ref="A30:L30"/>
    <x:mergeCell ref="A31:L31"/>
    <x:mergeCell ref="A32:L32"/>
  </x:mergeCells>
  <x:dataValidations count="2">
    <x:dataValidation type="list" sqref="D4">
      <x:formula1>"Sí,No"</x:formula1>
    </x:dataValidation>
    <x:dataValidation type="list" sqref="H7:H26">
      <x:formula1>"Sí,No"</x:formula1>
    </x:dataValidation>
  </x:dataValidations>
  <x:pageMargins left="0.7" right="0.7" top="0.75" bottom="0.75" header="0.3" footer="0.3"/>
</x:worksheet>
</file>

<file path=xl/worksheets/sheet5.xml><?xml version="1.0" encoding="utf-8"?>
<x:worksheet xmlns:x="http://schemas.openxmlformats.org/spreadsheetml/2006/main">
  <x:sheetViews>
    <x:sheetView showGridLines="0" workbookViewId="0">
      <x:pane ySplit="1" topLeftCell="A2" activePane="bottomLeft" state="frozen"/>
    </x:sheetView>
  </x:sheetViews>
  <x:sheetFormatPr defaultRowHeight="15"/>
  <x:cols>
    <x:col min="1" max="1" width="9" hidden="0" customWidth="1"/>
    <x:col min="2" max="2" width="37" hidden="0" customWidth="1"/>
    <x:col min="3" max="3" width="25" hidden="0" customWidth="1"/>
    <x:col min="4" max="4" width="42" hidden="0" customWidth="1"/>
  </x:cols>
  <x:sheetData>
    <x:row r="1">
      <x:c r="A1" s="26" t="str">
        <x:v>CONSOLIDADO DE CAPACIDAD RESIDUAL DEL PROPONENTE PLURAL</x:v>
      </x:c>
      <x:c r="B1" s="26"/>
      <x:c r="C1" s="26"/>
      <x:c r="D1" s="26"/>
    </x:row>
    <x:row r="2">
      <x:c r="A2" s="28" t="str">
        <x:v>Use esta hoja únicamente cuando la oferta sea presentada por consorcio, unión temporal u otra estructura plural. Cada integrante diligencia por separado las hojas anteriores; transcriba aquí la CRP individual calculada en su formato.</x:v>
      </x:c>
      <x:c r="B2" s="28"/>
      <x:c r="C2" s="28"/>
      <x:c r="D2" s="28"/>
    </x:row>
    <x:row r="3">
      <x:c r="A3" s="28"/>
      <x:c r="B3" s="28"/>
      <x:c r="C3" s="28"/>
      <x:c r="D3" s="28"/>
    </x:row>
    <x:row r="4">
      <x:c r="A4" s="28" t="str">
        <x:v>CRPC del proceso (COP)</x:v>
      </x:c>
      <x:c r="B4" s="28" t="n">
        <x:f>IF('Formato 5'!B9="","",'Formato 5'!B9)</x:f>
        <x:v>605280705</x:v>
      </x:c>
      <x:c r="C4" s="28"/>
      <x:c r="D4" s="28"/>
    </x:row>
    <x:row r="5">
      <x:c r="A5" s="28" t="str">
        <x:v>Integrantes registrados</x:v>
      </x:c>
      <x:c r="B5" s="28" t="n">
        <x:f>COUNT(C8:C17)</x:f>
        <x:v>0</x:v>
      </x:c>
      <x:c r="C5" s="28"/>
      <x:c r="D5" s="28"/>
    </x:row>
    <x:row r="6">
      <x:c r="A6" s="28"/>
      <x:c r="B6" s="28"/>
      <x:c r="C6" s="28"/>
      <x:c r="D6" s="28"/>
    </x:row>
    <x:row r="7">
      <x:c r="A7" s="35" t="str">
        <x:v>No.</x:v>
      </x:c>
      <x:c r="B7" s="35" t="str">
        <x:v>Nombre / razón social del integrante</x:v>
      </x:c>
      <x:c r="C7" s="35" t="str">
        <x:v>CRP individual (COP)</x:v>
      </x:c>
      <x:c r="D7" s="35" t="str">
        <x:v>Observaciones / identificación</x:v>
      </x:c>
    </x:row>
    <x:row r="8">
      <x:c r="A8" s="28" t="n">
        <x:v>1</x:v>
      </x:c>
      <x:c r="B8" s="33"/>
      <x:c r="C8" s="31"/>
      <x:c r="D8" s="33"/>
    </x:row>
    <x:row r="9">
      <x:c r="A9" s="28" t="n">
        <x:v>2</x:v>
      </x:c>
      <x:c r="B9" s="33"/>
      <x:c r="C9" s="31"/>
      <x:c r="D9" s="33"/>
    </x:row>
    <x:row r="10">
      <x:c r="A10" s="28" t="n">
        <x:v>3</x:v>
      </x:c>
      <x:c r="B10" s="33"/>
      <x:c r="C10" s="31"/>
      <x:c r="D10" s="33"/>
    </x:row>
    <x:row r="11">
      <x:c r="A11" s="28" t="n">
        <x:v>4</x:v>
      </x:c>
      <x:c r="B11" s="33"/>
      <x:c r="C11" s="31"/>
      <x:c r="D11" s="33"/>
    </x:row>
    <x:row r="12">
      <x:c r="A12" s="28" t="n">
        <x:v>5</x:v>
      </x:c>
      <x:c r="B12" s="33"/>
      <x:c r="C12" s="31"/>
      <x:c r="D12" s="33"/>
    </x:row>
    <x:row r="13">
      <x:c r="A13" s="28" t="n">
        <x:v>6</x:v>
      </x:c>
      <x:c r="B13" s="33"/>
      <x:c r="C13" s="31"/>
      <x:c r="D13" s="33"/>
    </x:row>
    <x:row r="14">
      <x:c r="A14" s="28" t="n">
        <x:v>7</x:v>
      </x:c>
      <x:c r="B14" s="33"/>
      <x:c r="C14" s="31"/>
      <x:c r="D14" s="33"/>
    </x:row>
    <x:row r="15">
      <x:c r="A15" s="28" t="n">
        <x:v>8</x:v>
      </x:c>
      <x:c r="B15" s="33"/>
      <x:c r="C15" s="31"/>
      <x:c r="D15" s="33"/>
    </x:row>
    <x:row r="16">
      <x:c r="A16" s="28" t="n">
        <x:v>9</x:v>
      </x:c>
      <x:c r="B16" s="33"/>
      <x:c r="C16" s="31"/>
      <x:c r="D16" s="33"/>
    </x:row>
    <x:row r="17">
      <x:c r="A17" s="28" t="n">
        <x:v>10</x:v>
      </x:c>
      <x:c r="B17" s="33"/>
      <x:c r="C17" s="31"/>
      <x:c r="D17" s="33"/>
    </x:row>
    <x:row r="18">
      <x:c r="A18" s="28"/>
      <x:c r="B18" s="28"/>
      <x:c r="C18" s="32"/>
      <x:c r="D18" s="28"/>
    </x:row>
    <x:row r="19">
      <x:c r="A19" s="28" t="str">
        <x:v>CRP total del proponente plural (COP)</x:v>
      </x:c>
      <x:c r="B19" s="32" t="str">
        <x:f>IF(OR(B5=0,B5&lt;&gt;COUNTA(B8:B17),B5&lt;&gt;COUNTA(C8:C17)),"",SUM(C8:C17))</x:f>
      </x:c>
      <x:c r="C19" s="32"/>
      <x:c r="D19" s="28"/>
    </x:row>
    <x:row r="20">
      <x:c r="A20" s="28" t="str">
        <x:v>CRPC del proceso (COP)</x:v>
      </x:c>
      <x:c r="B20" s="32" t="n">
        <x:f>IF(ISNUMBER(B4),B4,"")</x:f>
        <x:v>605280705</x:v>
      </x:c>
      <x:c r="C20" s="32"/>
      <x:c r="D20" s="28"/>
    </x:row>
    <x:row r="21">
      <x:c r="A21" s="28" t="str">
        <x:v>Verificación</x:v>
      </x:c>
      <x:c r="B21" s="28" t="str">
        <x:f>IF(OR(B19="",B20=""),"Pendiente",IF(B19&gt;=B20,"Cumple","No cumple"))</x:f>
        <x:v>Pendiente</x:v>
      </x:c>
      <x:c r="C21" s="28"/>
      <x:c r="D21" s="28"/>
    </x:row>
    <x:row r="22">
      <x:c r="A22" s="28"/>
      <x:c r="B22" s="28"/>
      <x:c r="C22" s="28"/>
      <x:c r="D22" s="28"/>
    </x:row>
    <x:row r="23" ht="40" customHeight="1">
      <x:c r="A23" s="28" t="str">
        <x:v>La CRP total del proponente plural es la suma de la CRP de todos sus integrantes, sin ponderar por el porcentaje de participación. Si la CRP de un integrante es negativa, se resta del total.</x:v>
      </x:c>
      <x:c r="B23" s="28"/>
      <x:c r="C23" s="28"/>
      <x:c r="D23" s="28"/>
    </x:row>
    <x:row r="24" ht="40" customHeight="1">
      <x:c r="A24" s="28" t="str">
        <x:v>Para cada miembro, diligencie su propio Formato 5 completo. Copie a esta hoja el valor de “Capacidad residual del proponente (CRP)” de cada formato individual.</x:v>
      </x:c>
      <x:c r="B24" s="28"/>
      <x:c r="C24" s="28"/>
      <x:c r="D24" s="28"/>
    </x:row>
    <x:row r="25" ht="40" customHeight="1">
      <x:c r="A25" s="38" t="str">
        <x:v>El POE y la CRPC se precargaron con datos preliminares del proceso y deben confirmarse contra el pliego definitivo antes de publicar o presentar la oferta.</x:v>
      </x:c>
      <x:c r="B25" s="38"/>
      <x:c r="C25" s="38"/>
      <x:c r="D25" s="38"/>
    </x:row>
    <x:row r="26">
      <x:c r="A26" t="str">
        <x:v>Control: cada integrante debe figurar con nombre y CRP individual calculada, incluso si su capacidad es negativa. Verifique que la relación incluya a todos los integrantes declarados en la oferta.</x:v>
      </x:c>
    </x:row>
    <x:row r="27">
      <x:c r="A27" t="str">
        <x:v>CONTROL: incluya la CRP individual de TODOS los integrantes, incluso si es negativa. Verifique que la cantidad coincida con el documento de conformación plural.</x:v>
      </x:c>
    </x:row>
  </x:sheetData>
  <x:mergeCells>
    <x:mergeCell ref="A1:D1"/>
    <x:mergeCell ref="A2:D2"/>
    <x:mergeCell ref="A23:D23"/>
    <x:mergeCell ref="A24:D24"/>
    <x:mergeCell ref="A25:D25"/>
  </x:mergeCells>
  <x:pageMargins left="0.7" right="0.7" top="0.75" bottom="0.75" header="0.3" footer="0.3"/>
</x:worksheet>
</file>

<file path=xl/worksheets/sheet6.xml><?xml version="1.0" encoding="utf-8"?>
<x:worksheet xmlns:x="http://schemas.openxmlformats.org/spreadsheetml/2006/main">
  <x:sheetFormatPr defaultRowHeight="15"/>
  <x:cols>
    <x:col min="1" max="1" width="38" hidden="0" customWidth="1"/>
    <x:col min="2" max="2" width="90" hidden="0" customWidth="1"/>
  </x:cols>
  <x:sheetData>
    <x:row r="1" ht="28" customHeight="1">
      <x:c r="A1" s="103" t="str">
        <x:v>CONTROL DE VERIFICACIÓN — STTD DUITAMA</x:v>
      </x:c>
      <x:c r="B1" s="103" t="str">
        <x:v>Resultado / criterio</x:v>
      </x:c>
    </x:row>
    <x:row r="2" ht="28" customHeight="1">
      <x:c r="A2" s="101" t="str">
        <x:v>Documento de referencia</x:v>
      </x:c>
      <x:c r="B2" s="101" t="str">
        <x:v>Guía CCE-EICP-GI-22, versión 01, 29/09/2023</x:v>
      </x:c>
    </x:row>
    <x:row r="3" ht="28" customHeight="1">
      <x:c r="A3" s="101" t="str">
        <x:v>Proceso</x:v>
      </x:c>
      <x:c r="B3" s="101" t="str">
        <x:v>Señalización vial; confirmar presupuesto oficial y modalidad antes de publicar</x:v>
      </x:c>
    </x:row>
    <x:row r="4" ht="28" customHeight="1">
      <x:c r="A4" s="101" t="str">
        <x:v>CRPC plazo hasta 12 meses</x:v>
      </x:c>
      <x:c r="B4" s="101" t="str">
        <x:v>POE - anticipo / pago anticipado (Guía, p. 8)</x:v>
      </x:c>
    </x:row>
    <x:row r="5" ht="28" customHeight="1">
      <x:c r="A5" s="101" t="str">
        <x:v>CO (p. 11)</x:v>
      </x:c>
      <x:c r="B5" s="101" t="str">
        <x:v>Máximo ingreso operacional según historia; piso USD 125.000 convertido a COP</x:v>
      </x:c>
    </x:row>
    <x:row r="6" ht="28" customHeight="1">
      <x:c r="A6" s="101" t="str">
        <x:v>Experiencia E (pp. 12–13)</x:v>
      </x:c>
      <x:c r="B6" s="101" t="str">
        <x:v>RUP segmento 72; ratio frente al POE ajustado por participación</x:v>
      </x:c>
    </x:row>
    <x:row r="7" ht="28" customHeight="1">
      <x:c r="A7" s="101" t="str">
        <x:v>CF (p. 13)</x:v>
      </x:c>
      <x:c r="B7" s="101" t="str">
        <x:v>Liquidez; rangos tabla con 2 decimales; indeterminado 40</x:v>
      </x:c>
    </x:row>
    <x:row r="8" ht="28" customHeight="1">
      <x:c r="A8" s="101" t="str">
        <x:v>CT (p. 14)</x:v>
      </x:c>
      <x:c r="B8" s="101" t="str">
        <x:v>0 / 1-5 / 6-10 / 11+ profesionales</x:v>
      </x:c>
    </x:row>
    <x:row r="9" ht="28" customHeight="1">
      <x:c r="A9" s="101" t="str">
        <x:v>SCE (pp. 14–18)</x:v>
      </x:c>
      <x:c r="B9" s="101" t="str">
        <x:v>Saldo diario × días restantes (máximo 360) × participación</x:v>
      </x:c>
    </x:row>
    <x:row r="10" ht="28" customHeight="1">
      <x:c r="A10" s="101" t="str">
        <x:v>Suspensión (pp. 14–18)</x:v>
      </x:c>
      <x:c r="B10" s="101" t="str">
        <x:v>Última suspensión vigente; días restantes certificados; saldo pendiente reportado</x:v>
      </x:c>
    </x:row>
    <x:row r="11" ht="28" customHeight="1">
      <x:c r="A11" s="101" t="str">
        <x:v>Sin acta de inicio (p. 15)</x:v>
      </x:c>
      <x:c r="B11" s="101" t="str">
        <x:v>Incluir contrato que obliga al proponente; días pendientes certificados</x:v>
      </x:c>
    </x:row>
    <x:row r="12" ht="28" customHeight="1">
      <x:c r="A12" s="101" t="str">
        <x:v>Plural (pp. 19–22)</x:v>
      </x:c>
      <x:c r="B12" s="101" t="str">
        <x:v>Sumar CRP de todos los integrantes, incluidos negativos; sin ponderar</x:v>
      </x:c>
    </x:row>
    <x:row r="13" ht="28" customHeight="1">
      <x:c r="A13" s="101" t="str">
        <x:v>Validación de presupuesto</x:v>
      </x:c>
      <x:c r="B13" s="101" t="str">
        <x:v>PENDIENTE: valor precargado preliminar en Formato 5!B7</x:v>
      </x:c>
    </x:row>
    <x:row r="14" ht="28" customHeight="1">
      <x:c r="A14" s="101" t="str">
        <x:v>Fecha de cierre / presentación</x:v>
      </x:c>
      <x:c r="B14" s="101" t="str">
        <x:v>PENDIENTE: Formato 5!B10</x:v>
      </x:c>
    </x:row>
    <x:row r="15" ht="28" customHeight="1">
      <x:c r="A15" s="101" t="str">
        <x:v>TRM de umbral Mipyme</x:v>
      </x:c>
      <x:c r="B15" s="101" t="str">
        <x:v>PENDIENTE: CO-CF-CT!B5; verificar tasa oficial aplicable</x:v>
      </x:c>
    </x:row>
    <x:row r="16" ht="28" customHeight="1">
      <x:c r="A16" s="101" t="str">
        <x:v>Experiencia cero</x:v>
      </x:c>
      <x:c r="B16" s="101" t="str">
        <x:v>VERIFICAR: tabla de la guía asigna puntajes solo para relación &gt;0</x:v>
      </x:c>
    </x:row>
    <x:row r="17" ht="28" customHeight="1">
      <x:c r="A17" s="101" t="str">
        <x:v>Redondeo liquidez</x:v>
      </x:c>
      <x:c r="B17" s="101" t="str">
        <x:v>Sin redondeo previo; comparación directa del índice con los límites de la tabla (revisar interpretación contractual de cifras límite).</x:v>
      </x:c>
    </x:row>
    <x:row r="18" ht="28" customHeight="1">
      <x:c r="A18" s="101" t="str">
        <x:v>Casos de prueba revisados</x:v>
      </x:c>
      <x:c r="B18" s="101" t="str">
        <x:v>Individual, plural, contrato activo, suspendido, sin acta, sin contratos, datos incompletos</x:v>
      </x:c>
    </x:row>
    <x:row r="19" ht="28" customHeight="1">
      <x:c r="A19" s="101" t="str">
        <x:v>Alcance</x:v>
      </x:c>
      <x:c r="B19" s="101" t="str">
        <x:v>Revisión de fórmulas y controles. No reemplaza verificación de RUP, certificaciones y soportes</x:v>
      </x:c>
    </x:row>
    <x:row r="20">
      <x:c r="A20" t="str">
        <x:v>PRUEBAS DE CONTROL (lógica independiente)</x:v>
      </x:c>
      <x:c r="B20" t="str">
        <x:v>Resultado esperado</x:v>
      </x:c>
    </x:row>
    <x:row r="21">
      <x:c r="A21" t="str">
        <x:v>CF 0,50 / 0,5001 / 0,75 / 0,7501</x:v>
      </x:c>
      <x:c r="B21" t="str">
        <x:v>20 / 25 / 25 / 30 puntos</x:v>
      </x:c>
    </x:row>
    <x:row r="22">
      <x:c r="A22" t="str">
        <x:v>CF 1,00 / 1,0001 / 1,50 / 1,5001</x:v>
      </x:c>
      <x:c r="B22" t="str">
        <x:v>30 / 35 / 35 / 40 puntos</x:v>
      </x:c>
    </x:row>
    <x:row r="23">
      <x:c r="A23" t="str">
        <x:v>SCE contrato sin inicio: 15.000 millones, 16 meses, 80 %, 277 días</x:v>
      </x:c>
      <x:c r="B23" t="str">
        <x:v>6.925.000.000 COP</x:v>
      </x:c>
    </x:row>
    <x:row r="24">
      <x:c r="A24" t="str">
        <x:v>SCE contrato activo: 15.000 millones, 16 meses, 80 %, 248 días</x:v>
      </x:c>
      <x:c r="B24" t="str">
        <x:v>6.200.000.000 COP</x:v>
      </x:c>
    </x:row>
    <x:row r="25">
      <x:c r="A25" t="str">
        <x:v>Proponente plural: 15.250 millones + 2.090 millones</x:v>
      </x:c>
      <x:c r="B25" t="str">
        <x:v>17.340.000.000 COP</x:v>
      </x:c>
    </x:row>
    <x:row r="27">
      <x:c r="A27" t="str">
        <x:v>LÍMITE DE ESTA VALIDACIÓN</x:v>
      </x:c>
      <x:c r="B27" t="str">
        <x:v>Las pruebas contrastan casos de referencia y límites; no certifican la integridad de datos declarados por proponentes ni sustituyen revisión jurídica de documentos tipo.</x:v>
      </x:c>
    </x:row>
    <x:row r="28">
      <x:c r="A28" t="str">
        <x:v>DATOS REQUERIDOS ANTES DE PUBLICAR</x:v>
      </x:c>
      <x:c r="B28" t="str">
        <x:v>Confirmar presupuesto definitivo, anticipo, fecha de oferta, conversión USD 125.000 y modalidad documental aplicable.</x:v>
      </x:c>
    </x:row>
    <x:row r="29">
      <x:c r="A29" t="str">
        <x:v>ALCANCE</x:v>
      </x:c>
      <x:c r="B29" t="str">
        <x:v>Validación técnica de fórmulas y estructura; la aprobación formal corresponde a la entidad contratante.</x:v>
      </x:c>
    </x:row>
  </x:sheetData>
  <x:pageMargins left="0.7" right="0.7" top="0.75" bottom="0.75" header="0.3" footer="0.3"/>
</x:worksheet>
</file>