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3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linac/Downloads/DOCUMENTOS PUBLICAR SASI MOTOS/"/>
    </mc:Choice>
  </mc:AlternateContent>
  <xr:revisionPtr revIDLastSave="0" documentId="13_ncr:1_{03D5C033-1BDB-1E4C-B9AD-28C7175729EF}" xr6:coauthVersionLast="47" xr6:coauthVersionMax="47" xr10:uidLastSave="{00000000-0000-0000-0000-000000000000}"/>
  <bookViews>
    <workbookView xWindow="0" yWindow="0" windowWidth="20740" windowHeight="11040" xr2:uid="{87679DC8-069E-4AAE-92F2-3BB557C27820}"/>
  </bookViews>
  <sheets>
    <sheet name="FORMATO ESTUDIO DE MERCADO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'FORMATO ESTUDIO DE MERCADO'!$A$13:$U$15</definedName>
    <definedName name="AA">'[1]FDLM-IPMC-008-2025'!$R$1</definedName>
    <definedName name="BASE">#REF!</definedName>
    <definedName name="Casas_de_juventud">#REF!</definedName>
    <definedName name="Centros_Forjar">#REF!</definedName>
    <definedName name="CONCPETOLINEA">#REF!</definedName>
    <definedName name="dgsgdffg">#REF!</definedName>
    <definedName name="DIMENSION">#REF!</definedName>
    <definedName name="Escuelas_culturales">#REF!</definedName>
    <definedName name="Escuelas_deportivas">#REF!</definedName>
    <definedName name="ESTADO">[2]LISTAS!$B$5:$B$10</definedName>
    <definedName name="ESTADODOS">[2]LISTAS!$B$6:$B$10</definedName>
    <definedName name="ETAPA">#REF!</definedName>
    <definedName name="FGKJHLKHKJÑ">#REF!</definedName>
    <definedName name="GGGGGGGGGGGGG">#REF!</definedName>
    <definedName name="IED">#REF!</definedName>
    <definedName name="INDICADOR">[3]listas!$S$216:$S$275</definedName>
    <definedName name="LINEA">#REF!</definedName>
    <definedName name="Mipymes">#REF!</definedName>
    <definedName name="NIVEL">#REF!</definedName>
    <definedName name="SECTOR">#REF!</definedName>
    <definedName name="Sedes_culturales">#REF!</definedName>
    <definedName name="TEMA">#REF!</definedName>
    <definedName name="TEMAGEO">#REF!</definedName>
    <definedName name="TIPODECODIGO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15" i="1" l="1"/>
  <c r="S14" i="1"/>
  <c r="R15" i="1"/>
  <c r="R14" i="1"/>
  <c r="Q14" i="1"/>
  <c r="O14" i="1"/>
  <c r="M14" i="1" l="1"/>
  <c r="T14" i="1" l="1"/>
  <c r="U14" i="1" l="1"/>
</calcChain>
</file>

<file path=xl/sharedStrings.xml><?xml version="1.0" encoding="utf-8"?>
<sst xmlns="http://schemas.openxmlformats.org/spreadsheetml/2006/main" count="64" uniqueCount="49">
  <si>
    <t>CONSOLIDADO ESTUDIO DE MERCADO FDLM</t>
  </si>
  <si>
    <t>PROVEEDOR 1</t>
  </si>
  <si>
    <t>SUPERMOTOS MYM COLOMBIA SAS</t>
  </si>
  <si>
    <t>TELEFONO CONTACTO</t>
  </si>
  <si>
    <t>NIT</t>
  </si>
  <si>
    <t>CORREO CONTACTO</t>
  </si>
  <si>
    <t>supermotosnotificaciones@hotmail.com</t>
  </si>
  <si>
    <t>DIRECCIÓN</t>
  </si>
  <si>
    <t>CARRERA 24 # 63F-13</t>
  </si>
  <si>
    <t>PAGINA WEB</t>
  </si>
  <si>
    <t>https://www.supermotosmymcolombia.com/</t>
  </si>
  <si>
    <t>PROVEEDOR 2</t>
  </si>
  <si>
    <t>FANALCA S.A.</t>
  </si>
  <si>
    <t>890301886-1</t>
  </si>
  <si>
    <t>mparrado@fanalca.com</t>
  </si>
  <si>
    <t>Calle 13# 31A-80</t>
  </si>
  <si>
    <t>www.honda.com.co</t>
  </si>
  <si>
    <t>PROVEEDOR 3</t>
  </si>
  <si>
    <t>VARIABLES DE LOS ITEMS A COTIZAR</t>
  </si>
  <si>
    <t>COTIZACIÓN PROVEEDOR 1
SUPERMOTOS MYM COLOMBIA SAS</t>
  </si>
  <si>
    <t>COTIZACIÓN PROVEEDOR 2
FANALCA S.A</t>
  </si>
  <si>
    <t>COTIZACIÓN 3
PRECIO DE REFERENCIA SECRETARIA DE SEGURIDAD 
 SCJ-SIF-SASI-8-05
Incremento IPC 2025: 5,10
Incremento IPC corrido 2026: 6,14</t>
  </si>
  <si>
    <t>ANÁLISIS DE MERCADO</t>
  </si>
  <si>
    <t xml:space="preserve">Observaciones </t>
  </si>
  <si>
    <t>Ítem</t>
  </si>
  <si>
    <t>Proyecto</t>
  </si>
  <si>
    <t>Meta</t>
  </si>
  <si>
    <t>Componente</t>
  </si>
  <si>
    <t>Iniciativa de PP</t>
  </si>
  <si>
    <t>Personal y/o Insumos (bienes Y/O servicios)</t>
  </si>
  <si>
    <t>Descripción técnica</t>
  </si>
  <si>
    <t>Cantidad</t>
  </si>
  <si>
    <t>Unidad de medida</t>
  </si>
  <si>
    <t>Tiempo</t>
  </si>
  <si>
    <t>Valor unitario con IVA</t>
  </si>
  <si>
    <t>Valor total con IVA</t>
  </si>
  <si>
    <t>PROMEDIO UNITARIO( CON IVA)</t>
  </si>
  <si>
    <t>TOTAL PROMEDIO (CON IVA)</t>
  </si>
  <si>
    <t>DESVIACION ESTANDAR</t>
  </si>
  <si>
    <t>COEFICIENTE DE VARIACION</t>
  </si>
  <si>
    <t>Dotación</t>
  </si>
  <si>
    <t>N/A</t>
  </si>
  <si>
    <t xml:space="preserve">Motocicletas para el servicio de vigilancia </t>
  </si>
  <si>
    <t>Motocomercial de cilindraje de 300CC a 650CC. -Las especificaciones técnicas se encuentran establecidas en el documento Anexo No. 01 – Anexo Técnico.</t>
  </si>
  <si>
    <t>UND</t>
  </si>
  <si>
    <t>GLOBAL</t>
  </si>
  <si>
    <t>TOTAL</t>
  </si>
  <si>
    <t>Objeto: ADQUISICIÓN DE LOS ELEMENTOS DESTINADOS A LA DOTACIÓN Y FORTALECIMIENTO DE LOS ORGANISMOS DE SEGURIDAD, DE ACUERDO CON LAS ESPECIFICACIONES Y REQUERIMIENTOS TÉCNICOS ESTABLECIDOS POR LA POLICÍA METROPOLITANA DE BOGOTÁ Y LA SECRETARÍA DISTRITAL DE SEGURIDAD, CONVIVENCIA Y JUSTICIA, EN DESARROLLO DEL PROYECTO DE INVERSIÓN 2719, META “SUMINISTRAR 4 DOTACIONES A ORGANISMOS DE SEGURIDAD</t>
  </si>
  <si>
    <t xml:space="preserve">Suministrar 4 dotaciones a organismos de seguridad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</si>
</sst>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$&quot;\ #,##0.00;[Red]\-&quot;$&quot;\ #,##0.00"/>
    <numFmt numFmtId="165" formatCode="_-&quot;$&quot;\ * #,##0_-;\-&quot;$&quot;\ * #,##0_-;_-&quot;$&quot;\ * &quot;-&quot;_-;_-@_-"/>
    <numFmt numFmtId="166" formatCode="_-&quot;$&quot;\ * #,##0.00_-;\-&quot;$&quot;\ * #,##0.00_-;_-&quot;$&quot;\ * &quot;-&quot;??_-;_-@_-"/>
    <numFmt numFmtId="167" formatCode="_-&quot;$&quot;\ * #,##0_-;\-&quot;$&quot;\ * #,##0_-;_-&quot;$&quot;\ * &quot;-&quot;??_-;_-@_-"/>
    <numFmt numFmtId="168" formatCode="&quot;$&quot;#,##0.00"/>
  </numFmts>
  <fonts count="13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6"/>
      <color theme="0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color theme="1"/>
      <name val="Garamond"/>
      <family val="1"/>
    </font>
    <font>
      <b/>
      <sz val="16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1"/>
      <color rgb="FF000000"/>
      <name val="WordVisi_MSFontService"/>
      <charset val="1"/>
    </font>
  </fonts>
  <fills count="11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86">
    <xf numFmtId="0" fontId="0" fillId="0" borderId="0" xfId="0"/>
    <xf numFmtId="0" fontId="0" fillId="0" borderId="0" xfId="0" applyAlignment="1">
      <alignment horizontal="center" vertical="center"/>
    </xf>
    <xf numFmtId="0" fontId="6" fillId="0" borderId="1" xfId="3" applyFont="1" applyBorder="1" applyAlignment="1">
      <alignment horizontal="left" vertical="center"/>
    </xf>
    <xf numFmtId="0" fontId="6" fillId="0" borderId="19" xfId="3" applyFont="1" applyBorder="1" applyAlignment="1">
      <alignment horizontal="left" vertical="center"/>
    </xf>
    <xf numFmtId="168" fontId="0" fillId="0" borderId="1" xfId="2" applyNumberFormat="1" applyFont="1" applyBorder="1" applyAlignment="1">
      <alignment horizontal="right" vertical="center"/>
    </xf>
    <xf numFmtId="0" fontId="6" fillId="0" borderId="1" xfId="3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165" fontId="9" fillId="7" borderId="1" xfId="2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168" fontId="3" fillId="9" borderId="1" xfId="0" applyNumberFormat="1" applyFont="1" applyFill="1" applyBorder="1" applyAlignment="1">
      <alignment horizontal="center" vertical="center"/>
    </xf>
    <xf numFmtId="9" fontId="0" fillId="0" borderId="25" xfId="7" applyFont="1" applyBorder="1" applyAlignment="1">
      <alignment horizontal="center" vertical="center"/>
    </xf>
    <xf numFmtId="0" fontId="6" fillId="0" borderId="26" xfId="3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2" fillId="0" borderId="29" xfId="0" applyFont="1" applyBorder="1" applyAlignment="1">
      <alignment horizontal="center" vertical="center"/>
    </xf>
    <xf numFmtId="0" fontId="0" fillId="0" borderId="30" xfId="0" applyBorder="1" applyAlignment="1">
      <alignment vertical="center" wrapText="1"/>
    </xf>
    <xf numFmtId="0" fontId="0" fillId="0" borderId="32" xfId="0" applyBorder="1" applyAlignment="1">
      <alignment horizontal="center"/>
    </xf>
    <xf numFmtId="168" fontId="3" fillId="9" borderId="32" xfId="0" applyNumberFormat="1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/>
    <xf numFmtId="0" fontId="3" fillId="3" borderId="34" xfId="3" applyFont="1" applyFill="1" applyBorder="1" applyAlignment="1">
      <alignment horizontal="center" vertical="center"/>
    </xf>
    <xf numFmtId="0" fontId="3" fillId="3" borderId="26" xfId="3" applyFont="1" applyFill="1" applyBorder="1" applyAlignment="1">
      <alignment horizontal="center" vertical="center"/>
    </xf>
    <xf numFmtId="0" fontId="3" fillId="3" borderId="26" xfId="3" applyFont="1" applyFill="1" applyBorder="1" applyAlignment="1">
      <alignment horizontal="center" vertical="center" wrapText="1"/>
    </xf>
    <xf numFmtId="165" fontId="3" fillId="4" borderId="35" xfId="4" applyFont="1" applyFill="1" applyBorder="1" applyAlignment="1">
      <alignment horizontal="center" vertical="center" wrapText="1"/>
    </xf>
    <xf numFmtId="165" fontId="3" fillId="4" borderId="26" xfId="4" applyFont="1" applyFill="1" applyBorder="1" applyAlignment="1">
      <alignment horizontal="center" vertical="center" wrapText="1"/>
    </xf>
    <xf numFmtId="165" fontId="3" fillId="5" borderId="35" xfId="4" applyFont="1" applyFill="1" applyBorder="1" applyAlignment="1">
      <alignment horizontal="center" vertical="center" wrapText="1"/>
    </xf>
    <xf numFmtId="165" fontId="3" fillId="5" borderId="26" xfId="4" applyFont="1" applyFill="1" applyBorder="1" applyAlignment="1">
      <alignment horizontal="center" vertical="center" wrapText="1"/>
    </xf>
    <xf numFmtId="0" fontId="6" fillId="6" borderId="26" xfId="3" applyFont="1" applyFill="1" applyBorder="1" applyAlignment="1">
      <alignment horizontal="center" vertical="center" wrapText="1"/>
    </xf>
    <xf numFmtId="166" fontId="6" fillId="6" borderId="26" xfId="1" applyFont="1" applyFill="1" applyBorder="1" applyAlignment="1">
      <alignment horizontal="center" vertical="center" wrapText="1"/>
    </xf>
    <xf numFmtId="167" fontId="6" fillId="6" borderId="26" xfId="1" applyNumberFormat="1" applyFont="1" applyFill="1" applyBorder="1" applyAlignment="1">
      <alignment horizontal="center" vertical="center" wrapText="1"/>
    </xf>
    <xf numFmtId="0" fontId="6" fillId="6" borderId="23" xfId="3" applyFont="1" applyFill="1" applyBorder="1" applyAlignment="1">
      <alignment horizontal="center" vertical="center" wrapText="1"/>
    </xf>
    <xf numFmtId="0" fontId="0" fillId="8" borderId="36" xfId="0" applyFill="1" applyBorder="1" applyAlignment="1">
      <alignment horizontal="center"/>
    </xf>
    <xf numFmtId="0" fontId="6" fillId="8" borderId="40" xfId="0" applyFont="1" applyFill="1" applyBorder="1" applyAlignment="1">
      <alignment horizontal="center" vertical="center"/>
    </xf>
    <xf numFmtId="3" fontId="12" fillId="0" borderId="0" xfId="0" applyNumberFormat="1" applyFont="1"/>
    <xf numFmtId="4" fontId="0" fillId="0" borderId="0" xfId="0" applyNumberFormat="1" applyAlignment="1">
      <alignment horizontal="center"/>
    </xf>
    <xf numFmtId="0" fontId="3" fillId="10" borderId="31" xfId="0" applyFont="1" applyFill="1" applyBorder="1" applyAlignment="1">
      <alignment horizontal="center" vertical="center"/>
    </xf>
    <xf numFmtId="0" fontId="3" fillId="10" borderId="32" xfId="0" applyFont="1" applyFill="1" applyBorder="1" applyAlignment="1">
      <alignment horizontal="center" vertical="center"/>
    </xf>
    <xf numFmtId="0" fontId="5" fillId="2" borderId="5" xfId="3" applyFont="1" applyFill="1" applyBorder="1" applyAlignment="1">
      <alignment horizontal="center" vertical="center"/>
    </xf>
    <xf numFmtId="0" fontId="5" fillId="2" borderId="6" xfId="3" applyFont="1" applyFill="1" applyBorder="1" applyAlignment="1">
      <alignment horizontal="center" vertical="center"/>
    </xf>
    <xf numFmtId="0" fontId="5" fillId="2" borderId="7" xfId="3" applyFont="1" applyFill="1" applyBorder="1" applyAlignment="1">
      <alignment horizontal="center" vertical="center"/>
    </xf>
    <xf numFmtId="0" fontId="6" fillId="0" borderId="26" xfId="3" applyFont="1" applyBorder="1" applyAlignment="1">
      <alignment horizontal="left" vertical="center"/>
    </xf>
    <xf numFmtId="0" fontId="6" fillId="0" borderId="24" xfId="3" applyFont="1" applyBorder="1" applyAlignment="1">
      <alignment horizontal="center" vertical="center"/>
    </xf>
    <xf numFmtId="0" fontId="6" fillId="0" borderId="27" xfId="3" applyFont="1" applyBorder="1" applyAlignment="1">
      <alignment horizontal="center" vertical="center"/>
    </xf>
    <xf numFmtId="0" fontId="7" fillId="0" borderId="28" xfId="3" applyFont="1" applyBorder="1" applyAlignment="1">
      <alignment horizontal="center" vertical="center"/>
    </xf>
    <xf numFmtId="0" fontId="7" fillId="0" borderId="24" xfId="3" applyFont="1" applyBorder="1" applyAlignment="1">
      <alignment horizontal="center" vertical="center"/>
    </xf>
    <xf numFmtId="0" fontId="7" fillId="0" borderId="27" xfId="3" applyFont="1" applyBorder="1" applyAlignment="1">
      <alignment horizontal="center" vertical="center"/>
    </xf>
    <xf numFmtId="0" fontId="7" fillId="0" borderId="11" xfId="3" applyFont="1" applyBorder="1" applyAlignment="1">
      <alignment horizontal="center" vertical="center" wrapText="1"/>
    </xf>
    <xf numFmtId="0" fontId="7" fillId="0" borderId="0" xfId="3" applyFont="1" applyAlignment="1">
      <alignment horizontal="center" vertical="center" wrapText="1"/>
    </xf>
    <xf numFmtId="0" fontId="7" fillId="0" borderId="12" xfId="3" applyFont="1" applyBorder="1" applyAlignment="1">
      <alignment horizontal="center" vertical="center" wrapText="1"/>
    </xf>
    <xf numFmtId="0" fontId="7" fillId="0" borderId="16" xfId="3" applyFont="1" applyBorder="1" applyAlignment="1">
      <alignment horizontal="center" vertical="center" wrapText="1"/>
    </xf>
    <xf numFmtId="0" fontId="7" fillId="0" borderId="17" xfId="3" applyFont="1" applyBorder="1" applyAlignment="1">
      <alignment horizontal="center" vertical="center" wrapText="1"/>
    </xf>
    <xf numFmtId="0" fontId="7" fillId="0" borderId="18" xfId="3" applyFont="1" applyBorder="1" applyAlignment="1">
      <alignment horizontal="center" vertical="center" wrapText="1"/>
    </xf>
    <xf numFmtId="0" fontId="6" fillId="0" borderId="1" xfId="3" applyFont="1" applyBorder="1" applyAlignment="1">
      <alignment horizontal="left" vertical="center"/>
    </xf>
    <xf numFmtId="0" fontId="6" fillId="0" borderId="8" xfId="3" applyFont="1" applyBorder="1" applyAlignment="1">
      <alignment horizontal="center" vertical="center"/>
    </xf>
    <xf numFmtId="0" fontId="6" fillId="0" borderId="9" xfId="3" applyFont="1" applyBorder="1" applyAlignment="1">
      <alignment horizontal="center" vertical="center"/>
    </xf>
    <xf numFmtId="0" fontId="8" fillId="0" borderId="10" xfId="8" applyBorder="1" applyAlignment="1">
      <alignment horizontal="center" vertical="center"/>
    </xf>
    <xf numFmtId="0" fontId="6" fillId="0" borderId="13" xfId="3" applyFont="1" applyBorder="1" applyAlignment="1">
      <alignment horizontal="center" vertical="center"/>
    </xf>
    <xf numFmtId="0" fontId="6" fillId="0" borderId="14" xfId="3" applyFont="1" applyBorder="1" applyAlignment="1">
      <alignment horizontal="center" vertical="center"/>
    </xf>
    <xf numFmtId="0" fontId="8" fillId="0" borderId="15" xfId="8" applyBorder="1" applyAlignment="1">
      <alignment horizontal="center" vertical="center"/>
    </xf>
    <xf numFmtId="0" fontId="6" fillId="0" borderId="2" xfId="3" applyFont="1" applyBorder="1" applyAlignment="1">
      <alignment horizontal="center" vertical="center"/>
    </xf>
    <xf numFmtId="0" fontId="6" fillId="0" borderId="3" xfId="3" applyFont="1" applyBorder="1" applyAlignment="1">
      <alignment horizontal="center" vertical="center"/>
    </xf>
    <xf numFmtId="0" fontId="7" fillId="0" borderId="4" xfId="3" applyFont="1" applyBorder="1" applyAlignment="1">
      <alignment horizontal="center" vertical="center"/>
    </xf>
    <xf numFmtId="0" fontId="7" fillId="0" borderId="2" xfId="3" applyFont="1" applyBorder="1" applyAlignment="1">
      <alignment horizontal="center" vertical="center"/>
    </xf>
    <xf numFmtId="0" fontId="7" fillId="0" borderId="3" xfId="3" applyFont="1" applyBorder="1" applyAlignment="1">
      <alignment horizontal="center" vertical="center"/>
    </xf>
    <xf numFmtId="0" fontId="7" fillId="0" borderId="5" xfId="3" applyFont="1" applyBorder="1" applyAlignment="1">
      <alignment horizontal="center" vertical="center" wrapText="1"/>
    </xf>
    <xf numFmtId="0" fontId="7" fillId="0" borderId="6" xfId="3" applyFont="1" applyBorder="1" applyAlignment="1">
      <alignment horizontal="center" vertical="center" wrapText="1"/>
    </xf>
    <xf numFmtId="0" fontId="7" fillId="0" borderId="7" xfId="3" applyFont="1" applyBorder="1" applyAlignment="1">
      <alignment horizontal="center" vertical="center" wrapText="1"/>
    </xf>
    <xf numFmtId="0" fontId="3" fillId="4" borderId="37" xfId="3" applyFont="1" applyFill="1" applyBorder="1" applyAlignment="1">
      <alignment horizontal="center" vertical="center" wrapText="1"/>
    </xf>
    <xf numFmtId="0" fontId="3" fillId="4" borderId="39" xfId="3" applyFont="1" applyFill="1" applyBorder="1" applyAlignment="1">
      <alignment horizontal="center" vertical="center" wrapText="1"/>
    </xf>
    <xf numFmtId="0" fontId="10" fillId="7" borderId="16" xfId="3" applyFont="1" applyFill="1" applyBorder="1" applyAlignment="1">
      <alignment horizontal="left" vertical="center" wrapText="1"/>
    </xf>
    <xf numFmtId="0" fontId="10" fillId="7" borderId="17" xfId="3" applyFont="1" applyFill="1" applyBorder="1" applyAlignment="1">
      <alignment horizontal="left" vertical="center" wrapText="1"/>
    </xf>
    <xf numFmtId="0" fontId="10" fillId="7" borderId="18" xfId="3" applyFont="1" applyFill="1" applyBorder="1" applyAlignment="1">
      <alignment horizontal="left" vertical="center" wrapText="1"/>
    </xf>
    <xf numFmtId="0" fontId="11" fillId="6" borderId="37" xfId="3" applyFont="1" applyFill="1" applyBorder="1" applyAlignment="1">
      <alignment horizontal="center" vertical="center" wrapText="1"/>
    </xf>
    <xf numFmtId="0" fontId="11" fillId="6" borderId="38" xfId="3" applyFont="1" applyFill="1" applyBorder="1" applyAlignment="1">
      <alignment horizontal="center" vertical="center" wrapText="1"/>
    </xf>
    <xf numFmtId="0" fontId="11" fillId="6" borderId="39" xfId="3" applyFont="1" applyFill="1" applyBorder="1" applyAlignment="1">
      <alignment horizontal="center" vertical="center" wrapText="1"/>
    </xf>
    <xf numFmtId="0" fontId="6" fillId="0" borderId="19" xfId="3" applyFont="1" applyBorder="1" applyAlignment="1">
      <alignment horizontal="left" vertical="center"/>
    </xf>
    <xf numFmtId="0" fontId="6" fillId="0" borderId="20" xfId="3" applyFont="1" applyBorder="1" applyAlignment="1">
      <alignment horizontal="center" vertical="center"/>
    </xf>
    <xf numFmtId="0" fontId="6" fillId="0" borderId="21" xfId="3" applyFont="1" applyBorder="1" applyAlignment="1">
      <alignment horizontal="center" vertical="center"/>
    </xf>
    <xf numFmtId="0" fontId="6" fillId="0" borderId="22" xfId="3" applyFont="1" applyBorder="1" applyAlignment="1">
      <alignment horizontal="center" vertical="center"/>
    </xf>
    <xf numFmtId="0" fontId="11" fillId="3" borderId="37" xfId="3" applyFont="1" applyFill="1" applyBorder="1" applyAlignment="1">
      <alignment horizontal="center" vertical="center"/>
    </xf>
    <xf numFmtId="0" fontId="11" fillId="3" borderId="38" xfId="3" applyFont="1" applyFill="1" applyBorder="1" applyAlignment="1">
      <alignment horizontal="center" vertical="center"/>
    </xf>
    <xf numFmtId="0" fontId="11" fillId="3" borderId="39" xfId="3" applyFont="1" applyFill="1" applyBorder="1" applyAlignment="1">
      <alignment horizontal="center" vertical="center"/>
    </xf>
    <xf numFmtId="0" fontId="3" fillId="4" borderId="41" xfId="3" applyFont="1" applyFill="1" applyBorder="1" applyAlignment="1">
      <alignment horizontal="center" vertical="center" wrapText="1"/>
    </xf>
    <xf numFmtId="0" fontId="3" fillId="4" borderId="40" xfId="3" applyFont="1" applyFill="1" applyBorder="1" applyAlignment="1">
      <alignment horizontal="center" vertical="center" wrapText="1"/>
    </xf>
    <xf numFmtId="0" fontId="3" fillId="5" borderId="37" xfId="3" applyFont="1" applyFill="1" applyBorder="1" applyAlignment="1">
      <alignment horizontal="center" vertical="center" wrapText="1"/>
    </xf>
    <xf numFmtId="0" fontId="3" fillId="5" borderId="39" xfId="3" applyFont="1" applyFill="1" applyBorder="1" applyAlignment="1">
      <alignment horizontal="center" vertical="center" wrapText="1"/>
    </xf>
  </cellXfs>
  <cellStyles count="9">
    <cellStyle name="Hipervínculo" xfId="8" builtinId="8"/>
    <cellStyle name="Moneda" xfId="1" builtinId="4"/>
    <cellStyle name="Moneda [0]" xfId="2" builtinId="7"/>
    <cellStyle name="Moneda [0] 2" xfId="4" xr:uid="{A7D11E4F-6559-408D-BBB3-DEC109642CCF}"/>
    <cellStyle name="Moneda [0] 2 2" xfId="6" xr:uid="{62CC917A-CB91-2746-9B7C-F23789AF3E9D}"/>
    <cellStyle name="Normal" xfId="0" builtinId="0"/>
    <cellStyle name="Normal 3" xfId="3" xr:uid="{72B7C42E-14C2-461C-BDE0-FC9AC88DFDFF}"/>
    <cellStyle name="Normal 3 2" xfId="5" xr:uid="{2B115B65-9B0F-844E-8FC6-220061CAA6B9}"/>
    <cellStyle name="Porcentaje" xfId="7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gobiernobogota-my.sharepoint.com/Users/linac/Downloads/Canasta%20de%20precios.xlsx" TargetMode="External"/><Relationship Id="rId1" Type="http://schemas.openxmlformats.org/officeDocument/2006/relationships/externalLinkPath" Target="https://gobiernobogota-my.sharepoint.com/Users/linac/Downloads/Canasta%20de%20precio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usuario/Desktop/ALPA/Formulaci&#243;n/Presupuestos%20Participativos/MATRIZ%20AVANCES%20CUALITATIVOS%20PP%20DIC%2031%20PUENTE%20ARANDA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GIO/Downloads/Sin%20t&#237;tuloC/Users/shernandez/Desktop/VISOR%20MUSI%2031%20DE%20MARZO%202019%2007%20DESBLOQUEAD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ANASTA DE PRECIOS"/>
      <sheetName val="FDLM-IPMC-008-2025"/>
      <sheetName val="FDLM-IPMC-025-2025"/>
      <sheetName val="FDLM-LP-012-2025 (133720)"/>
      <sheetName val="FDLM-LP-019-2025 (133715)"/>
      <sheetName val="FDLM-LP-028-2025 (142215)"/>
      <sheetName val="FDLM-LP-029-2025 (142236)"/>
      <sheetName val="FDLM-LP-016-2025 (133718)"/>
      <sheetName val="FDLM-SAMC-018-2025 (134366)"/>
      <sheetName val="FDLM-SAMC-031-2025 (142830)"/>
      <sheetName val="TALENTO HUMANO"/>
    </sheetNames>
    <sheetDataSet>
      <sheetData sheetId="0"/>
      <sheetData sheetId="1" refreshError="1">
        <row r="1">
          <cell r="R1">
            <v>1.0509999999999999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PUESTAS GANADORAS"/>
      <sheetName val="LISTAS"/>
    </sheetNames>
    <sheetDataSet>
      <sheetData sheetId="0" refreshError="1"/>
      <sheetData sheetId="1">
        <row r="5">
          <cell r="B5" t="str">
            <v>Sin iniciar</v>
          </cell>
        </row>
        <row r="6">
          <cell r="B6" t="str">
            <v>Contratada</v>
          </cell>
        </row>
        <row r="7">
          <cell r="B7" t="str">
            <v>En ejecución</v>
          </cell>
        </row>
        <row r="8">
          <cell r="B8" t="str">
            <v>Terminada</v>
          </cell>
        </row>
        <row r="9">
          <cell r="B9" t="str">
            <v>No ejecutada</v>
          </cell>
        </row>
        <row r="10">
          <cell r="B10" t="str">
            <v>Imposible ejecución (inviable)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incipal"/>
      <sheetName val="Promedio Sector"/>
      <sheetName val="Base de Datos MUSI 2017-2020"/>
      <sheetName val="Inf Ejec"/>
      <sheetName val="NomLocIE"/>
      <sheetName val="PMR"/>
      <sheetName val="NomLocPMR"/>
      <sheetName val="Dashboard"/>
      <sheetName val="INFORME INDICADOR SECTORIAL"/>
      <sheetName val="LINEA DE TIEMPO"/>
      <sheetName val="DBO1"/>
      <sheetName val="DB02"/>
      <sheetName val="DB03"/>
      <sheetName val="DB04"/>
      <sheetName val="DB05"/>
      <sheetName val="DB06"/>
      <sheetName val="DB07"/>
      <sheetName val="DB08"/>
      <sheetName val="DB09"/>
      <sheetName val="DB10"/>
      <sheetName val="DB11"/>
      <sheetName val="DB12"/>
      <sheetName val="AGREGACION"/>
      <sheetName val="AI1"/>
      <sheetName val="AI2"/>
      <sheetName val="ATotal"/>
      <sheetName val="AP1"/>
      <sheetName val="AP2"/>
      <sheetName val="AP3"/>
      <sheetName val="AE5"/>
      <sheetName val="AE6"/>
      <sheetName val="AE7"/>
      <sheetName val="IA03"/>
      <sheetName val="Entregables (2)"/>
      <sheetName val="Indicadores agregados"/>
      <sheetName val="listas"/>
      <sheetName val="Protocolo MUS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>
        <row r="216">
          <cell r="S216" t="str">
            <v>Jardines infantiles adecuados</v>
          </cell>
        </row>
        <row r="217">
          <cell r="S217" t="str">
            <v>Jardines infantiles dotados</v>
          </cell>
        </row>
        <row r="218">
          <cell r="S218" t="str">
            <v>Personas vinculadas a acciones de promoción del buen trato infantil</v>
          </cell>
        </row>
        <row r="219">
          <cell r="S219" t="str">
            <v>Personas con subsidio tipo C  beneficiadas</v>
          </cell>
        </row>
        <row r="220">
          <cell r="S220" t="str">
            <v xml:space="preserve"> Personas beneficiadas con ayudas técnicas no POS </v>
          </cell>
        </row>
        <row r="221">
          <cell r="S221" t="str">
            <v xml:space="preserve"> Obras de mitigación de riesgo realizadas  </v>
          </cell>
        </row>
        <row r="222">
          <cell r="S222" t="str">
            <v>IED dotados con material pedagógico</v>
          </cell>
        </row>
        <row r="223">
          <cell r="S223" t="str">
            <v>Eventos artísticos y culturales realizados</v>
          </cell>
        </row>
        <row r="224">
          <cell r="S224" t="str">
            <v>Eventos de recreación y deporte realizados</v>
          </cell>
        </row>
        <row r="225">
          <cell r="S225" t="str">
            <v>Personas vinculadas a procesos de  formación artística y cultural</v>
          </cell>
        </row>
        <row r="226">
          <cell r="S226" t="str">
            <v>Personas vinculadas a procesos de  formación deportiva</v>
          </cell>
        </row>
        <row r="227">
          <cell r="S227" t="str">
            <v xml:space="preserve">Demandas  de titulación predial presentadas </v>
          </cell>
        </row>
        <row r="228">
          <cell r="S228" t="str">
            <v xml:space="preserve">Estudios preliminares para la regularización urbanística (levantamiento topográficos y análisis de los mismos)  a asentamientos de origen informal previamente legalizados y priorizados en los territorios diagnosticados por la SDHT
</v>
          </cell>
        </row>
        <row r="229">
          <cell r="S229" t="str">
            <v>Parques vecinales y/o de bolsillo construidos</v>
          </cell>
        </row>
        <row r="230">
          <cell r="S230" t="str">
            <v>Parques vecinales y/o de bolsillo intervenidos</v>
          </cell>
        </row>
        <row r="231">
          <cell r="S231" t="str">
            <v xml:space="preserve"> Km/carril de malla vial rural construidos </v>
          </cell>
        </row>
        <row r="232">
          <cell r="S232" t="str">
            <v>Km/carril de malla vial local construido</v>
          </cell>
        </row>
        <row r="233">
          <cell r="S233" t="str">
            <v>Km/carril de malla vial local mantenido</v>
          </cell>
        </row>
        <row r="234">
          <cell r="S234" t="str">
            <v>Km/carril de malla vial rural mantenidos</v>
          </cell>
        </row>
        <row r="235">
          <cell r="S235" t="str">
            <v>m2 de espacio público construidos</v>
          </cell>
        </row>
        <row r="236">
          <cell r="S236" t="str">
            <v>m2 de espacio público mantenidos</v>
          </cell>
        </row>
        <row r="237">
          <cell r="S237" t="str">
            <v>Puentes vehiculares y/o peatonales, de escala local sobre cuerpos de agua intervenidos</v>
          </cell>
        </row>
        <row r="238">
          <cell r="S238" t="str">
            <v>Dotaciones para seguridad realizadas</v>
          </cell>
        </row>
        <row r="239">
          <cell r="S239" t="str">
            <v>Personas vinculadas a ejercicios de convivencia ciudadana</v>
          </cell>
        </row>
        <row r="240">
          <cell r="S240" t="str">
            <v>Líneas telefónicas satelitales instaladas y/o mantenidas</v>
          </cell>
        </row>
        <row r="241">
          <cell r="S241" t="str">
            <v>Portales interactivos con operación sostenible garantizada</v>
          </cell>
        </row>
        <row r="242">
          <cell r="S242" t="str">
            <v>Arboles sembrados o intervenidos</v>
          </cell>
        </row>
        <row r="243">
          <cell r="S243" t="str">
            <v>Hectáreas de espacio público intervenidas  con acciones de renaturalización y/o ecourbanismo</v>
          </cell>
        </row>
        <row r="244">
          <cell r="S244" t="str">
            <v>m2 de espacio público intervenidos con acciones de jardinería, muros verdes y/o paisajismo</v>
          </cell>
        </row>
        <row r="245">
          <cell r="S245" t="str">
            <v>Personas beneficiadas a través de emprendimientos rurales</v>
          </cell>
        </row>
        <row r="246">
          <cell r="S246" t="str">
            <v>Personas beneficiadas con acciones de asesoría técnica agropecuaria y/o asistencia en tecnologías ambientales sostenibles</v>
          </cell>
        </row>
        <row r="247">
          <cell r="S247" t="str">
            <v>Ediles con pago de honorarios cubierto</v>
          </cell>
        </row>
        <row r="248">
          <cell r="S248" t="str">
            <v>Estrategias de fortalecimiento institucional realizadas</v>
          </cell>
        </row>
        <row r="249">
          <cell r="S249" t="str">
            <v>Acciones de inspección, vigilancia y control realizadas</v>
          </cell>
        </row>
        <row r="250">
          <cell r="S250" t="str">
            <v>Organizaciones, instancias y expresiones sociales ciudadanas fortalecidas para la participación</v>
          </cell>
        </row>
        <row r="251">
          <cell r="S251" t="str">
            <v>Personas vinculadas a procesos de participación ciudadana y/o control social</v>
          </cell>
        </row>
        <row r="252">
          <cell r="S252" t="str">
            <v>Sede administrativa local adecuada</v>
          </cell>
        </row>
        <row r="253">
          <cell r="S253" t="str">
            <v>Camión de bomberos adquirido</v>
          </cell>
        </row>
        <row r="254">
          <cell r="S254" t="str">
            <v>Estrategias integrales para la prevención del riesgo natural y antrópico realizadas</v>
          </cell>
        </row>
        <row r="255">
          <cell r="S255" t="str">
            <v>Personas formadas en  hotelería y turismo y/o ecoturismo y/o comunicación y mercadeo y/o publicidad y/o administración e ingles</v>
          </cell>
        </row>
        <row r="256">
          <cell r="S256" t="str">
            <v>Personas vinculadas a procesos integrales en materia de paz y reconciliación</v>
          </cell>
        </row>
        <row r="257">
          <cell r="S257" t="str">
            <v>Casas de la participación ciudadana  local acondicionadas</v>
          </cell>
        </row>
        <row r="258">
          <cell r="S258" t="str">
            <v>Niños y niñas vinculados a estrategias orientadas a la atención nutricional y prevención de enfermedades prevalentes de la primera infancia</v>
          </cell>
        </row>
        <row r="259">
          <cell r="S259" t="str">
            <v>Construcciones de planteles educativos apoyadas</v>
          </cell>
        </row>
        <row r="260">
          <cell r="S260" t="str">
            <v>CAIs construidos y dotados</v>
          </cell>
        </row>
        <row r="261">
          <cell r="S261" t="str">
            <v>Personas vinculadas en acciones contra la violencia y discriminación de la mujer</v>
          </cell>
        </row>
        <row r="262">
          <cell r="S262" t="str">
            <v>Jóvenes con acciones de ampliación de oportunidades de generación de ingresos y de estabilidad económica beneficiados</v>
          </cell>
        </row>
        <row r="263">
          <cell r="S263" t="str">
            <v>Procesos de recolección y clasificación de residuos sólidos aprovechables implementados</v>
          </cell>
        </row>
        <row r="264">
          <cell r="S264" t="str">
            <v>Centros de Atención Inmediata 
adquiridos y/o construidos</v>
          </cell>
        </row>
        <row r="265">
          <cell r="S265" t="str">
            <v>Estrategias para el fortalecimiento de la apropiación de las TIC implementadas</v>
          </cell>
        </row>
        <row r="266">
          <cell r="S266" t="str">
            <v>Cupos de Educación Técnica, Tecnológica y profesional promovidos</v>
          </cell>
        </row>
        <row r="267">
          <cell r="S267" t="str">
            <v>Procesos de reconocimiento e identificación de necesidades  y acciones para la legalización y funcionamiento de acueductos veredales durante la vigencia  del Plan</v>
          </cell>
        </row>
        <row r="268">
          <cell r="S268" t="str">
            <v>Personas beneficiadas</v>
          </cell>
        </row>
        <row r="269">
          <cell r="S269" t="str">
            <v>Personas beneficiadas en estrategias para el cierre de brechas de género</v>
          </cell>
        </row>
        <row r="270">
          <cell r="S270" t="str">
            <v>Personas vinculadas en el proyecto estratégico ecoturístico de conservación ambiental</v>
          </cell>
        </row>
        <row r="271">
          <cell r="S271" t="str">
            <v>Acciones realizadas para el desarrollo de segmentos, actividades, productos y/o servicios turísticos</v>
          </cell>
        </row>
        <row r="272">
          <cell r="S272" t="str">
            <v>Acciones de protección animal realizadas</v>
          </cell>
        </row>
        <row r="273">
          <cell r="S273" t="str">
            <v>Estrategias  implementadas del plan de acción de la política de bienestar animal</v>
          </cell>
        </row>
        <row r="274">
          <cell r="S274" t="str">
            <v>Acciones de agricultura urbana implementadas</v>
          </cell>
        </row>
        <row r="275">
          <cell r="S275" t="str">
            <v>Salones comunales intervenidos</v>
          </cell>
        </row>
      </sheetData>
      <sheetData sheetId="3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mparrado@fanalca.com" TargetMode="External"/><Relationship Id="rId2" Type="http://schemas.openxmlformats.org/officeDocument/2006/relationships/hyperlink" Target="https://www.supermotosmymcolombia.com/" TargetMode="External"/><Relationship Id="rId1" Type="http://schemas.openxmlformats.org/officeDocument/2006/relationships/hyperlink" Target="mailto:supermotosnotificaciones@hotmail.com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honda.com.c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685B3-8EC4-47CB-8BE3-C848489F0C82}">
  <dimension ref="A1:Z15"/>
  <sheetViews>
    <sheetView tabSelected="1" topLeftCell="A3" zoomScale="70" zoomScaleNormal="70" workbookViewId="0">
      <selection activeCell="E14" sqref="E14"/>
    </sheetView>
  </sheetViews>
  <sheetFormatPr baseColWidth="10" defaultColWidth="11.5" defaultRowHeight="15"/>
  <cols>
    <col min="1" max="1" width="19.5" customWidth="1"/>
    <col min="2" max="2" width="13.33203125" customWidth="1"/>
    <col min="3" max="3" width="33.6640625" customWidth="1"/>
    <col min="4" max="4" width="17.5" customWidth="1"/>
    <col min="5" max="5" width="22.5" customWidth="1"/>
    <col min="6" max="6" width="26.5" customWidth="1"/>
    <col min="7" max="7" width="39.33203125" customWidth="1"/>
    <col min="8" max="8" width="11.5" customWidth="1"/>
    <col min="9" max="9" width="12.1640625" customWidth="1"/>
    <col min="10" max="10" width="10.83203125" customWidth="1"/>
    <col min="11" max="11" width="11.5" customWidth="1"/>
    <col min="12" max="12" width="21.1640625" customWidth="1"/>
    <col min="13" max="13" width="22" customWidth="1"/>
    <col min="14" max="14" width="18.5" customWidth="1"/>
    <col min="15" max="17" width="25.1640625" customWidth="1"/>
    <col min="18" max="21" width="30.83203125" style="1" customWidth="1"/>
    <col min="22" max="22" width="19.83203125" customWidth="1"/>
  </cols>
  <sheetData>
    <row r="1" spans="1:26" ht="22">
      <c r="A1" s="37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9"/>
    </row>
    <row r="2" spans="1:26" ht="66" customHeight="1" thickBot="1">
      <c r="A2" s="69" t="s">
        <v>47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1"/>
    </row>
    <row r="3" spans="1:26" ht="39" customHeight="1">
      <c r="A3" s="40" t="s">
        <v>1</v>
      </c>
      <c r="B3" s="40"/>
      <c r="C3" s="12" t="s">
        <v>2</v>
      </c>
      <c r="D3" s="41" t="s">
        <v>3</v>
      </c>
      <c r="E3" s="42"/>
      <c r="F3" s="43">
        <v>3153678609</v>
      </c>
      <c r="G3" s="44"/>
      <c r="H3" s="44"/>
      <c r="I3" s="45"/>
      <c r="J3" s="46"/>
      <c r="K3" s="47"/>
      <c r="L3" s="48"/>
    </row>
    <row r="4" spans="1:26" ht="23.25" customHeight="1">
      <c r="A4" s="52" t="s">
        <v>4</v>
      </c>
      <c r="B4" s="52"/>
      <c r="C4" s="2">
        <v>901127726</v>
      </c>
      <c r="D4" s="53" t="s">
        <v>5</v>
      </c>
      <c r="E4" s="54"/>
      <c r="F4" s="55" t="s">
        <v>6</v>
      </c>
      <c r="G4" s="53"/>
      <c r="H4" s="53"/>
      <c r="I4" s="54"/>
      <c r="J4" s="46"/>
      <c r="K4" s="47"/>
      <c r="L4" s="48"/>
    </row>
    <row r="5" spans="1:26" ht="27.75" customHeight="1" thickBot="1">
      <c r="A5" s="52" t="s">
        <v>7</v>
      </c>
      <c r="B5" s="52"/>
      <c r="C5" s="5" t="s">
        <v>8</v>
      </c>
      <c r="D5" s="56" t="s">
        <v>9</v>
      </c>
      <c r="E5" s="57"/>
      <c r="F5" s="58" t="s">
        <v>10</v>
      </c>
      <c r="G5" s="56"/>
      <c r="H5" s="56"/>
      <c r="I5" s="57"/>
      <c r="J5" s="49"/>
      <c r="K5" s="50"/>
      <c r="L5" s="51"/>
    </row>
    <row r="6" spans="1:26" ht="22">
      <c r="A6" s="52" t="s">
        <v>11</v>
      </c>
      <c r="B6" s="52"/>
      <c r="C6" s="2" t="s">
        <v>12</v>
      </c>
      <c r="D6" s="59" t="s">
        <v>3</v>
      </c>
      <c r="E6" s="60"/>
      <c r="F6" s="61">
        <v>3113773610</v>
      </c>
      <c r="G6" s="62"/>
      <c r="H6" s="62"/>
      <c r="I6" s="63"/>
      <c r="J6" s="64"/>
      <c r="K6" s="65"/>
      <c r="L6" s="66"/>
    </row>
    <row r="7" spans="1:26" ht="18" customHeight="1">
      <c r="A7" s="52" t="s">
        <v>4</v>
      </c>
      <c r="B7" s="52"/>
      <c r="C7" s="2" t="s">
        <v>13</v>
      </c>
      <c r="D7" s="53" t="s">
        <v>5</v>
      </c>
      <c r="E7" s="54"/>
      <c r="F7" s="55" t="s">
        <v>14</v>
      </c>
      <c r="G7" s="53"/>
      <c r="H7" s="53"/>
      <c r="I7" s="54"/>
      <c r="J7" s="46"/>
      <c r="K7" s="47"/>
      <c r="L7" s="48"/>
    </row>
    <row r="8" spans="1:26" ht="24" customHeight="1" thickBot="1">
      <c r="A8" s="52" t="s">
        <v>7</v>
      </c>
      <c r="B8" s="52"/>
      <c r="C8" s="2" t="s">
        <v>15</v>
      </c>
      <c r="D8" s="56" t="s">
        <v>9</v>
      </c>
      <c r="E8" s="57"/>
      <c r="F8" s="58" t="s">
        <v>16</v>
      </c>
      <c r="G8" s="56"/>
      <c r="H8" s="56"/>
      <c r="I8" s="57"/>
      <c r="J8" s="49"/>
      <c r="K8" s="50"/>
      <c r="L8" s="51"/>
    </row>
    <row r="9" spans="1:26" ht="22" hidden="1">
      <c r="A9" s="52" t="s">
        <v>17</v>
      </c>
      <c r="B9" s="52"/>
      <c r="C9" s="2"/>
      <c r="D9" s="59" t="s">
        <v>3</v>
      </c>
      <c r="E9" s="60"/>
      <c r="F9" s="61"/>
      <c r="G9" s="62"/>
      <c r="H9" s="62"/>
      <c r="I9" s="63"/>
      <c r="J9" s="64"/>
      <c r="K9" s="65"/>
      <c r="L9" s="66"/>
    </row>
    <row r="10" spans="1:26" ht="16" hidden="1">
      <c r="A10" s="52" t="s">
        <v>4</v>
      </c>
      <c r="B10" s="52"/>
      <c r="C10" s="2"/>
      <c r="D10" s="53" t="s">
        <v>5</v>
      </c>
      <c r="E10" s="54"/>
      <c r="F10" s="55"/>
      <c r="G10" s="53"/>
      <c r="H10" s="53"/>
      <c r="I10" s="54"/>
      <c r="J10" s="46"/>
      <c r="K10" s="47"/>
      <c r="L10" s="48"/>
    </row>
    <row r="11" spans="1:26" ht="16" hidden="1">
      <c r="A11" s="75" t="s">
        <v>7</v>
      </c>
      <c r="B11" s="75"/>
      <c r="C11" s="3"/>
      <c r="D11" s="76" t="s">
        <v>9</v>
      </c>
      <c r="E11" s="77"/>
      <c r="F11" s="78"/>
      <c r="G11" s="76"/>
      <c r="H11" s="76"/>
      <c r="I11" s="77"/>
      <c r="J11" s="46"/>
      <c r="K11" s="47"/>
      <c r="L11" s="48"/>
    </row>
    <row r="12" spans="1:26" ht="75.75" customHeight="1" thickBot="1">
      <c r="A12" s="79" t="s">
        <v>18</v>
      </c>
      <c r="B12" s="80"/>
      <c r="C12" s="80"/>
      <c r="D12" s="80"/>
      <c r="E12" s="80"/>
      <c r="F12" s="80"/>
      <c r="G12" s="80"/>
      <c r="H12" s="80"/>
      <c r="I12" s="80"/>
      <c r="J12" s="80"/>
      <c r="K12" s="81"/>
      <c r="L12" s="82" t="s">
        <v>19</v>
      </c>
      <c r="M12" s="83"/>
      <c r="N12" s="84" t="s">
        <v>20</v>
      </c>
      <c r="O12" s="85"/>
      <c r="P12" s="67" t="s">
        <v>21</v>
      </c>
      <c r="Q12" s="68"/>
      <c r="R12" s="72" t="s">
        <v>22</v>
      </c>
      <c r="S12" s="73"/>
      <c r="T12" s="73"/>
      <c r="U12" s="74"/>
      <c r="V12" s="32" t="s">
        <v>23</v>
      </c>
    </row>
    <row r="13" spans="1:26" s="13" customFormat="1" ht="47.25" customHeight="1">
      <c r="A13" s="20" t="s">
        <v>24</v>
      </c>
      <c r="B13" s="21" t="s">
        <v>25</v>
      </c>
      <c r="C13" s="21" t="s">
        <v>26</v>
      </c>
      <c r="D13" s="21" t="s">
        <v>27</v>
      </c>
      <c r="E13" s="21" t="s">
        <v>28</v>
      </c>
      <c r="F13" s="22" t="s">
        <v>29</v>
      </c>
      <c r="G13" s="21" t="s">
        <v>30</v>
      </c>
      <c r="H13" s="22" t="s">
        <v>31</v>
      </c>
      <c r="I13" s="22" t="s">
        <v>32</v>
      </c>
      <c r="J13" s="21" t="s">
        <v>33</v>
      </c>
      <c r="K13" s="22" t="s">
        <v>32</v>
      </c>
      <c r="L13" s="23" t="s">
        <v>34</v>
      </c>
      <c r="M13" s="24" t="s">
        <v>35</v>
      </c>
      <c r="N13" s="25" t="s">
        <v>34</v>
      </c>
      <c r="O13" s="26" t="s">
        <v>35</v>
      </c>
      <c r="P13" s="23" t="s">
        <v>34</v>
      </c>
      <c r="Q13" s="24" t="s">
        <v>35</v>
      </c>
      <c r="R13" s="27" t="s">
        <v>36</v>
      </c>
      <c r="S13" s="28" t="s">
        <v>37</v>
      </c>
      <c r="T13" s="29" t="s">
        <v>38</v>
      </c>
      <c r="U13" s="30" t="s">
        <v>39</v>
      </c>
      <c r="V13" s="31"/>
      <c r="Z13" s="34"/>
    </row>
    <row r="14" spans="1:26" s="9" customFormat="1" ht="73.5" customHeight="1">
      <c r="A14" s="14">
        <v>1</v>
      </c>
      <c r="B14" s="6">
        <v>2719</v>
      </c>
      <c r="C14" s="6" t="s">
        <v>48</v>
      </c>
      <c r="D14" s="6" t="s">
        <v>40</v>
      </c>
      <c r="E14" s="6" t="s">
        <v>41</v>
      </c>
      <c r="F14" s="6" t="s">
        <v>42</v>
      </c>
      <c r="G14" s="6" t="s">
        <v>43</v>
      </c>
      <c r="H14" s="6">
        <v>1</v>
      </c>
      <c r="I14" s="6" t="s">
        <v>44</v>
      </c>
      <c r="J14" s="6">
        <v>1</v>
      </c>
      <c r="K14" s="6" t="s">
        <v>45</v>
      </c>
      <c r="L14" s="8">
        <v>59000000</v>
      </c>
      <c r="M14" s="8">
        <f>L14*J14*H14</f>
        <v>59000000</v>
      </c>
      <c r="N14" s="8">
        <v>53800000</v>
      </c>
      <c r="O14" s="8">
        <f>N14*H14*J14</f>
        <v>53800000</v>
      </c>
      <c r="P14" s="7">
        <v>55042550.338799998</v>
      </c>
      <c r="Q14" s="7">
        <f>P14</f>
        <v>55042550.338799998</v>
      </c>
      <c r="R14" s="10">
        <f>ROUND((N14+L14+P14)/3,0)</f>
        <v>55947517</v>
      </c>
      <c r="S14" s="10">
        <f>ROUND((O14+M14+Q14)/3,0)</f>
        <v>55947517</v>
      </c>
      <c r="T14" s="4">
        <f>_xlfn.STDEV.P(M14,O14,Q14)</f>
        <v>2217239.0029389653</v>
      </c>
      <c r="U14" s="11">
        <f>(T14/S14)</f>
        <v>3.963069537007273E-2</v>
      </c>
      <c r="V14" s="15"/>
      <c r="X14" s="33"/>
    </row>
    <row r="15" spans="1:26" ht="28.5" customHeight="1" thickBot="1">
      <c r="A15" s="35" t="s">
        <v>46</v>
      </c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16"/>
      <c r="Q15" s="16"/>
      <c r="R15" s="17">
        <f>SUM(R14:R14)</f>
        <v>55947517</v>
      </c>
      <c r="S15" s="17">
        <f>SUM(S14:S14)</f>
        <v>55947517</v>
      </c>
      <c r="T15" s="18"/>
      <c r="U15" s="18"/>
      <c r="V15" s="19"/>
    </row>
  </sheetData>
  <autoFilter ref="A13:U15" xr:uid="{D5E685B3-8EC4-47CB-8BE3-C848489F0C82}"/>
  <mergeCells count="38">
    <mergeCell ref="A2:L2"/>
    <mergeCell ref="R12:U12"/>
    <mergeCell ref="F8:I8"/>
    <mergeCell ref="A9:B9"/>
    <mergeCell ref="D9:E9"/>
    <mergeCell ref="F9:I9"/>
    <mergeCell ref="J9:L11"/>
    <mergeCell ref="A10:B10"/>
    <mergeCell ref="D10:E10"/>
    <mergeCell ref="F10:I10"/>
    <mergeCell ref="A11:B11"/>
    <mergeCell ref="D11:E11"/>
    <mergeCell ref="F11:I11"/>
    <mergeCell ref="A12:K12"/>
    <mergeCell ref="L12:M12"/>
    <mergeCell ref="N12:O12"/>
    <mergeCell ref="P12:Q12"/>
    <mergeCell ref="A7:B7"/>
    <mergeCell ref="D7:E7"/>
    <mergeCell ref="F7:I7"/>
    <mergeCell ref="A8:B8"/>
    <mergeCell ref="D8:E8"/>
    <mergeCell ref="A15:O15"/>
    <mergeCell ref="A1:L1"/>
    <mergeCell ref="A3:B3"/>
    <mergeCell ref="D3:E3"/>
    <mergeCell ref="F3:I3"/>
    <mergeCell ref="J3:L5"/>
    <mergeCell ref="A4:B4"/>
    <mergeCell ref="D4:E4"/>
    <mergeCell ref="F4:I4"/>
    <mergeCell ref="A5:B5"/>
    <mergeCell ref="D5:E5"/>
    <mergeCell ref="F5:I5"/>
    <mergeCell ref="A6:B6"/>
    <mergeCell ref="D6:E6"/>
    <mergeCell ref="F6:I6"/>
    <mergeCell ref="J6:L8"/>
  </mergeCells>
  <hyperlinks>
    <hyperlink ref="F4" r:id="rId1" xr:uid="{A5C69273-0D13-4A52-A2C3-12E0208FE114}"/>
    <hyperlink ref="F5" r:id="rId2" xr:uid="{DA4635F0-EA91-4210-A952-39308CB07987}"/>
    <hyperlink ref="F7" r:id="rId3" xr:uid="{FD854C4E-97D2-4F96-A12B-46684C2B0EA7}"/>
    <hyperlink ref="F8" r:id="rId4" xr:uid="{A90F78A7-97AB-4421-BE1D-8BC55780DBE4}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ESTUDIO DE MERCADO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Camilo Falla Cortes</dc:creator>
  <cp:keywords/>
  <dc:description/>
  <cp:lastModifiedBy>lina caro</cp:lastModifiedBy>
  <cp:revision/>
  <dcterms:created xsi:type="dcterms:W3CDTF">2026-04-08T16:19:17Z</dcterms:created>
  <dcterms:modified xsi:type="dcterms:W3CDTF">2026-09-22T17:42:29Z</dcterms:modified>
  <cp:category/>
  <cp:contentStatus/>
</cp:coreProperties>
</file>