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C:\Users\ferpu\OneDrive\Desktop\FDLM 2026\SASI-MOTOS 2026\FDLM-SASI-2719-DEFINITIVOS\FDLM-SASI-2719-DEFINITIVOS\DOCUMENTOS PUBLICAR SASI MOTOS OK\"/>
    </mc:Choice>
  </mc:AlternateContent>
  <xr:revisionPtr revIDLastSave="0" documentId="13_ncr:1_{A33C84BB-EEAD-498C-8E13-0DB4BD84B871}" xr6:coauthVersionLast="47" xr6:coauthVersionMax="47" xr10:uidLastSave="{00000000-0000-0000-0000-000000000000}"/>
  <bookViews>
    <workbookView xWindow="-108" yWindow="-108" windowWidth="23256" windowHeight="12456" tabRatio="900" activeTab="2" xr2:uid="{00000000-000D-0000-FFFF-FFFF00000000}"/>
  </bookViews>
  <sheets>
    <sheet name="CONTEXTO" sheetId="16" r:id="rId1"/>
    <sheet name="IDENTIFICACION Y ANALISIS" sheetId="2" r:id="rId2"/>
    <sheet name="EVALUACIÓN" sheetId="11" r:id="rId3"/>
    <sheet name="EVALUACIÓN CON CONTROLES" sheetId="15" r:id="rId4"/>
    <sheet name="ASIGNACION Y TRATAMIENTO" sheetId="6" r:id="rId5"/>
  </sheets>
  <definedNames>
    <definedName name="_xlnm._FilterDatabase" localSheetId="4" hidden="1">'ASIGNACION Y TRATAMIENTO'!#REF!</definedName>
    <definedName name="_xlnm.Print_Area" localSheetId="4">'ASIGNACION Y TRATAMIENTO'!$B$2:$X$40</definedName>
    <definedName name="_xlnm.Print_Area" localSheetId="0">CONTEXTO!$B$2:$F$19</definedName>
    <definedName name="_xlnm.Print_Area" localSheetId="2">EVALUACIÓN!$B$2:$L$55</definedName>
    <definedName name="_xlnm.Print_Area" localSheetId="3">'EVALUACIÓN CON CONTROLES'!$B$2:$R$47</definedName>
    <definedName name="_xlnm.Print_Area" localSheetId="1">'IDENTIFICACION Y ANALISIS'!$B$2:$F$67</definedName>
    <definedName name="contratación">'IDENTIFICACION Y ANALISIS'!$B$38:$B$42</definedName>
    <definedName name="ejecución">'IDENTIFICACION Y ANALISIS'!$B$44:$B$67</definedName>
    <definedName name="OPCIONES">'ASIGNACION Y TRATAMIENTO'!$B$44:$B$46</definedName>
    <definedName name="planeación">'IDENTIFICACION Y ANALISIS'!$B$19:$B$29</definedName>
    <definedName name="selección">'IDENTIFICACION Y ANALISIS'!$B$31:$B$36</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15" l="1"/>
  <c r="B16" i="15"/>
  <c r="C16" i="15"/>
  <c r="B6" i="6"/>
  <c r="G21" i="6"/>
  <c r="U11" i="6"/>
  <c r="I22" i="6"/>
  <c r="H22" i="6"/>
  <c r="I21" i="6"/>
  <c r="H21" i="6"/>
  <c r="G22" i="6"/>
  <c r="C22" i="6"/>
  <c r="E22" i="6" s="1"/>
  <c r="C21" i="6"/>
  <c r="F21" i="6" s="1"/>
  <c r="X22" i="6"/>
  <c r="W22" i="6"/>
  <c r="V22" i="6"/>
  <c r="U22" i="6"/>
  <c r="T22" i="6"/>
  <c r="S22" i="6"/>
  <c r="P22" i="6"/>
  <c r="N22" i="6"/>
  <c r="K28" i="11"/>
  <c r="L28" i="11" s="1"/>
  <c r="K22" i="6" s="1"/>
  <c r="J27" i="15"/>
  <c r="I27" i="15"/>
  <c r="K27" i="15" s="1"/>
  <c r="L27" i="15" s="1"/>
  <c r="R22" i="6" s="1"/>
  <c r="I26" i="15"/>
  <c r="C27" i="15"/>
  <c r="B27" i="15"/>
  <c r="D22" i="6" s="1"/>
  <c r="J26" i="15"/>
  <c r="C26" i="15"/>
  <c r="B26" i="15"/>
  <c r="K27" i="11"/>
  <c r="L27" i="11" s="1"/>
  <c r="K21" i="6" s="1"/>
  <c r="K26" i="15" l="1"/>
  <c r="J21" i="6"/>
  <c r="Q22" i="6"/>
  <c r="F22" i="6"/>
  <c r="J22" i="6"/>
  <c r="O22" i="6"/>
  <c r="K26" i="11"/>
  <c r="K25" i="11"/>
  <c r="K24" i="11"/>
  <c r="K23" i="11"/>
  <c r="K22" i="11"/>
  <c r="K21" i="11"/>
  <c r="K20" i="11"/>
  <c r="K19" i="11"/>
  <c r="K18" i="11"/>
  <c r="K17" i="11"/>
  <c r="I16" i="15" l="1"/>
  <c r="O11" i="6" s="1"/>
  <c r="J16" i="15"/>
  <c r="P11" i="6" s="1"/>
  <c r="C11" i="6"/>
  <c r="F11" i="6" s="1"/>
  <c r="J11"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N21" i="6"/>
  <c r="S21" i="6"/>
  <c r="T21" i="6"/>
  <c r="U21" i="6"/>
  <c r="V21" i="6"/>
  <c r="W21" i="6"/>
  <c r="X21" i="6"/>
  <c r="B18" i="15"/>
  <c r="D13" i="6" s="1"/>
  <c r="C18" i="15"/>
  <c r="C13" i="6" s="1"/>
  <c r="I18" i="15"/>
  <c r="O13" i="6" s="1"/>
  <c r="J18" i="15"/>
  <c r="P13" i="6" s="1"/>
  <c r="B19" i="15"/>
  <c r="D14" i="6" s="1"/>
  <c r="C19" i="15"/>
  <c r="C14" i="6" s="1"/>
  <c r="I19" i="15"/>
  <c r="O14" i="6" s="1"/>
  <c r="J19" i="15"/>
  <c r="P14" i="6" s="1"/>
  <c r="B20" i="15"/>
  <c r="D15" i="6" s="1"/>
  <c r="C20" i="15"/>
  <c r="C15" i="6" s="1"/>
  <c r="I20" i="15"/>
  <c r="O15" i="6" s="1"/>
  <c r="J20" i="15"/>
  <c r="P15" i="6" s="1"/>
  <c r="B21" i="15"/>
  <c r="D16" i="6" s="1"/>
  <c r="C21" i="15"/>
  <c r="C16" i="6" s="1"/>
  <c r="I21" i="15"/>
  <c r="O16" i="6" s="1"/>
  <c r="J21" i="15"/>
  <c r="P16" i="6" s="1"/>
  <c r="B22" i="15"/>
  <c r="D17" i="6" s="1"/>
  <c r="C22" i="15"/>
  <c r="C17" i="6" s="1"/>
  <c r="I22" i="15"/>
  <c r="O17" i="6" s="1"/>
  <c r="J22" i="15"/>
  <c r="P17" i="6" s="1"/>
  <c r="B23" i="15"/>
  <c r="D18" i="6" s="1"/>
  <c r="C23" i="15"/>
  <c r="C18" i="6" s="1"/>
  <c r="I23" i="15"/>
  <c r="O18" i="6" s="1"/>
  <c r="J23" i="15"/>
  <c r="P18" i="6" s="1"/>
  <c r="B24" i="15"/>
  <c r="D19" i="6" s="1"/>
  <c r="C24" i="15"/>
  <c r="C19" i="6" s="1"/>
  <c r="I24" i="15"/>
  <c r="O19" i="6" s="1"/>
  <c r="J24" i="15"/>
  <c r="P19" i="6" s="1"/>
  <c r="B25" i="15"/>
  <c r="D20" i="6" s="1"/>
  <c r="C25" i="15"/>
  <c r="C20" i="6" s="1"/>
  <c r="I25" i="15"/>
  <c r="O20" i="6" s="1"/>
  <c r="J25" i="15"/>
  <c r="P20" i="6" s="1"/>
  <c r="D21" i="6"/>
  <c r="P21" i="6"/>
  <c r="B17" i="15"/>
  <c r="D12" i="6" s="1"/>
  <c r="C17" i="15"/>
  <c r="C12" i="6" s="1"/>
  <c r="I17" i="15"/>
  <c r="J17" i="15"/>
  <c r="P12" i="6" s="1"/>
  <c r="L26" i="11"/>
  <c r="K20" i="6" s="1"/>
  <c r="J19" i="6"/>
  <c r="L24" i="11"/>
  <c r="K18" i="6" s="1"/>
  <c r="J17" i="6"/>
  <c r="J16" i="6"/>
  <c r="L21" i="11"/>
  <c r="K15" i="6" s="1"/>
  <c r="L20" i="11"/>
  <c r="K14" i="6" s="1"/>
  <c r="L19" i="11"/>
  <c r="K13" i="6" s="1"/>
  <c r="J12" i="6"/>
  <c r="D11" i="6"/>
  <c r="X11" i="6"/>
  <c r="W11" i="6"/>
  <c r="V11" i="6"/>
  <c r="T11" i="6"/>
  <c r="S11" i="6"/>
  <c r="N11" i="6"/>
  <c r="I11" i="6"/>
  <c r="H11" i="6"/>
  <c r="G11" i="6"/>
  <c r="L22" i="11" l="1"/>
  <c r="K16" i="6" s="1"/>
  <c r="K21" i="15"/>
  <c r="L21" i="15" s="1"/>
  <c r="R16" i="6" s="1"/>
  <c r="L18" i="11"/>
  <c r="K12" i="6" s="1"/>
  <c r="J18" i="6"/>
  <c r="F15" i="6"/>
  <c r="E15" i="6"/>
  <c r="E20" i="6"/>
  <c r="F20" i="6"/>
  <c r="F17" i="6"/>
  <c r="E17" i="6"/>
  <c r="F19" i="6"/>
  <c r="E19" i="6"/>
  <c r="F18" i="6"/>
  <c r="E18" i="6"/>
  <c r="F16" i="6"/>
  <c r="E16" i="6"/>
  <c r="K22" i="15"/>
  <c r="J20" i="6"/>
  <c r="K25" i="15"/>
  <c r="L25" i="15" s="1"/>
  <c r="R20" i="6" s="1"/>
  <c r="K24" i="15"/>
  <c r="K23" i="15"/>
  <c r="K20" i="15"/>
  <c r="L20" i="15" s="1"/>
  <c r="R15" i="6" s="1"/>
  <c r="E11" i="6"/>
  <c r="L23" i="11"/>
  <c r="K17" i="6" s="1"/>
  <c r="J14" i="6"/>
  <c r="K17" i="15"/>
  <c r="L17" i="15" s="1"/>
  <c r="R12" i="6" s="1"/>
  <c r="L26" i="15"/>
  <c r="R21" i="6" s="1"/>
  <c r="K19" i="15"/>
  <c r="L19" i="15" s="1"/>
  <c r="R14" i="6" s="1"/>
  <c r="K18" i="15"/>
  <c r="Q13" i="6" s="1"/>
  <c r="L25" i="11"/>
  <c r="K19" i="6" s="1"/>
  <c r="O21" i="6"/>
  <c r="E12" i="6"/>
  <c r="F12" i="6"/>
  <c r="F14" i="6"/>
  <c r="E14" i="6"/>
  <c r="F13" i="6"/>
  <c r="E13" i="6"/>
  <c r="K16" i="15"/>
  <c r="L17" i="11"/>
  <c r="K11" i="6" s="1"/>
  <c r="O12" i="6"/>
  <c r="E21" i="6"/>
  <c r="J13" i="6"/>
  <c r="J15" i="6"/>
  <c r="Q16" i="6" l="1"/>
  <c r="Q20" i="6"/>
  <c r="Q15" i="6"/>
  <c r="Q14" i="6"/>
  <c r="Q12" i="6"/>
  <c r="L18" i="15"/>
  <c r="R13" i="6" s="1"/>
  <c r="Q21" i="6"/>
  <c r="L23" i="15"/>
  <c r="R18" i="6" s="1"/>
  <c r="Q18" i="6"/>
  <c r="Q17" i="6"/>
  <c r="L22" i="15"/>
  <c r="R17" i="6" s="1"/>
  <c r="Q19" i="6"/>
  <c r="L24" i="15"/>
  <c r="R19" i="6" s="1"/>
  <c r="Q11" i="6"/>
  <c r="L16" i="15"/>
  <c r="R11" i="6" s="1"/>
</calcChain>
</file>

<file path=xl/sharedStrings.xml><?xml version="1.0" encoding="utf-8"?>
<sst xmlns="http://schemas.openxmlformats.org/spreadsheetml/2006/main" count="503" uniqueCount="211">
  <si>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</si>
  <si>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</si>
  <si>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</si>
  <si>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</si>
  <si>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</si>
  <si>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</si>
  <si>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</si>
  <si>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</si>
  <si>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</si>
  <si>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</si>
  <si>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</si>
  <si>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</si>
  <si>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</si>
  <si>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</si>
  <si>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</si>
  <si>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</si>
  <si>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</si>
  <si>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</si>
  <si>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</si>
  <si>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</si>
  <si>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</si>
  <si>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</si>
  <si>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</si>
  <si>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</si>
  <si>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</si>
  <si>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</si>
  <si>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</si>
  <si>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</si>
  <si>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General</t>
  </si>
  <si>
    <t>Interno</t>
  </si>
  <si>
    <t>Inadecuado análisis  económico estimativo del valor del contrato</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</si>
  <si>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</si>
  <si>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</si>
  <si>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</si>
  <si>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</si>
  <si>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</si>
  <si>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</si>
  <si>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</si>
  <si>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</si>
  <si>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</si>
  <si>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</si>
  <si>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</si>
  <si>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</si>
  <si>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</si>
  <si>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</si>
  <si>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Externo</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</si>
  <si>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</si>
  <si>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</si>
  <si>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</si>
  <si>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</si>
  <si>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</si>
  <si>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</si>
  <si>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</si>
  <si>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</si>
  <si>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</si>
  <si>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</si>
  <si>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</si>
  <si>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</si>
  <si>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</si>
  <si>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</si>
  <si>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</si>
  <si>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</si>
  <si>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</si>
  <si>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</si>
  <si>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</si>
  <si>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</si>
  <si>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</si>
  <si>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</si>
  <si>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</si>
  <si>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</si>
  <si>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</si>
  <si>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</si>
  <si>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</si>
  <si>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</si>
  <si>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</si>
  <si>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</si>
  <si>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De la naturaleza</t>
  </si>
  <si>
    <t>Eventos naturales tales como lluvias, inundaciones y sequias entre otros</t>
  </si>
  <si>
    <t>Incumplimiento derivado del trámite de los permisos con autoridades ambientales, la obtención de los mismos, paz y salvos</t>
  </si>
  <si>
    <t>Ambientales</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</si>
  <si>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</si>
  <si>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</si>
  <si>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</si>
  <si>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</si>
  <si>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</si>
  <si>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</si>
  <si>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</si>
  <si>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</si>
  <si>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</si>
  <si>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</si>
  <si>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</si>
  <si>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</si>
  <si>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</si>
  <si>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</si>
  <si>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</si>
  <si>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</si>
  <si>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1. Adquisición de bienes o servicios que no cumplen las necesidades.
2. Problemas en la ejecución y cumplimiento de metas del plan de desarrollo local.
3. Incumplimiento del contrato por entregas deficientes o abandono del proyecto.   </t>
  </si>
  <si>
    <t xml:space="preserve">1. El proceso se puede declarar desierto.
2. Proponentes que no cumplan con todos los requisitos.
3. Incumplimiento del contrato por entregas deficientes o abandono del proyecto.   </t>
  </si>
  <si>
    <t>1. Desequilibrio económico del contrato
2. Incumplimiento del contrato por falta de capacidad administrativa y operativa del contratista para ejecutar los servicios requeridos y adquirir los bienes solicitados.</t>
  </si>
  <si>
    <t>1. Falta de claridad de los documentos definitivos del contrato.
2. Conflictos administrativos, jurídicos o disciplinarios.</t>
  </si>
  <si>
    <t>1. Variación presupuestal que afecte la capacidad de adquisición de bienes y servicios
2. Desfase presupuestal
3. Reclamaciones de rompimiento del equilibrio económico por parte del operador.</t>
  </si>
  <si>
    <t>1. Suspensión temporal de actividades.
2. Incumplimiento de cronogramas.
3. Modificaciones contractuales</t>
  </si>
  <si>
    <t>Probabilidad</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</si>
  <si>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</si>
  <si>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</si>
  <si>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</si>
  <si>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</si>
  <si>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</si>
  <si>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</si>
  <si>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</si>
  <si>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</si>
  <si>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</si>
  <si>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</si>
  <si>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</si>
  <si>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</si>
  <si>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</si>
  <si>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</si>
  <si>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</si>
  <si>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</si>
  <si>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</si>
  <si>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</si>
  <si>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</si>
  <si>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</si>
  <si>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</si>
  <si>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</si>
  <si>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</si>
  <si>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</si>
  <si>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</si>
  <si>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</si>
  <si>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</si>
  <si>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</si>
  <si>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</si>
  <si>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</si>
  <si>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</si>
  <si>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</si>
  <si>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</si>
  <si>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</si>
  <si>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</si>
  <si>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</si>
  <si>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</si>
  <si>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</si>
  <si>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</si>
  <si>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</si>
  <si>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</si>
  <si>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</si>
  <si>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</si>
  <si>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</si>
  <si>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 xml:space="preserve">Secretaria de Gobierno ha establecido procesos y formatos que orientan la formulación de los procesos de contratación y es menester de los profesionales de Planeación acatar y cumplir estos procedimientos y revisiones por parte de Contratación, Planeación y Comité de Contratación. </t>
  </si>
  <si>
    <t>NO</t>
  </si>
  <si>
    <t>FDLM</t>
  </si>
  <si>
    <t>CONSTANTE. ETAPA DE PLANEACIÓN Y SELECCIÓN.</t>
  </si>
  <si>
    <t xml:space="preserve">Establecer especificaciones técnicas detalladas de los elementos acordes a lo requerido para la ejecución del contrato, teniendo en cuenta la necesidad de la ciudadanía, las metas establecidas en el plan de desarrollo local, los lineamientos del sector y los procesos anteriores del FDLM. </t>
  </si>
  <si>
    <t>SI</t>
  </si>
  <si>
    <t xml:space="preserve">Establecer el sector identificando claramente los elementos y servicios que se van a ofrecer de acuerdo a a necesidad de la ciudadanía, las metas establecidas en el plan de desarrollo local, los lineamientos del sector y los procesos anteriores del FDLM. </t>
  </si>
  <si>
    <t>CONSTANTE. ETAPA DE SELECCIÓN</t>
  </si>
  <si>
    <t>Monitoreo constante de los documentos publicados en la plataforma</t>
  </si>
  <si>
    <t>Evaluar la propuesta económica de los proponentes e implementar la guía para el manejo de ofertas artificialmente bajas de Colombia Compra Eficiente.</t>
  </si>
  <si>
    <t>FDLM Y CONTRATISTA</t>
  </si>
  <si>
    <t>Revisión de las propuestas económicas de los proponentes.</t>
  </si>
  <si>
    <t>Seguimiento por parte del apoyo a la supervisión y contratación a la constitución de garantías del contrato.</t>
  </si>
  <si>
    <t>SEMANAL ETAPA DE CONTRATACIÓN Y EJECUCIÓN.</t>
  </si>
  <si>
    <t>SEMANAL. ETAPA DE CONTRATACIÓN Y EJECUCIÓN.</t>
  </si>
  <si>
    <t>QUINCENAL. ETAPA DE EJECUCIÓN.</t>
  </si>
  <si>
    <t xml:space="preserve">Realizar monitoreo permanente a los subcontratistas y proveedores para evitar retrasos en la entrega de bienes y prestación de servicios.
Constitución de garantías necesarias para asegurar la ejecución de actividades del contrato.
</t>
  </si>
  <si>
    <t>CONTRATISTA</t>
  </si>
  <si>
    <t>Seguimiento por parte del comité técnico a las actividades establecidas en el contrato.</t>
  </si>
  <si>
    <t>Monitoreo permanente de la ejecución de actividades que puedan verse afectadas por la situación climática y condiciones naturales, de tal manera que se puedan planificar en lugares y periodos de mayor estabilidad o condiciones favorables.</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</si>
  <si>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</si>
  <si>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</si>
  <si>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</si>
  <si>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</si>
  <si>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</si>
  <si>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</si>
  <si>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</si>
  <si>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</si>
  <si>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</si>
  <si>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</si>
  <si>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</si>
  <si>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</si>
  <si>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 xml:space="preserve">Categoria </t>
  </si>
  <si>
    <t>Desde la fecha de Publicación del Pliego de Condiciones</t>
  </si>
  <si>
    <t>Hasta la fecha de Adjudicación del contrato</t>
  </si>
  <si>
    <t>Demora en la entrega de los bienes.</t>
  </si>
  <si>
    <t>1. Problemas logísticos o de transporte atribuibles al contratista.
2. Deficiente planeación del contratista para atender los tiempos de entrega establecidos.
3. Demoras en la entrega de accesorios o elementos requeridos para la recepción a satisfacción.</t>
  </si>
  <si>
    <t>Solicitar al contratista un cronograma de entrega, realizar seguimiento periódico al avance de la entrega y verificar oportunamente la disponibilidad de los bienes. En caso de evidenciarse retrasos, requerir al contratista y adoptar las medidas contractuales a que haya lugar.</t>
  </si>
  <si>
    <t>Dificultades para el ingreso de los bienes al almacén</t>
  </si>
  <si>
    <t>1. Retraso en el trámite del recibo a satisfacción, cuando este dependa de la acreditación del cumplimiento de las condiciones contractuales. 
2. Afectación del cronograma de ejecución contractual. 
3. Posible configuración de incumplimiento contractual, cuando las inconsistencias sean atribuibles al contratista.</t>
  </si>
  <si>
    <t>Verificar previamente a la recepción que las motocicletas cumplan las especificaciones técnicas, cantidades y condiciones establecidas en el contrato y que cuenten con la documentación requerida para su ingreso al almacén. La recepción deberá realizarse conjuntamente con el supervisor y el responsable del almacén, dejando constancia mediante los documentos y registros correspondientes.</t>
  </si>
  <si>
    <t>Una vez iniciado el proceso de convocatoria</t>
  </si>
  <si>
    <t>Desde la etapa de selección</t>
  </si>
  <si>
    <t>Hasta la adjudicación</t>
  </si>
  <si>
    <t>Desde la Fecha de la Firma del Contrato</t>
  </si>
  <si>
    <t>Hasta la fecha de la firma del Acta de Recibo Final</t>
  </si>
  <si>
    <t>Una vez instalado y puesta en marcha el servicio</t>
  </si>
  <si>
    <t>Objeto Contractual: ADQUISICIÓN DE LOS ELEMENTOS DESTINADOS A LA DOTACIÓN Y FORTALECIMIENTO DE LOS ORGANISMOS DE SEGURIDAD, DE ACUERDO CON LAS ESPECIFICACIONES Y REQUERIMIENTOS TÉCNICOS ESTABLECIDOS POR LA POLICÍA METROPOLITANA DE BOGOTÁ Y LA SECRETARÍA DISTRITAL DE SEGURIDAD, CONVIVENCIA Y JUSTICIA, EN DESARROLLO DEL PROYECTO DE INVERSIÓN 2719, META “SUMINISTRAR 4 DOTACIONES A ORGANISMOS DE SEGURIDAD</t>
  </si>
  <si>
    <t xml:space="preserve">1. Exclusión de actores valiosos o sesgo en el proceso.
2. Sesgo hacia grandes organizaciones
3. Conflictos legales o impugnaciones          </t>
  </si>
  <si>
    <t xml:space="preserve">1. Riesgo de adjudicación a oferentes no idóneos  
2. pérdida de confianza y credibilidad en la administración.   
3. Incumplimiento del contrato, por retrasos, entregas deficientes, o abandono del proyecto.   
4. Conflictos legales o impugnaciones 
</t>
  </si>
  <si>
    <t>1.  Retraso en la ejecución de actividades contempladas en el contrato  
2.  Sanciones económicas o penalizaciones por incumplir los terminos del contrato
3. Afectación del cumplimiento del contrato dentro de la vigencia</t>
  </si>
  <si>
    <t>1. Riesgo de incumplimiento contractual   
2. sanciones administrativas y económicas , como multas o inhabilitación  para el contratista para próximos procesos de selección.</t>
  </si>
  <si>
    <t>Revisión documental del proceso - Planeación y Contratación y presentación de la información a Comité de Contratación</t>
  </si>
  <si>
    <t>económicos</t>
  </si>
  <si>
    <t>específico</t>
  </si>
  <si>
    <t xml:space="preserve">Establecer plazo claro para la constitución de la garantía, realizar seguimiento y verificar la aceptación. Asimismo, revisar que la garantía cumpla con los requisitos de los estudios previos, y la debida documentación antes de ser aprobada. </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</si>
  <si>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específico: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táreas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</si>
  <si>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Efectuar verificaciones a los documentos cargados de acuerdo con la lista de chequeo sugeridas para la entidad. Coordinar las áreas involucradas.</t>
  </si>
  <si>
    <t xml:space="preserve">Establecer cláusulas contractuales que prevean ajustes por variación de los precios del mercado. 
Definir en la propuesta económica los valores reales del mercado. </t>
  </si>
  <si>
    <t>Hasta la liquidación del contrato.</t>
  </si>
  <si>
    <t xml:space="preserve">Monitoreo constante de los precios del mercado y revisión periódica de las cláusulas </t>
  </si>
  <si>
    <t>Casi cierto (ocurre en la mayoría de circunstancias)</t>
  </si>
  <si>
    <t>Establecer criterios claros (técnicos, económicos y legales) desde la formulación , evaluar la capacidad de los oferentes y la experiencia de los mismos; verificar capacidad financiera y realizar un comité de evaluación o revision desde planeación y contratacion a este punto específico.</t>
  </si>
  <si>
    <t>Establecer puntos de revisión a las evaluaciónes efectuadas por parte de planeación y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</si>
</sst>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334">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11" fillId="4" borderId="29" xfId="0" applyFont="1" applyFill="1" applyBorder="1" applyAlignment="1">
      <alignment horizontal="center" vertical="center" wrapText="1"/>
    </xf>
    <xf numFmtId="0" fontId="11" fillId="4" borderId="30" xfId="0" applyFont="1" applyFill="1" applyBorder="1" applyAlignment="1">
      <alignment horizontal="center" vertical="center" wrapText="1"/>
    </xf>
    <xf numFmtId="0" fontId="11" fillId="4" borderId="30" xfId="0" applyFont="1" applyFill="1" applyBorder="1" applyAlignment="1">
      <alignment horizontal="center" vertical="center" textRotation="90" wrapText="1"/>
    </xf>
    <xf numFmtId="0" fontId="11"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4" fillId="2" borderId="32" xfId="0" applyFont="1" applyFill="1" applyBorder="1" applyAlignment="1">
      <alignment vertical="center" wrapText="1"/>
    </xf>
    <xf numFmtId="0" fontId="14" fillId="2" borderId="26" xfId="0" applyFont="1" applyFill="1" applyBorder="1" applyAlignment="1">
      <alignment horizontal="center" vertical="center" wrapText="1"/>
    </xf>
    <xf numFmtId="0" fontId="16" fillId="0" borderId="12" xfId="0" applyFont="1" applyBorder="1" applyAlignment="1">
      <alignment vertical="center"/>
    </xf>
    <xf numFmtId="0" fontId="16" fillId="0" borderId="5" xfId="0" applyFont="1" applyBorder="1" applyAlignment="1">
      <alignment vertical="center"/>
    </xf>
    <xf numFmtId="0" fontId="20" fillId="2" borderId="22" xfId="0" applyFont="1" applyFill="1" applyBorder="1" applyAlignment="1">
      <alignment vertical="center" wrapText="1"/>
    </xf>
    <xf numFmtId="0" fontId="20" fillId="0" borderId="22" xfId="0" applyFont="1" applyBorder="1"/>
    <xf numFmtId="0" fontId="17" fillId="2" borderId="13" xfId="0" applyFont="1" applyFill="1" applyBorder="1" applyAlignment="1">
      <alignment vertical="center" wrapText="1"/>
    </xf>
    <xf numFmtId="0" fontId="16" fillId="0" borderId="14" xfId="0" applyFont="1" applyBorder="1" applyAlignment="1">
      <alignment vertical="center"/>
    </xf>
    <xf numFmtId="0" fontId="16" fillId="0" borderId="6" xfId="0" applyFont="1" applyBorder="1" applyAlignment="1">
      <alignment vertical="center"/>
    </xf>
    <xf numFmtId="0" fontId="20" fillId="2" borderId="23" xfId="0" applyFont="1" applyFill="1" applyBorder="1" applyAlignment="1">
      <alignment vertical="center" wrapText="1"/>
    </xf>
    <xf numFmtId="0" fontId="20" fillId="0" borderId="23" xfId="0" applyFont="1" applyBorder="1"/>
    <xf numFmtId="0" fontId="17" fillId="2" borderId="15" xfId="0" applyFont="1" applyFill="1" applyBorder="1" applyAlignment="1">
      <alignment vertical="center" wrapText="1"/>
    </xf>
    <xf numFmtId="0" fontId="17" fillId="2" borderId="16" xfId="0" applyFont="1" applyFill="1" applyBorder="1" applyAlignment="1">
      <alignment vertical="center" wrapText="1"/>
    </xf>
    <xf numFmtId="0" fontId="16" fillId="0" borderId="17" xfId="0" applyFont="1" applyBorder="1" applyAlignment="1">
      <alignment vertical="center"/>
    </xf>
    <xf numFmtId="0" fontId="16" fillId="0" borderId="7" xfId="0" applyFont="1" applyBorder="1" applyAlignment="1">
      <alignment vertical="center"/>
    </xf>
    <xf numFmtId="0" fontId="20" fillId="0" borderId="24" xfId="0" applyFont="1" applyBorder="1"/>
    <xf numFmtId="0" fontId="17" fillId="2" borderId="18" xfId="0" applyFont="1" applyFill="1" applyBorder="1" applyAlignment="1">
      <alignment vertical="center" wrapText="1"/>
    </xf>
    <xf numFmtId="0" fontId="20" fillId="2" borderId="3" xfId="0" applyFont="1" applyFill="1" applyBorder="1" applyAlignment="1">
      <alignment vertical="center" wrapText="1"/>
    </xf>
    <xf numFmtId="0" fontId="17" fillId="2" borderId="19" xfId="0" applyFont="1" applyFill="1" applyBorder="1" applyAlignment="1">
      <alignment vertical="center" wrapText="1"/>
    </xf>
    <xf numFmtId="0" fontId="16" fillId="0" borderId="22" xfId="0" applyFont="1" applyBorder="1" applyAlignment="1">
      <alignment vertical="center"/>
    </xf>
    <xf numFmtId="0" fontId="16" fillId="0" borderId="23" xfId="0" applyFont="1" applyBorder="1" applyAlignment="1">
      <alignment vertical="center"/>
    </xf>
    <xf numFmtId="0" fontId="16" fillId="0" borderId="24" xfId="0" applyFont="1" applyBorder="1" applyAlignment="1">
      <alignment vertical="center"/>
    </xf>
    <xf numFmtId="0" fontId="20" fillId="2" borderId="24" xfId="0" applyFont="1" applyFill="1" applyBorder="1" applyAlignment="1">
      <alignment vertical="center" wrapText="1"/>
    </xf>
    <xf numFmtId="0" fontId="20" fillId="2" borderId="26" xfId="0" applyFont="1" applyFill="1" applyBorder="1" applyAlignment="1">
      <alignment vertical="center" wrapText="1"/>
    </xf>
    <xf numFmtId="0" fontId="17" fillId="2" borderId="20" xfId="0" applyFont="1" applyFill="1" applyBorder="1" applyAlignment="1">
      <alignment vertical="center" wrapText="1"/>
    </xf>
    <xf numFmtId="0" fontId="20" fillId="0" borderId="14" xfId="0" applyFont="1" applyBorder="1" applyAlignment="1">
      <alignment vertical="center"/>
    </xf>
    <xf numFmtId="0" fontId="20" fillId="0" borderId="26" xfId="0" applyFont="1" applyBorder="1" applyAlignment="1">
      <alignment vertical="center" wrapText="1"/>
    </xf>
    <xf numFmtId="0" fontId="17" fillId="0" borderId="20" xfId="0" applyFont="1" applyBorder="1" applyAlignment="1">
      <alignment vertical="center" wrapText="1"/>
    </xf>
    <xf numFmtId="0" fontId="17" fillId="0" borderId="13" xfId="0" applyFont="1" applyBorder="1" applyAlignment="1">
      <alignment vertical="center" wrapText="1"/>
    </xf>
    <xf numFmtId="0" fontId="17" fillId="0" borderId="15" xfId="0" applyFont="1" applyBorder="1" applyAlignment="1">
      <alignment vertical="center" wrapText="1"/>
    </xf>
    <xf numFmtId="0" fontId="16" fillId="0" borderId="27" xfId="0" applyFont="1" applyBorder="1" applyAlignment="1">
      <alignment vertical="center"/>
    </xf>
    <xf numFmtId="0" fontId="16" fillId="0" borderId="25" xfId="0" applyFont="1" applyBorder="1" applyAlignment="1">
      <alignment vertical="center"/>
    </xf>
    <xf numFmtId="0" fontId="20" fillId="2" borderId="25" xfId="0" applyFont="1" applyFill="1" applyBorder="1" applyAlignment="1">
      <alignment vertical="center" wrapText="1"/>
    </xf>
    <xf numFmtId="0" fontId="20" fillId="0" borderId="25" xfId="0" applyFont="1" applyBorder="1"/>
    <xf numFmtId="0" fontId="17" fillId="0" borderId="21" xfId="0" applyFont="1" applyBorder="1" applyAlignment="1">
      <alignment vertical="center" wrapText="1"/>
    </xf>
    <xf numFmtId="0" fontId="20" fillId="0" borderId="1" xfId="0" applyFont="1" applyBorder="1"/>
    <xf numFmtId="0" fontId="20" fillId="0" borderId="0" xfId="0" applyFont="1"/>
    <xf numFmtId="0" fontId="20" fillId="0" borderId="2" xfId="0" applyFont="1" applyBorder="1" applyAlignment="1">
      <alignment horizontal="center"/>
    </xf>
    <xf numFmtId="0" fontId="20" fillId="0" borderId="8" xfId="0" applyFont="1" applyBorder="1"/>
    <xf numFmtId="0" fontId="20" fillId="0" borderId="10" xfId="0" applyFont="1" applyBorder="1"/>
    <xf numFmtId="0" fontId="20" fillId="0" borderId="11" xfId="0" applyFont="1" applyBorder="1" applyAlignment="1">
      <alignment horizontal="center"/>
    </xf>
    <xf numFmtId="0" fontId="21" fillId="4" borderId="29" xfId="0" applyFont="1" applyFill="1" applyBorder="1" applyAlignment="1">
      <alignment horizontal="center" vertical="center" wrapText="1"/>
    </xf>
    <xf numFmtId="0" fontId="22" fillId="4" borderId="30" xfId="0" applyFont="1" applyFill="1" applyBorder="1" applyAlignment="1">
      <alignment horizontal="center" vertical="center" wrapText="1"/>
    </xf>
    <xf numFmtId="0" fontId="22" fillId="4" borderId="31" xfId="0" applyFont="1" applyFill="1" applyBorder="1" applyAlignment="1">
      <alignment horizontal="center" vertical="center" wrapText="1"/>
    </xf>
    <xf numFmtId="0" fontId="17" fillId="0" borderId="33" xfId="0" applyFont="1" applyBorder="1" applyAlignment="1">
      <alignment horizontal="left" vertical="center" wrapText="1"/>
    </xf>
    <xf numFmtId="0" fontId="20" fillId="0" borderId="34"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7" xfId="0" applyFont="1" applyBorder="1" applyAlignment="1">
      <alignment horizontal="center" vertical="center" wrapText="1"/>
    </xf>
    <xf numFmtId="0" fontId="17" fillId="0" borderId="35" xfId="0" applyFont="1" applyBorder="1" applyAlignment="1">
      <alignment horizontal="left" vertical="center" wrapText="1"/>
    </xf>
    <xf numFmtId="0" fontId="20" fillId="0" borderId="3" xfId="0" applyFont="1" applyBorder="1" applyAlignment="1">
      <alignment horizontal="left" vertical="center" wrapText="1"/>
    </xf>
    <xf numFmtId="0" fontId="17" fillId="0" borderId="19" xfId="0" applyFont="1" applyBorder="1" applyAlignment="1">
      <alignment horizontal="center" vertical="center" wrapText="1"/>
    </xf>
    <xf numFmtId="0" fontId="20" fillId="0" borderId="39" xfId="0" applyFont="1" applyBorder="1"/>
    <xf numFmtId="0" fontId="20" fillId="0" borderId="40" xfId="0" applyFont="1" applyBorder="1"/>
    <xf numFmtId="0" fontId="20" fillId="0" borderId="41"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14" fillId="0" borderId="1" xfId="0" applyFont="1" applyBorder="1" applyAlignment="1">
      <alignment horizontal="right" vertical="center" textRotation="90"/>
    </xf>
    <xf numFmtId="0" fontId="20"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8" xfId="0" applyFont="1" applyFill="1" applyBorder="1" applyAlignment="1">
      <alignment horizontal="center" vertical="center"/>
    </xf>
    <xf numFmtId="0" fontId="20" fillId="6" borderId="3" xfId="0" applyFont="1" applyFill="1" applyBorder="1" applyAlignment="1">
      <alignment horizontal="center"/>
    </xf>
    <xf numFmtId="0" fontId="20" fillId="0" borderId="4" xfId="0" applyFont="1" applyBorder="1" applyAlignment="1">
      <alignment horizontal="center" vertical="center" wrapText="1"/>
    </xf>
    <xf numFmtId="0" fontId="20" fillId="7" borderId="3" xfId="0" applyFont="1" applyFill="1" applyBorder="1" applyAlignment="1">
      <alignment horizontal="center" vertic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10" borderId="3" xfId="0" applyFont="1" applyFill="1" applyBorder="1" applyAlignment="1">
      <alignment horizontal="center" vertical="center"/>
    </xf>
    <xf numFmtId="0" fontId="15" fillId="6" borderId="3" xfId="0" applyFont="1" applyFill="1" applyBorder="1" applyAlignment="1">
      <alignment vertical="center"/>
    </xf>
    <xf numFmtId="0" fontId="20" fillId="0" borderId="3" xfId="0" applyFont="1" applyBorder="1" applyAlignment="1">
      <alignment vertical="center"/>
    </xf>
    <xf numFmtId="0" fontId="22" fillId="4" borderId="29" xfId="0" applyFont="1" applyFill="1" applyBorder="1" applyAlignment="1">
      <alignment horizontal="center" vertical="center" wrapText="1"/>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0" fontId="17" fillId="0" borderId="35" xfId="0" applyFont="1" applyBorder="1" applyAlignment="1">
      <alignment horizontal="center" vertical="center" wrapText="1"/>
    </xf>
    <xf numFmtId="0" fontId="24" fillId="0" borderId="3" xfId="0" applyFont="1" applyBorder="1" applyAlignment="1">
      <alignment horizontal="center" vertical="center" wrapText="1"/>
    </xf>
    <xf numFmtId="0" fontId="15" fillId="0" borderId="0" xfId="0" applyFont="1" applyAlignment="1">
      <alignment horizontal="center"/>
    </xf>
    <xf numFmtId="0" fontId="20" fillId="0" borderId="9" xfId="0" applyFont="1" applyBorder="1" applyAlignment="1">
      <alignment vertical="center"/>
    </xf>
    <xf numFmtId="0" fontId="25" fillId="0" borderId="3" xfId="0" applyFont="1" applyBorder="1" applyAlignment="1">
      <alignment horizontal="center" vertical="center" wrapText="1"/>
    </xf>
    <xf numFmtId="0" fontId="26" fillId="0" borderId="1" xfId="0" applyFont="1" applyBorder="1"/>
    <xf numFmtId="0" fontId="26" fillId="0" borderId="0" xfId="0" applyFont="1" applyAlignment="1">
      <alignment horizontal="center" vertical="center"/>
    </xf>
    <xf numFmtId="0" fontId="26" fillId="0" borderId="2" xfId="0" applyFont="1" applyBorder="1" applyAlignment="1">
      <alignment horizontal="center" vertical="center"/>
    </xf>
    <xf numFmtId="0" fontId="26" fillId="0" borderId="0" xfId="0" applyFont="1"/>
    <xf numFmtId="0" fontId="26" fillId="0" borderId="0" xfId="0" applyFont="1" applyAlignment="1">
      <alignment horizontal="left"/>
    </xf>
    <xf numFmtId="0" fontId="26" fillId="0" borderId="2" xfId="0" applyFont="1" applyBorder="1" applyAlignment="1">
      <alignment horizontal="center"/>
    </xf>
    <xf numFmtId="17" fontId="24" fillId="0" borderId="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17" fillId="0" borderId="1" xfId="0" applyFont="1" applyBorder="1" applyAlignment="1">
      <alignment horizontal="center" vertical="center" wrapText="1"/>
    </xf>
    <xf numFmtId="0" fontId="16" fillId="0" borderId="51" xfId="0" applyFont="1" applyBorder="1" applyAlignment="1">
      <alignment horizontal="center" vertical="center" wrapText="1"/>
    </xf>
    <xf numFmtId="0" fontId="20" fillId="0" borderId="0" xfId="0" applyFont="1" applyAlignment="1">
      <alignment horizontal="left" vertical="top" wrapText="1"/>
    </xf>
    <xf numFmtId="0" fontId="20" fillId="0" borderId="51" xfId="0" applyFont="1" applyBorder="1" applyAlignment="1">
      <alignment horizontal="left" vertical="top" wrapText="1"/>
    </xf>
    <xf numFmtId="0" fontId="17" fillId="0" borderId="51" xfId="0" applyFont="1" applyBorder="1" applyAlignment="1">
      <alignment horizontal="center" vertical="center" wrapText="1"/>
    </xf>
    <xf numFmtId="0" fontId="17" fillId="0" borderId="0" xfId="0" applyFont="1" applyAlignment="1">
      <alignment horizontal="center" vertical="center" wrapText="1"/>
    </xf>
    <xf numFmtId="0" fontId="24" fillId="0" borderId="0" xfId="0" applyFont="1" applyAlignment="1">
      <alignment horizontal="center" vertical="center" wrapText="1"/>
    </xf>
    <xf numFmtId="17" fontId="24" fillId="0" borderId="0" xfId="0" applyNumberFormat="1" applyFont="1" applyAlignment="1">
      <alignment horizontal="center" vertical="center" wrapText="1"/>
    </xf>
    <xf numFmtId="0" fontId="24" fillId="0" borderId="2" xfId="0" applyFont="1" applyBorder="1" applyAlignment="1">
      <alignment horizontal="center" vertical="center" wrapText="1"/>
    </xf>
    <xf numFmtId="0" fontId="7" fillId="0" borderId="0" xfId="0" applyFont="1" applyAlignment="1">
      <alignment horizontal="center" vertical="center" textRotation="90" wrapText="1"/>
    </xf>
    <xf numFmtId="0" fontId="7" fillId="0" borderId="51" xfId="0" applyFont="1" applyBorder="1" applyAlignment="1">
      <alignment horizontal="center" vertical="center" wrapText="1"/>
    </xf>
    <xf numFmtId="0" fontId="7" fillId="0" borderId="51" xfId="0" applyFont="1" applyBorder="1" applyAlignment="1">
      <alignment horizontal="center" vertical="center" textRotation="90" wrapText="1"/>
    </xf>
    <xf numFmtId="17" fontId="7" fillId="0" borderId="34" xfId="0" applyNumberFormat="1" applyFont="1" applyBorder="1" applyAlignment="1">
      <alignment horizontal="center" vertical="center" wrapText="1"/>
    </xf>
    <xf numFmtId="0" fontId="21" fillId="4" borderId="30" xfId="0" applyFont="1" applyFill="1" applyBorder="1" applyAlignment="1">
      <alignment horizontal="center" vertical="center" wrapText="1"/>
    </xf>
    <xf numFmtId="0" fontId="16" fillId="0" borderId="3" xfId="0" applyFont="1" applyBorder="1" applyAlignment="1">
      <alignment horizontal="left" vertical="center" wrapText="1"/>
    </xf>
    <xf numFmtId="0" fontId="15" fillId="0" borderId="53" xfId="0" applyFont="1" applyBorder="1" applyAlignment="1">
      <alignment horizontal="center" vertical="center"/>
    </xf>
    <xf numFmtId="0" fontId="15" fillId="0" borderId="40" xfId="0" applyFont="1" applyBorder="1" applyAlignment="1">
      <alignment horizontal="center" vertical="center"/>
    </xf>
    <xf numFmtId="0" fontId="15" fillId="0" borderId="41" xfId="0" applyFont="1" applyBorder="1" applyAlignment="1">
      <alignment horizontal="center" vertical="center"/>
    </xf>
    <xf numFmtId="0" fontId="21" fillId="4" borderId="48" xfId="0" applyFont="1" applyFill="1" applyBorder="1" applyAlignment="1">
      <alignment horizontal="center" vertical="center" wrapText="1"/>
    </xf>
    <xf numFmtId="0" fontId="21" fillId="4" borderId="49" xfId="0" applyFont="1" applyFill="1" applyBorder="1" applyAlignment="1">
      <alignment horizontal="center" vertical="center" wrapText="1"/>
    </xf>
    <xf numFmtId="0" fontId="21" fillId="4" borderId="54" xfId="0" applyFont="1" applyFill="1" applyBorder="1" applyAlignment="1">
      <alignment horizontal="center" vertical="center" wrapText="1"/>
    </xf>
    <xf numFmtId="0" fontId="13" fillId="2" borderId="48" xfId="0" applyFont="1" applyFill="1" applyBorder="1" applyAlignment="1">
      <alignment horizontal="left" vertical="center" wrapText="1" readingOrder="1"/>
    </xf>
    <xf numFmtId="0" fontId="13" fillId="2" borderId="49" xfId="0" applyFont="1" applyFill="1" applyBorder="1" applyAlignment="1">
      <alignment horizontal="left" vertical="center" wrapText="1" readingOrder="1"/>
    </xf>
    <xf numFmtId="0" fontId="13" fillId="2" borderId="50" xfId="0" applyFont="1" applyFill="1" applyBorder="1" applyAlignment="1">
      <alignment horizontal="left" vertical="center" wrapText="1" readingOrder="1"/>
    </xf>
    <xf numFmtId="0" fontId="5" fillId="0" borderId="3" xfId="0" applyFont="1" applyBorder="1" applyAlignment="1">
      <alignment horizontal="center"/>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3" fillId="0" borderId="39" xfId="0" applyFont="1" applyBorder="1" applyAlignment="1">
      <alignment horizontal="center" vertical="center"/>
    </xf>
    <xf numFmtId="0" fontId="23" fillId="0" borderId="40" xfId="0" applyFont="1" applyBorder="1" applyAlignment="1">
      <alignment horizontal="center" vertical="center"/>
    </xf>
    <xf numFmtId="0" fontId="23" fillId="0" borderId="41" xfId="0" applyFont="1" applyBorder="1" applyAlignment="1">
      <alignment horizontal="center" vertical="center"/>
    </xf>
    <xf numFmtId="0" fontId="12" fillId="0" borderId="55" xfId="0" applyFont="1" applyBorder="1" applyAlignment="1">
      <alignment horizontal="center" vertical="center"/>
    </xf>
    <xf numFmtId="0" fontId="12" fillId="0" borderId="56" xfId="0" applyFont="1" applyBorder="1" applyAlignment="1">
      <alignment horizontal="center" vertical="center"/>
    </xf>
    <xf numFmtId="0" fontId="12" fillId="0" borderId="57" xfId="0" applyFont="1" applyBorder="1" applyAlignment="1">
      <alignment horizontal="center" vertical="center"/>
    </xf>
    <xf numFmtId="0" fontId="12" fillId="0" borderId="63" xfId="0" applyFont="1" applyBorder="1" applyAlignment="1">
      <alignment horizontal="center" vertical="center"/>
    </xf>
    <xf numFmtId="0" fontId="12" fillId="0" borderId="0" xfId="0" applyFont="1" applyAlignment="1">
      <alignment horizontal="center" vertical="center"/>
    </xf>
    <xf numFmtId="0" fontId="12" fillId="0" borderId="62" xfId="0" applyFont="1" applyBorder="1" applyAlignment="1">
      <alignment horizontal="center" vertical="center"/>
    </xf>
    <xf numFmtId="0" fontId="12" fillId="0" borderId="58" xfId="0" applyFont="1" applyBorder="1" applyAlignment="1">
      <alignment horizontal="center" vertical="center"/>
    </xf>
    <xf numFmtId="0" fontId="12" fillId="0" borderId="51" xfId="0" applyFont="1" applyBorder="1" applyAlignment="1">
      <alignment horizontal="center" vertical="center"/>
    </xf>
    <xf numFmtId="0" fontId="12" fillId="0" borderId="59" xfId="0" applyFont="1" applyBorder="1" applyAlignment="1">
      <alignment horizontal="center" vertical="center"/>
    </xf>
    <xf numFmtId="0" fontId="17" fillId="0" borderId="55" xfId="0" applyFont="1" applyBorder="1" applyAlignment="1">
      <alignment horizontal="left" vertical="center" wrapText="1"/>
    </xf>
    <xf numFmtId="0" fontId="17" fillId="0" borderId="57" xfId="0" applyFont="1" applyBorder="1" applyAlignment="1">
      <alignment horizontal="left" vertical="center" wrapText="1"/>
    </xf>
    <xf numFmtId="0" fontId="17" fillId="0" borderId="63" xfId="0" applyFont="1" applyBorder="1" applyAlignment="1">
      <alignment horizontal="left" vertical="center" wrapText="1"/>
    </xf>
    <xf numFmtId="0" fontId="17" fillId="0" borderId="62" xfId="0" applyFont="1" applyBorder="1" applyAlignment="1">
      <alignment horizontal="left" vertical="center" wrapText="1"/>
    </xf>
    <xf numFmtId="0" fontId="17" fillId="0" borderId="58" xfId="0" applyFont="1" applyBorder="1" applyAlignment="1">
      <alignment horizontal="left" vertical="center" wrapText="1"/>
    </xf>
    <xf numFmtId="0" fontId="17" fillId="0" borderId="59" xfId="0" applyFont="1" applyBorder="1" applyAlignment="1">
      <alignment horizontal="left" vertical="center" wrapText="1"/>
    </xf>
    <xf numFmtId="0" fontId="14" fillId="0" borderId="52" xfId="0" applyFont="1" applyBorder="1" applyAlignment="1">
      <alignment horizontal="right" vertical="center" textRotation="90"/>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16" fillId="0" borderId="34" xfId="0" applyFont="1" applyBorder="1" applyAlignment="1">
      <alignment horizontal="left" vertical="center" wrapText="1"/>
    </xf>
    <xf numFmtId="0" fontId="14" fillId="0" borderId="0" xfId="0" applyFont="1" applyAlignment="1">
      <alignment horizontal="right" vertical="center" textRotation="90"/>
    </xf>
    <xf numFmtId="0" fontId="16" fillId="0" borderId="4" xfId="0" applyFont="1" applyBorder="1" applyAlignment="1">
      <alignment horizontal="left" vertical="center" wrapText="1"/>
    </xf>
    <xf numFmtId="0" fontId="16" fillId="0" borderId="44" xfId="0" applyFont="1" applyBorder="1" applyAlignment="1">
      <alignment horizontal="left" vertical="center" wrapText="1"/>
    </xf>
    <xf numFmtId="0" fontId="16" fillId="0" borderId="26" xfId="0" applyFont="1" applyBorder="1" applyAlignment="1">
      <alignment horizontal="left" vertical="center" wrapText="1"/>
    </xf>
    <xf numFmtId="0" fontId="15" fillId="0" borderId="51" xfId="0" applyFont="1" applyBorder="1" applyAlignment="1">
      <alignment horizontal="center"/>
    </xf>
    <xf numFmtId="0" fontId="20" fillId="0" borderId="19" xfId="0" applyFont="1" applyBorder="1" applyAlignment="1">
      <alignment horizontal="center" vertical="center" wrapText="1"/>
    </xf>
    <xf numFmtId="0" fontId="20"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9" borderId="19"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20" xfId="0" applyFont="1" applyFill="1" applyBorder="1" applyAlignment="1">
      <alignment horizontal="center" vertical="center"/>
    </xf>
    <xf numFmtId="0" fontId="20" fillId="10" borderId="19" xfId="0" applyFont="1" applyFill="1" applyBorder="1" applyAlignment="1">
      <alignment horizontal="center" vertical="center"/>
    </xf>
    <xf numFmtId="0" fontId="20" fillId="6" borderId="3" xfId="0" applyFont="1" applyFill="1" applyBorder="1" applyAlignment="1">
      <alignment horizontal="center"/>
    </xf>
    <xf numFmtId="0" fontId="20" fillId="8" borderId="3" xfId="0" applyFont="1" applyFill="1" applyBorder="1" applyAlignment="1">
      <alignment horizontal="center" vertical="center"/>
    </xf>
    <xf numFmtId="0" fontId="15" fillId="0" borderId="0" xfId="0" applyFont="1" applyAlignment="1">
      <alignment horizontal="center"/>
    </xf>
    <xf numFmtId="0" fontId="15" fillId="6" borderId="19" xfId="0" applyFont="1" applyFill="1" applyBorder="1" applyAlignment="1">
      <alignment horizontal="center" vertical="center" wrapText="1"/>
    </xf>
    <xf numFmtId="0" fontId="20" fillId="6" borderId="19" xfId="0" applyFont="1" applyFill="1" applyBorder="1" applyAlignment="1">
      <alignment horizontal="center"/>
    </xf>
    <xf numFmtId="0" fontId="15" fillId="2" borderId="0" xfId="0" applyFont="1" applyFill="1" applyAlignment="1">
      <alignment horizontal="center"/>
    </xf>
    <xf numFmtId="0" fontId="14" fillId="0" borderId="35" xfId="0" applyFont="1" applyBorder="1" applyAlignment="1">
      <alignment horizontal="left" vertical="top" wrapText="1"/>
    </xf>
    <xf numFmtId="0" fontId="14" fillId="0" borderId="3" xfId="0" applyFont="1" applyBorder="1" applyAlignment="1">
      <alignment horizontal="left" vertical="top" wrapText="1"/>
    </xf>
    <xf numFmtId="0" fontId="14" fillId="0" borderId="19" xfId="0" applyFont="1" applyBorder="1" applyAlignment="1">
      <alignment horizontal="left" vertical="top" wrapText="1"/>
    </xf>
    <xf numFmtId="0" fontId="14" fillId="0" borderId="29" xfId="0" applyFont="1" applyBorder="1" applyAlignment="1">
      <alignment horizontal="center"/>
    </xf>
    <xf numFmtId="0" fontId="14" fillId="0" borderId="30" xfId="0" applyFont="1" applyBorder="1" applyAlignment="1">
      <alignment horizontal="center"/>
    </xf>
    <xf numFmtId="0" fontId="14" fillId="0" borderId="31" xfId="0" applyFont="1" applyBorder="1" applyAlignment="1">
      <alignment horizontal="center"/>
    </xf>
    <xf numFmtId="0" fontId="19" fillId="0" borderId="35" xfId="0" applyFont="1" applyBorder="1" applyAlignment="1">
      <alignment horizontal="left" vertical="top" wrapText="1"/>
    </xf>
    <xf numFmtId="0" fontId="17" fillId="0" borderId="3" xfId="0" applyFont="1" applyBorder="1" applyAlignment="1">
      <alignment horizontal="left" vertical="top" wrapText="1"/>
    </xf>
    <xf numFmtId="0" fontId="17" fillId="0" borderId="19" xfId="0" applyFont="1" applyBorder="1" applyAlignment="1">
      <alignment horizontal="left" vertical="top" wrapText="1"/>
    </xf>
    <xf numFmtId="0" fontId="17" fillId="0" borderId="45" xfId="0" applyFont="1" applyBorder="1" applyAlignment="1">
      <alignment horizontal="left" vertical="center" wrapText="1"/>
    </xf>
    <xf numFmtId="0" fontId="17" fillId="0" borderId="28" xfId="0" applyFont="1" applyBorder="1" applyAlignment="1">
      <alignment horizontal="left" vertical="center" wrapText="1"/>
    </xf>
    <xf numFmtId="0" fontId="17" fillId="0" borderId="46" xfId="0" applyFont="1" applyBorder="1" applyAlignment="1">
      <alignment horizontal="left" vertical="center" wrapText="1"/>
    </xf>
    <xf numFmtId="0" fontId="17" fillId="0" borderId="47" xfId="0" applyFont="1" applyBorder="1" applyAlignment="1">
      <alignment horizontal="left" vertical="center" wrapText="1"/>
    </xf>
    <xf numFmtId="0" fontId="17" fillId="0" borderId="64" xfId="0" applyFont="1" applyBorder="1" applyAlignment="1">
      <alignment horizontal="left" vertical="center" wrapText="1"/>
    </xf>
    <xf numFmtId="0" fontId="8" fillId="0" borderId="0" xfId="0" applyFont="1" applyAlignment="1">
      <alignment horizontal="left" vertical="center" wrapText="1"/>
    </xf>
    <xf numFmtId="0" fontId="14" fillId="0" borderId="36" xfId="0" applyFont="1" applyBorder="1" applyAlignment="1">
      <alignment horizontal="left" vertical="top" wrapText="1"/>
    </xf>
    <xf numFmtId="0" fontId="14" fillId="0" borderId="9" xfId="0" applyFont="1" applyBorder="1" applyAlignment="1">
      <alignment horizontal="left" vertical="top" wrapText="1"/>
    </xf>
    <xf numFmtId="0" fontId="14" fillId="0" borderId="38" xfId="0" applyFont="1" applyBorder="1" applyAlignment="1">
      <alignment horizontal="left" vertical="top" wrapText="1"/>
    </xf>
    <xf numFmtId="0" fontId="14" fillId="2" borderId="42" xfId="0" applyFont="1" applyFill="1" applyBorder="1" applyAlignment="1">
      <alignment horizontal="center" vertical="center" wrapText="1"/>
    </xf>
    <xf numFmtId="0" fontId="14" fillId="2" borderId="46" xfId="0" applyFont="1" applyFill="1" applyBorder="1" applyAlignment="1">
      <alignment horizontal="center" vertical="center" wrapText="1"/>
    </xf>
    <xf numFmtId="0" fontId="14" fillId="2" borderId="47"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15" fillId="0" borderId="48" xfId="0" applyFont="1" applyBorder="1" applyAlignment="1">
      <alignment horizontal="center" vertical="center" wrapText="1"/>
    </xf>
    <xf numFmtId="0" fontId="15" fillId="0" borderId="49" xfId="0" applyFont="1" applyBorder="1" applyAlignment="1">
      <alignment horizontal="center" vertical="center" wrapText="1"/>
    </xf>
    <xf numFmtId="0" fontId="15" fillId="0" borderId="50" xfId="0" applyFont="1" applyBorder="1" applyAlignment="1">
      <alignment horizontal="center" vertical="center" wrapText="1"/>
    </xf>
    <xf numFmtId="0" fontId="16" fillId="0" borderId="14" xfId="0" applyFont="1" applyBorder="1" applyAlignment="1">
      <alignment vertical="center"/>
    </xf>
    <xf numFmtId="0" fontId="16" fillId="0" borderId="6" xfId="0" applyFont="1" applyBorder="1" applyAlignment="1">
      <alignment vertical="center"/>
    </xf>
    <xf numFmtId="0" fontId="16" fillId="0" borderId="12" xfId="0" applyFont="1" applyBorder="1" applyAlignment="1">
      <alignment vertical="center"/>
    </xf>
    <xf numFmtId="0" fontId="16" fillId="0" borderId="5" xfId="0" applyFont="1" applyBorder="1" applyAlignment="1">
      <alignment vertical="center"/>
    </xf>
    <xf numFmtId="0" fontId="16" fillId="0" borderId="17" xfId="0" applyFont="1" applyBorder="1" applyAlignment="1">
      <alignment vertical="center"/>
    </xf>
    <xf numFmtId="0" fontId="16" fillId="0" borderId="7" xfId="0" applyFont="1" applyBorder="1" applyAlignment="1">
      <alignment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4" fillId="0" borderId="39" xfId="0" applyFont="1" applyBorder="1" applyAlignment="1">
      <alignment horizontal="left" wrapText="1"/>
    </xf>
    <xf numFmtId="0" fontId="14" fillId="0" borderId="40"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8" xfId="0" applyFont="1" applyBorder="1" applyAlignment="1">
      <alignment horizontal="left" wrapText="1"/>
    </xf>
    <xf numFmtId="0" fontId="14" fillId="0" borderId="10" xfId="0" applyFont="1" applyBorder="1" applyAlignment="1">
      <alignment horizontal="left" wrapText="1"/>
    </xf>
    <xf numFmtId="0" fontId="27" fillId="0" borderId="65" xfId="0" applyFont="1" applyBorder="1" applyAlignment="1">
      <alignment horizontal="left" vertical="center" wrapText="1"/>
    </xf>
    <xf numFmtId="0" fontId="27" fillId="0" borderId="66" xfId="0" applyFont="1" applyBorder="1" applyAlignment="1">
      <alignment horizontal="left" vertical="center" wrapText="1"/>
    </xf>
    <xf numFmtId="0" fontId="27" fillId="0" borderId="67" xfId="0" applyFont="1" applyBorder="1" applyAlignment="1">
      <alignment horizontal="left" vertical="center" wrapText="1"/>
    </xf>
    <xf numFmtId="0" fontId="16" fillId="0" borderId="3" xfId="0" applyFont="1" applyBorder="1" applyAlignment="1">
      <alignment horizontal="center" vertical="center" wrapText="1"/>
    </xf>
    <xf numFmtId="0" fontId="20" fillId="0" borderId="3" xfId="0" applyFont="1" applyBorder="1" applyAlignment="1">
      <alignment horizontal="left" vertical="top" wrapText="1"/>
    </xf>
    <xf numFmtId="0" fontId="12" fillId="2" borderId="48" xfId="0" applyFont="1" applyFill="1" applyBorder="1" applyAlignment="1">
      <alignment horizontal="left" vertical="top" wrapText="1" readingOrder="1"/>
    </xf>
    <xf numFmtId="0" fontId="12" fillId="2" borderId="49" xfId="0" applyFont="1" applyFill="1" applyBorder="1" applyAlignment="1">
      <alignment horizontal="left" vertical="top" wrapText="1" readingOrder="1"/>
    </xf>
    <xf numFmtId="0" fontId="12" fillId="2" borderId="50"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0" fillId="0" borderId="34" xfId="0" applyFont="1" applyBorder="1" applyAlignment="1">
      <alignment horizontal="left" vertical="top" wrapText="1"/>
    </xf>
    <xf numFmtId="0" fontId="16" fillId="0" borderId="34" xfId="0" applyFont="1" applyBorder="1" applyAlignment="1">
      <alignment horizontal="center" vertical="center" wrapText="1"/>
    </xf>
    <xf numFmtId="0" fontId="22" fillId="4" borderId="30" xfId="0" applyFont="1" applyFill="1" applyBorder="1" applyAlignment="1">
      <alignment horizontal="center"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27" fillId="0" borderId="1" xfId="0" applyFont="1" applyBorder="1"/>
    <xf numFmtId="0" fontId="27" fillId="0" borderId="0" xfId="0" applyFont="1"/>
    <xf numFmtId="0" fontId="20" fillId="9" borderId="44" xfId="0" applyFont="1" applyFill="1" applyBorder="1" applyAlignment="1">
      <alignment horizontal="center" vertical="center"/>
    </xf>
    <xf numFmtId="0" fontId="20" fillId="9" borderId="26" xfId="0" applyFont="1" applyFill="1" applyBorder="1" applyAlignment="1">
      <alignment horizontal="center" vertical="center"/>
    </xf>
    <xf numFmtId="0" fontId="20" fillId="10" borderId="4" xfId="0" applyFont="1" applyFill="1" applyBorder="1" applyAlignment="1">
      <alignment horizontal="center" vertical="center"/>
    </xf>
    <xf numFmtId="0" fontId="20" fillId="10" borderId="26" xfId="0" applyFont="1" applyFill="1" applyBorder="1" applyAlignment="1">
      <alignment horizontal="center" vertical="center"/>
    </xf>
    <xf numFmtId="0" fontId="20" fillId="7" borderId="4" xfId="0" applyFont="1" applyFill="1" applyBorder="1" applyAlignment="1">
      <alignment horizontal="center" vertical="center"/>
    </xf>
    <xf numFmtId="0" fontId="20" fillId="7" borderId="26" xfId="0" applyFont="1" applyFill="1" applyBorder="1" applyAlignment="1">
      <alignment horizontal="center" vertical="center"/>
    </xf>
    <xf numFmtId="0" fontId="20" fillId="0" borderId="4" xfId="0" applyFont="1" applyBorder="1" applyAlignment="1">
      <alignment horizontal="center" vertical="center" wrapText="1"/>
    </xf>
    <xf numFmtId="0" fontId="20" fillId="0" borderId="44" xfId="0" applyFont="1" applyBorder="1" applyAlignment="1">
      <alignment horizontal="center" vertical="center" wrapText="1"/>
    </xf>
    <xf numFmtId="0" fontId="20" fillId="0" borderId="26" xfId="0" applyFont="1" applyBorder="1" applyAlignment="1">
      <alignment horizontal="center" vertical="center" wrapText="1"/>
    </xf>
    <xf numFmtId="0" fontId="20" fillId="8" borderId="4" xfId="0" applyFont="1" applyFill="1" applyBorder="1" applyAlignment="1">
      <alignment horizontal="center" vertical="center"/>
    </xf>
    <xf numFmtId="0" fontId="20" fillId="8" borderId="26" xfId="0" applyFont="1" applyFill="1" applyBorder="1" applyAlignment="1">
      <alignment horizontal="center" vertical="center"/>
    </xf>
    <xf numFmtId="0" fontId="15" fillId="2" borderId="51" xfId="0" applyFont="1" applyFill="1" applyBorder="1" applyAlignment="1">
      <alignment horizontal="center"/>
    </xf>
    <xf numFmtId="0" fontId="15" fillId="6" borderId="4" xfId="0" applyFont="1" applyFill="1" applyBorder="1" applyAlignment="1">
      <alignment horizontal="center" vertical="center"/>
    </xf>
    <xf numFmtId="0" fontId="15" fillId="6" borderId="26" xfId="0" applyFont="1" applyFill="1" applyBorder="1" applyAlignment="1">
      <alignment horizontal="center" vertical="center"/>
    </xf>
    <xf numFmtId="0" fontId="15" fillId="6" borderId="4" xfId="0" applyFont="1" applyFill="1" applyBorder="1" applyAlignment="1">
      <alignment horizontal="center" vertical="center" wrapText="1"/>
    </xf>
    <xf numFmtId="0" fontId="15" fillId="6" borderId="26" xfId="0" applyFont="1" applyFill="1" applyBorder="1" applyAlignment="1">
      <alignment horizontal="center" vertical="center" wrapText="1"/>
    </xf>
    <xf numFmtId="0" fontId="20" fillId="7" borderId="60" xfId="0" applyFont="1" applyFill="1" applyBorder="1" applyAlignment="1">
      <alignment horizontal="center" vertical="center"/>
    </xf>
    <xf numFmtId="0" fontId="20" fillId="7" borderId="61" xfId="0" applyFont="1" applyFill="1" applyBorder="1" applyAlignment="1">
      <alignment horizontal="center" vertical="center"/>
    </xf>
    <xf numFmtId="0" fontId="15" fillId="6" borderId="44" xfId="0" applyFont="1" applyFill="1" applyBorder="1" applyAlignment="1">
      <alignment horizontal="center" vertical="center" wrapText="1"/>
    </xf>
    <xf numFmtId="0" fontId="20" fillId="8" borderId="44" xfId="0" applyFont="1" applyFill="1" applyBorder="1" applyAlignment="1">
      <alignment horizontal="center" vertical="center"/>
    </xf>
    <xf numFmtId="0" fontId="15" fillId="6" borderId="55" xfId="0" applyFont="1" applyFill="1" applyBorder="1" applyAlignment="1">
      <alignment horizontal="center" vertical="center" wrapText="1"/>
    </xf>
    <xf numFmtId="0" fontId="15" fillId="6" borderId="56" xfId="0" applyFont="1" applyFill="1" applyBorder="1" applyAlignment="1">
      <alignment horizontal="center" vertical="center" wrapText="1"/>
    </xf>
    <xf numFmtId="0" fontId="15" fillId="6" borderId="57" xfId="0" applyFont="1" applyFill="1" applyBorder="1" applyAlignment="1">
      <alignment horizontal="center" vertical="center" wrapText="1"/>
    </xf>
    <xf numFmtId="0" fontId="15" fillId="6" borderId="58" xfId="0" applyFont="1" applyFill="1" applyBorder="1" applyAlignment="1">
      <alignment horizontal="center" vertical="center" wrapText="1"/>
    </xf>
    <xf numFmtId="0" fontId="15" fillId="6" borderId="51" xfId="0" applyFont="1" applyFill="1" applyBorder="1" applyAlignment="1">
      <alignment horizontal="center" vertical="center" wrapText="1"/>
    </xf>
    <xf numFmtId="0" fontId="15" fillId="6" borderId="59" xfId="0" applyFont="1" applyFill="1" applyBorder="1" applyAlignment="1">
      <alignment horizontal="center" vertical="center" wrapText="1"/>
    </xf>
    <xf numFmtId="0" fontId="15" fillId="6" borderId="47" xfId="0" applyFont="1" applyFill="1" applyBorder="1" applyAlignment="1">
      <alignment horizontal="center" vertical="center" wrapText="1"/>
    </xf>
    <xf numFmtId="0" fontId="15" fillId="6" borderId="28" xfId="0" applyFont="1" applyFill="1" applyBorder="1" applyAlignment="1">
      <alignment horizontal="center" vertical="center" wrapText="1"/>
    </xf>
    <xf numFmtId="0" fontId="20" fillId="6" borderId="4" xfId="0" applyFont="1" applyFill="1" applyBorder="1" applyAlignment="1">
      <alignment horizontal="center"/>
    </xf>
    <xf numFmtId="0" fontId="20" fillId="6" borderId="26" xfId="0" applyFont="1" applyFill="1" applyBorder="1" applyAlignment="1">
      <alignment horizontal="center"/>
    </xf>
    <xf numFmtId="0" fontId="20" fillId="7" borderId="44" xfId="0" applyFont="1" applyFill="1" applyBorder="1" applyAlignment="1">
      <alignment horizontal="center" vertical="center"/>
    </xf>
    <xf numFmtId="0" fontId="15" fillId="6" borderId="44" xfId="0" applyFont="1" applyFill="1" applyBorder="1" applyAlignment="1">
      <alignment horizontal="center" vertical="center"/>
    </xf>
    <xf numFmtId="0" fontId="20" fillId="6" borderId="44" xfId="0" applyFont="1" applyFill="1" applyBorder="1" applyAlignment="1">
      <alignment horizont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12" fillId="0" borderId="39" xfId="0" applyFont="1" applyBorder="1" applyAlignment="1">
      <alignment horizontal="left" vertical="top" wrapText="1"/>
    </xf>
    <xf numFmtId="0" fontId="12" fillId="0" borderId="40" xfId="0" applyFont="1" applyBorder="1" applyAlignment="1">
      <alignment horizontal="left" vertical="top" wrapText="1"/>
    </xf>
    <xf numFmtId="0" fontId="12" fillId="0" borderId="41" xfId="0" applyFont="1" applyBorder="1" applyAlignment="1">
      <alignment horizontal="left" vertical="top" wrapText="1"/>
    </xf>
    <xf numFmtId="0" fontId="10" fillId="2" borderId="0" xfId="0" applyFont="1" applyFill="1" applyAlignment="1">
      <alignment horizontal="center"/>
    </xf>
    <xf numFmtId="0" fontId="10" fillId="0" borderId="51" xfId="0" applyFont="1" applyBorder="1" applyAlignment="1">
      <alignment horizontal="center"/>
    </xf>
    <xf numFmtId="0" fontId="10" fillId="6" borderId="4" xfId="0" applyFont="1" applyFill="1" applyBorder="1" applyAlignment="1">
      <alignment horizontal="center" vertical="center"/>
    </xf>
    <xf numFmtId="0" fontId="10" fillId="6" borderId="26"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3" xfId="0" applyFont="1" applyBorder="1" applyAlignment="1">
      <alignment horizontal="center" vertical="center" wrapText="1"/>
    </xf>
    <xf numFmtId="0" fontId="10"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0" fillId="0" borderId="62" xfId="0" applyFont="1" applyBorder="1" applyAlignment="1">
      <alignment horizontal="right" vertical="center" textRotation="90"/>
    </xf>
    <xf numFmtId="0" fontId="17" fillId="0" borderId="57" xfId="0" applyFont="1" applyBorder="1" applyAlignment="1">
      <alignment horizontal="left" vertical="center"/>
    </xf>
    <xf numFmtId="0" fontId="17" fillId="0" borderId="63" xfId="0" applyFont="1" applyBorder="1" applyAlignment="1">
      <alignment horizontal="left" vertical="center"/>
    </xf>
    <xf numFmtId="0" fontId="17" fillId="0" borderId="62" xfId="0" applyFont="1" applyBorder="1" applyAlignment="1">
      <alignment horizontal="left" vertical="center"/>
    </xf>
    <xf numFmtId="0" fontId="17" fillId="0" borderId="58" xfId="0" applyFont="1" applyBorder="1" applyAlignment="1">
      <alignment horizontal="left" vertical="center"/>
    </xf>
    <xf numFmtId="0" fontId="17"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26" xfId="0" applyFont="1" applyFill="1" applyBorder="1" applyAlignment="1">
      <alignment horizontal="center" vertical="center"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2381251</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5" zoomScale="85" zoomScaleNormal="85" zoomScalePageLayoutView="40" workbookViewId="0">
      <selection activeCell="F2" sqref="F2:F4"/>
    </sheetView>
  </sheetViews>
  <sheetFormatPr baseColWidth="10" defaultColWidth="11.44140625" defaultRowHeight="13.2" x14ac:dyDescent="0.25"/>
  <cols>
    <col min="1" max="1" width="2.6640625" customWidth="1"/>
    <col min="2" max="2" width="42" customWidth="1"/>
    <col min="3" max="3" width="71.44140625" customWidth="1"/>
    <col min="4" max="4" width="36.6640625" customWidth="1"/>
    <col min="5" max="5" width="28.44140625" customWidth="1"/>
    <col min="6" max="6" width="35.77734375" customWidth="1"/>
    <col min="7" max="7" width="2.6640625" customWidth="1"/>
  </cols>
  <sheetData>
    <row r="1" spans="2:6" ht="14.25" customHeight="1" x14ac:dyDescent="0.25"/>
    <row r="2" spans="2:6" ht="84" customHeight="1" x14ac:dyDescent="0.25">
      <c r="B2" s="158"/>
      <c r="C2" s="165" t="s">
        <v>0</v>
      </c>
      <c r="D2" s="166"/>
      <c r="E2" s="167"/>
      <c r="F2" s="215" t="s">
        <v>1</v>
      </c>
    </row>
    <row r="3" spans="2:6" ht="42.75" customHeight="1" x14ac:dyDescent="0.25">
      <c r="B3" s="158"/>
      <c r="C3" s="168"/>
      <c r="D3" s="169"/>
      <c r="E3" s="170"/>
      <c r="F3" s="216"/>
    </row>
    <row r="4" spans="2:6" ht="41.25" customHeight="1" x14ac:dyDescent="0.25">
      <c r="B4" s="158"/>
      <c r="C4" s="171"/>
      <c r="D4" s="172"/>
      <c r="E4" s="173"/>
      <c r="F4" s="213"/>
    </row>
    <row r="5" spans="2:6" ht="37.5" customHeight="1" thickBot="1" x14ac:dyDescent="0.3">
      <c r="B5" s="12"/>
      <c r="C5" s="13"/>
      <c r="D5" s="13"/>
      <c r="E5" s="13"/>
      <c r="F5" s="13"/>
    </row>
    <row r="6" spans="2:6" ht="21" customHeight="1" thickBot="1" x14ac:dyDescent="0.35">
      <c r="B6" s="206" t="s">
        <v>2</v>
      </c>
      <c r="C6" s="207"/>
      <c r="D6" s="207"/>
      <c r="E6" s="207"/>
      <c r="F6" s="208"/>
    </row>
    <row r="7" spans="2:6" ht="78.75" customHeight="1" x14ac:dyDescent="0.25">
      <c r="B7" s="212" t="s">
        <v>3</v>
      </c>
      <c r="C7" s="213"/>
      <c r="D7" s="213"/>
      <c r="E7" s="213"/>
      <c r="F7" s="214"/>
    </row>
    <row r="8" spans="2:6" ht="21" customHeight="1" x14ac:dyDescent="0.25">
      <c r="B8" s="209" t="s">
        <v>4</v>
      </c>
      <c r="C8" s="210"/>
      <c r="D8" s="210"/>
      <c r="E8" s="210"/>
      <c r="F8" s="211"/>
    </row>
    <row r="9" spans="2:6" ht="34.5" customHeight="1" x14ac:dyDescent="0.25">
      <c r="B9" s="203" t="s">
        <v>5</v>
      </c>
      <c r="C9" s="204"/>
      <c r="D9" s="204"/>
      <c r="E9" s="204"/>
      <c r="F9" s="205"/>
    </row>
    <row r="10" spans="2:6" ht="36" customHeight="1" x14ac:dyDescent="0.25">
      <c r="B10" s="203" t="s">
        <v>6</v>
      </c>
      <c r="C10" s="204"/>
      <c r="D10" s="204"/>
      <c r="E10" s="204"/>
      <c r="F10" s="205"/>
    </row>
    <row r="11" spans="2:6" ht="72" customHeight="1" x14ac:dyDescent="0.25">
      <c r="B11" s="203" t="s">
        <v>7</v>
      </c>
      <c r="C11" s="204"/>
      <c r="D11" s="204"/>
      <c r="E11" s="204"/>
      <c r="F11" s="205"/>
    </row>
    <row r="12" spans="2:6" ht="34.5" customHeight="1" x14ac:dyDescent="0.25">
      <c r="B12" s="203" t="s">
        <v>8</v>
      </c>
      <c r="C12" s="204"/>
      <c r="D12" s="204"/>
      <c r="E12" s="204"/>
      <c r="F12" s="205"/>
    </row>
    <row r="13" spans="2:6" ht="44.25" customHeight="1" x14ac:dyDescent="0.25">
      <c r="B13" s="203" t="s">
        <v>9</v>
      </c>
      <c r="C13" s="204"/>
      <c r="D13" s="204"/>
      <c r="E13" s="204"/>
      <c r="F13" s="205"/>
    </row>
    <row r="14" spans="2:6" ht="26.25" customHeight="1" x14ac:dyDescent="0.25">
      <c r="B14" s="203" t="s">
        <v>10</v>
      </c>
      <c r="C14" s="204"/>
      <c r="D14" s="204"/>
      <c r="E14" s="204"/>
      <c r="F14" s="205"/>
    </row>
    <row r="15" spans="2:6" ht="22.5" customHeight="1" x14ac:dyDescent="0.25">
      <c r="B15" s="203" t="s">
        <v>11</v>
      </c>
      <c r="C15" s="204"/>
      <c r="D15" s="204"/>
      <c r="E15" s="204"/>
      <c r="F15" s="205"/>
    </row>
    <row r="16" spans="2:6" ht="33" customHeight="1" x14ac:dyDescent="0.25">
      <c r="B16" s="203" t="s">
        <v>12</v>
      </c>
      <c r="C16" s="204"/>
      <c r="D16" s="204"/>
      <c r="E16" s="204"/>
      <c r="F16" s="205"/>
    </row>
    <row r="17" spans="2:6" ht="36.75" customHeight="1" x14ac:dyDescent="0.25">
      <c r="B17" s="203" t="s">
        <v>13</v>
      </c>
      <c r="C17" s="204"/>
      <c r="D17" s="204"/>
      <c r="E17" s="204"/>
      <c r="F17" s="205"/>
    </row>
    <row r="18" spans="2:6" ht="26.25" customHeight="1" x14ac:dyDescent="0.25">
      <c r="B18" s="203" t="s">
        <v>14</v>
      </c>
      <c r="C18" s="204"/>
      <c r="D18" s="204"/>
      <c r="E18" s="204"/>
      <c r="F18" s="205"/>
    </row>
    <row r="19" spans="2:6" ht="27" customHeight="1" thickBot="1" x14ac:dyDescent="0.3">
      <c r="B19" s="218" t="s">
        <v>15</v>
      </c>
      <c r="C19" s="219"/>
      <c r="D19" s="219"/>
      <c r="E19" s="219"/>
      <c r="F19" s="220"/>
    </row>
    <row r="20" spans="2:6" ht="14.25" customHeight="1" x14ac:dyDescent="0.25">
      <c r="B20" s="6"/>
    </row>
    <row r="21" spans="2:6" x14ac:dyDescent="0.25">
      <c r="B21" s="7"/>
    </row>
    <row r="22" spans="2:6" ht="17.25" customHeight="1" x14ac:dyDescent="0.25">
      <c r="B22" s="217"/>
      <c r="C22" s="217"/>
      <c r="D22" s="217"/>
      <c r="E22" s="217"/>
      <c r="F22" s="217"/>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7"/>
  <sheetViews>
    <sheetView showGridLines="0" topLeftCell="B15" zoomScaleNormal="100" zoomScalePageLayoutView="85" workbookViewId="0">
      <selection activeCell="D26" sqref="D26"/>
    </sheetView>
  </sheetViews>
  <sheetFormatPr baseColWidth="10" defaultColWidth="11.44140625" defaultRowHeight="13.2" x14ac:dyDescent="0.25"/>
  <cols>
    <col min="1" max="1" width="5.33203125" customWidth="1"/>
    <col min="2" max="2" width="57.77734375" customWidth="1"/>
    <col min="3" max="3" width="105.33203125" customWidth="1"/>
    <col min="4" max="4" width="20" customWidth="1"/>
    <col min="5" max="5" width="23.44140625" customWidth="1"/>
    <col min="6" max="6" width="31" customWidth="1"/>
  </cols>
  <sheetData>
    <row r="2" spans="2:6" ht="78" customHeight="1" x14ac:dyDescent="0.25">
      <c r="B2" s="158"/>
      <c r="C2" s="165" t="s">
        <v>16</v>
      </c>
      <c r="D2" s="166"/>
      <c r="E2" s="167"/>
      <c r="F2" s="215" t="s">
        <v>1</v>
      </c>
    </row>
    <row r="3" spans="2:6" ht="51" customHeight="1" x14ac:dyDescent="0.25">
      <c r="B3" s="158"/>
      <c r="C3" s="168"/>
      <c r="D3" s="169"/>
      <c r="E3" s="170"/>
      <c r="F3" s="216"/>
    </row>
    <row r="4" spans="2:6" ht="54" customHeight="1" x14ac:dyDescent="0.25">
      <c r="B4" s="158"/>
      <c r="C4" s="171"/>
      <c r="D4" s="172"/>
      <c r="E4" s="173"/>
      <c r="F4" s="213"/>
    </row>
    <row r="5" spans="2:6" ht="24.75" customHeight="1" thickBot="1" x14ac:dyDescent="0.3">
      <c r="B5" s="12"/>
      <c r="C5" s="13"/>
      <c r="D5" s="13"/>
      <c r="E5" s="13"/>
      <c r="F5" s="13"/>
    </row>
    <row r="6" spans="2:6" ht="18" customHeight="1" thickBot="1" x14ac:dyDescent="0.3">
      <c r="B6" s="234" t="s">
        <v>17</v>
      </c>
      <c r="C6" s="235"/>
      <c r="D6" s="235"/>
      <c r="E6" s="235"/>
      <c r="F6" s="236"/>
    </row>
    <row r="7" spans="2:6" ht="42.75" customHeight="1" x14ac:dyDescent="0.25">
      <c r="B7" s="237" t="s">
        <v>203</v>
      </c>
      <c r="C7" s="238"/>
      <c r="D7" s="238"/>
      <c r="E7" s="238"/>
      <c r="F7" s="238"/>
    </row>
    <row r="8" spans="2:6" ht="63" customHeight="1" x14ac:dyDescent="0.25">
      <c r="B8" s="239"/>
      <c r="C8" s="240"/>
      <c r="D8" s="240"/>
      <c r="E8" s="240"/>
      <c r="F8" s="240"/>
    </row>
    <row r="9" spans="2:6" ht="37.5" customHeight="1" x14ac:dyDescent="0.25">
      <c r="B9" s="239"/>
      <c r="C9" s="240"/>
      <c r="D9" s="240"/>
      <c r="E9" s="240"/>
      <c r="F9" s="240"/>
    </row>
    <row r="10" spans="2:6" ht="43.5" customHeight="1" x14ac:dyDescent="0.25">
      <c r="B10" s="239"/>
      <c r="C10" s="240"/>
      <c r="D10" s="240"/>
      <c r="E10" s="240"/>
      <c r="F10" s="240"/>
    </row>
    <row r="11" spans="2:6" ht="58.5" customHeight="1" x14ac:dyDescent="0.25">
      <c r="B11" s="239"/>
      <c r="C11" s="240"/>
      <c r="D11" s="240"/>
      <c r="E11" s="240"/>
      <c r="F11" s="240"/>
    </row>
    <row r="12" spans="2:6" ht="46.5" customHeight="1" x14ac:dyDescent="0.25">
      <c r="B12" s="239"/>
      <c r="C12" s="240"/>
      <c r="D12" s="240"/>
      <c r="E12" s="240"/>
      <c r="F12" s="240"/>
    </row>
    <row r="13" spans="2:6" ht="47.25" customHeight="1" x14ac:dyDescent="0.25">
      <c r="B13" s="239"/>
      <c r="C13" s="240"/>
      <c r="D13" s="240"/>
      <c r="E13" s="240"/>
      <c r="F13" s="240"/>
    </row>
    <row r="14" spans="2:6" ht="22.5" customHeight="1" thickBot="1" x14ac:dyDescent="0.3">
      <c r="B14" s="241"/>
      <c r="C14" s="242"/>
      <c r="D14" s="242"/>
      <c r="E14" s="242"/>
      <c r="F14" s="242"/>
    </row>
    <row r="15" spans="2:6" ht="16.5" customHeight="1" thickBot="1" x14ac:dyDescent="0.3">
      <c r="B15" s="225" t="s">
        <v>18</v>
      </c>
      <c r="C15" s="226"/>
      <c r="D15" s="226"/>
      <c r="E15" s="226"/>
      <c r="F15" s="227"/>
    </row>
    <row r="16" spans="2:6" ht="127.5" customHeight="1" x14ac:dyDescent="0.25">
      <c r="B16" s="243" t="s">
        <v>19</v>
      </c>
      <c r="C16" s="244"/>
      <c r="D16" s="244"/>
      <c r="E16" s="244"/>
      <c r="F16" s="245"/>
    </row>
    <row r="17" spans="2:6" ht="19.5" customHeight="1" x14ac:dyDescent="0.25">
      <c r="B17" s="47"/>
      <c r="C17" s="48" t="s">
        <v>20</v>
      </c>
      <c r="D17" s="223" t="s">
        <v>21</v>
      </c>
      <c r="E17" s="223" t="s">
        <v>22</v>
      </c>
      <c r="F17" s="221" t="s">
        <v>23</v>
      </c>
    </row>
    <row r="18" spans="2:6" ht="21" customHeight="1" x14ac:dyDescent="0.25">
      <c r="B18" s="47"/>
      <c r="C18" s="48" t="s">
        <v>24</v>
      </c>
      <c r="D18" s="224"/>
      <c r="E18" s="224"/>
      <c r="F18" s="222"/>
    </row>
    <row r="19" spans="2:6" ht="18.75" customHeight="1" x14ac:dyDescent="0.25">
      <c r="B19" s="49" t="s">
        <v>25</v>
      </c>
      <c r="C19" s="50"/>
      <c r="D19" s="51"/>
      <c r="E19" s="52"/>
      <c r="F19" s="53" t="s">
        <v>26</v>
      </c>
    </row>
    <row r="20" spans="2:6" ht="18.75" customHeight="1" x14ac:dyDescent="0.25">
      <c r="B20" s="54" t="s">
        <v>27</v>
      </c>
      <c r="C20" s="55"/>
      <c r="D20" s="56" t="s">
        <v>28</v>
      </c>
      <c r="E20" s="57" t="s">
        <v>29</v>
      </c>
      <c r="F20" s="58" t="s">
        <v>26</v>
      </c>
    </row>
    <row r="21" spans="2:6" ht="18.75" customHeight="1" x14ac:dyDescent="0.25">
      <c r="B21" s="54" t="s">
        <v>30</v>
      </c>
      <c r="C21" s="55"/>
      <c r="D21" s="56"/>
      <c r="E21" s="57"/>
      <c r="F21" s="58" t="s">
        <v>200</v>
      </c>
    </row>
    <row r="22" spans="2:6" ht="18.75" customHeight="1" x14ac:dyDescent="0.25">
      <c r="B22" s="54" t="s">
        <v>31</v>
      </c>
      <c r="C22" s="55"/>
      <c r="D22" s="56" t="s">
        <v>201</v>
      </c>
      <c r="E22" s="57" t="s">
        <v>29</v>
      </c>
      <c r="F22" s="58" t="s">
        <v>26</v>
      </c>
    </row>
    <row r="23" spans="2:6" ht="18.75" customHeight="1" x14ac:dyDescent="0.25">
      <c r="B23" s="54" t="s">
        <v>32</v>
      </c>
      <c r="C23" s="55"/>
      <c r="D23" s="56"/>
      <c r="E23" s="57"/>
      <c r="F23" s="58" t="s">
        <v>26</v>
      </c>
    </row>
    <row r="24" spans="2:6" ht="18.75" customHeight="1" x14ac:dyDescent="0.25">
      <c r="B24" s="54" t="s">
        <v>33</v>
      </c>
      <c r="C24" s="55"/>
      <c r="D24" s="56"/>
      <c r="E24" s="57"/>
      <c r="F24" s="58" t="s">
        <v>26</v>
      </c>
    </row>
    <row r="25" spans="2:6" ht="18.75" customHeight="1" x14ac:dyDescent="0.25">
      <c r="B25" s="54" t="s">
        <v>34</v>
      </c>
      <c r="C25" s="55"/>
      <c r="D25" s="56" t="s">
        <v>201</v>
      </c>
      <c r="E25" s="57" t="s">
        <v>29</v>
      </c>
      <c r="F25" s="59" t="s">
        <v>200</v>
      </c>
    </row>
    <row r="26" spans="2:6" ht="18.75" customHeight="1" x14ac:dyDescent="0.25">
      <c r="B26" s="54" t="s">
        <v>35</v>
      </c>
      <c r="C26" s="55"/>
      <c r="D26" s="56" t="s">
        <v>201</v>
      </c>
      <c r="E26" s="57" t="s">
        <v>29</v>
      </c>
      <c r="F26" s="58" t="s">
        <v>26</v>
      </c>
    </row>
    <row r="27" spans="2:6" ht="18.75" customHeight="1" x14ac:dyDescent="0.25">
      <c r="B27" s="54" t="s">
        <v>36</v>
      </c>
      <c r="C27" s="55"/>
      <c r="D27" s="56"/>
      <c r="E27" s="57"/>
      <c r="F27" s="58" t="s">
        <v>26</v>
      </c>
    </row>
    <row r="28" spans="2:6" ht="18.75" customHeight="1" x14ac:dyDescent="0.25">
      <c r="B28" s="54" t="s">
        <v>37</v>
      </c>
      <c r="C28" s="55"/>
      <c r="D28" s="56"/>
      <c r="E28" s="57"/>
      <c r="F28" s="58" t="s">
        <v>26</v>
      </c>
    </row>
    <row r="29" spans="2:6" ht="18.75" customHeight="1" x14ac:dyDescent="0.25">
      <c r="B29" s="60" t="s">
        <v>38</v>
      </c>
      <c r="C29" s="61"/>
      <c r="D29" s="56"/>
      <c r="E29" s="62"/>
      <c r="F29" s="63" t="s">
        <v>26</v>
      </c>
    </row>
    <row r="30" spans="2:6" ht="24" customHeight="1" x14ac:dyDescent="0.25">
      <c r="B30" s="47"/>
      <c r="C30" s="48" t="s">
        <v>39</v>
      </c>
      <c r="D30" s="64"/>
      <c r="E30" s="64"/>
      <c r="F30" s="65"/>
    </row>
    <row r="31" spans="2:6" ht="19.5" customHeight="1" x14ac:dyDescent="0.25">
      <c r="B31" s="49" t="s">
        <v>40</v>
      </c>
      <c r="C31" s="66"/>
      <c r="D31" s="51" t="s">
        <v>201</v>
      </c>
      <c r="E31" s="52" t="s">
        <v>29</v>
      </c>
      <c r="F31" s="53" t="s">
        <v>26</v>
      </c>
    </row>
    <row r="32" spans="2:6" ht="19.5" customHeight="1" x14ac:dyDescent="0.25">
      <c r="B32" s="228" t="s">
        <v>41</v>
      </c>
      <c r="C32" s="229"/>
      <c r="D32" s="56"/>
      <c r="E32" s="57"/>
      <c r="F32" s="58" t="s">
        <v>26</v>
      </c>
    </row>
    <row r="33" spans="2:6" ht="19.5" customHeight="1" x14ac:dyDescent="0.25">
      <c r="B33" s="228" t="s">
        <v>42</v>
      </c>
      <c r="C33" s="229"/>
      <c r="D33" s="56"/>
      <c r="E33" s="57"/>
      <c r="F33" s="58" t="s">
        <v>26</v>
      </c>
    </row>
    <row r="34" spans="2:6" ht="19.5" customHeight="1" x14ac:dyDescent="0.25">
      <c r="B34" s="54" t="s">
        <v>43</v>
      </c>
      <c r="C34" s="67"/>
      <c r="D34" s="56"/>
      <c r="E34" s="57"/>
      <c r="F34" s="58" t="s">
        <v>26</v>
      </c>
    </row>
    <row r="35" spans="2:6" ht="19.5" customHeight="1" x14ac:dyDescent="0.25">
      <c r="B35" s="54" t="s">
        <v>44</v>
      </c>
      <c r="C35" s="67"/>
      <c r="D35" s="56" t="s">
        <v>28</v>
      </c>
      <c r="E35" s="57" t="s">
        <v>29</v>
      </c>
      <c r="F35" s="58" t="s">
        <v>26</v>
      </c>
    </row>
    <row r="36" spans="2:6" ht="19.5" customHeight="1" x14ac:dyDescent="0.25">
      <c r="B36" s="232" t="s">
        <v>46</v>
      </c>
      <c r="C36" s="233"/>
      <c r="D36" s="69" t="s">
        <v>201</v>
      </c>
      <c r="E36" s="62" t="s">
        <v>29</v>
      </c>
      <c r="F36" s="63" t="s">
        <v>26</v>
      </c>
    </row>
    <row r="37" spans="2:6" ht="23.25" customHeight="1" x14ac:dyDescent="0.25">
      <c r="B37" s="47"/>
      <c r="C37" s="48" t="s">
        <v>47</v>
      </c>
      <c r="D37" s="70"/>
      <c r="E37" s="70"/>
      <c r="F37" s="71"/>
    </row>
    <row r="38" spans="2:6" ht="19.5" customHeight="1" x14ac:dyDescent="0.25">
      <c r="B38" s="230" t="s">
        <v>48</v>
      </c>
      <c r="C38" s="231"/>
      <c r="D38" s="51"/>
      <c r="E38" s="52"/>
      <c r="F38" s="53" t="s">
        <v>26</v>
      </c>
    </row>
    <row r="39" spans="2:6" ht="19.5" customHeight="1" x14ac:dyDescent="0.25">
      <c r="B39" s="72" t="s">
        <v>49</v>
      </c>
      <c r="C39" s="67"/>
      <c r="D39" s="56" t="s">
        <v>201</v>
      </c>
      <c r="E39" s="57" t="s">
        <v>45</v>
      </c>
      <c r="F39" s="58" t="s">
        <v>26</v>
      </c>
    </row>
    <row r="40" spans="2:6" ht="19.5" customHeight="1" x14ac:dyDescent="0.25">
      <c r="B40" s="228" t="s">
        <v>50</v>
      </c>
      <c r="C40" s="229"/>
      <c r="D40" s="56"/>
      <c r="E40" s="57"/>
      <c r="F40" s="58" t="s">
        <v>26</v>
      </c>
    </row>
    <row r="41" spans="2:6" ht="19.5" customHeight="1" x14ac:dyDescent="0.25">
      <c r="B41" s="54" t="s">
        <v>44</v>
      </c>
      <c r="C41" s="67"/>
      <c r="D41" s="56" t="s">
        <v>28</v>
      </c>
      <c r="E41" s="57" t="s">
        <v>45</v>
      </c>
      <c r="F41" s="58" t="s">
        <v>26</v>
      </c>
    </row>
    <row r="42" spans="2:6" ht="19.5" customHeight="1" x14ac:dyDescent="0.25">
      <c r="B42" s="60" t="s">
        <v>51</v>
      </c>
      <c r="C42" s="68"/>
      <c r="D42" s="69"/>
      <c r="E42" s="62"/>
      <c r="F42" s="63" t="s">
        <v>26</v>
      </c>
    </row>
    <row r="43" spans="2:6" ht="23.25" customHeight="1" x14ac:dyDescent="0.25">
      <c r="B43" s="47"/>
      <c r="C43" s="48" t="s">
        <v>52</v>
      </c>
      <c r="D43" s="73"/>
      <c r="E43" s="73"/>
      <c r="F43" s="74"/>
    </row>
    <row r="44" spans="2:6" ht="19.5" customHeight="1" x14ac:dyDescent="0.25">
      <c r="B44" s="230" t="s">
        <v>53</v>
      </c>
      <c r="C44" s="231"/>
      <c r="D44" s="56"/>
      <c r="E44" s="52"/>
      <c r="F44" s="75" t="s">
        <v>200</v>
      </c>
    </row>
    <row r="45" spans="2:6" ht="19.5" customHeight="1" x14ac:dyDescent="0.25">
      <c r="B45" s="228" t="s">
        <v>54</v>
      </c>
      <c r="C45" s="229"/>
      <c r="D45" s="56"/>
      <c r="E45" s="57"/>
      <c r="F45" s="76" t="s">
        <v>200</v>
      </c>
    </row>
    <row r="46" spans="2:6" ht="19.5" customHeight="1" x14ac:dyDescent="0.25">
      <c r="B46" s="228" t="s">
        <v>55</v>
      </c>
      <c r="C46" s="229"/>
      <c r="D46" s="56" t="s">
        <v>28</v>
      </c>
      <c r="E46" s="57" t="s">
        <v>45</v>
      </c>
      <c r="F46" s="76" t="s">
        <v>200</v>
      </c>
    </row>
    <row r="47" spans="2:6" ht="19.5" customHeight="1" x14ac:dyDescent="0.25">
      <c r="B47" s="228" t="s">
        <v>56</v>
      </c>
      <c r="C47" s="229"/>
      <c r="D47" s="56" t="s">
        <v>28</v>
      </c>
      <c r="E47" s="57" t="s">
        <v>45</v>
      </c>
      <c r="F47" s="76" t="s">
        <v>200</v>
      </c>
    </row>
    <row r="48" spans="2:6" ht="19.5" customHeight="1" x14ac:dyDescent="0.25">
      <c r="B48" s="228" t="s">
        <v>57</v>
      </c>
      <c r="C48" s="229"/>
      <c r="D48" s="56"/>
      <c r="E48" s="57"/>
      <c r="F48" s="76" t="s">
        <v>200</v>
      </c>
    </row>
    <row r="49" spans="2:6" ht="19.5" customHeight="1" x14ac:dyDescent="0.25">
      <c r="B49" s="54" t="s">
        <v>58</v>
      </c>
      <c r="C49" s="67"/>
      <c r="D49" s="56"/>
      <c r="E49" s="57"/>
      <c r="F49" s="76" t="s">
        <v>200</v>
      </c>
    </row>
    <row r="50" spans="2:6" ht="21" customHeight="1" x14ac:dyDescent="0.25">
      <c r="B50" s="54" t="s">
        <v>59</v>
      </c>
      <c r="C50" s="67"/>
      <c r="D50" s="56" t="s">
        <v>28</v>
      </c>
      <c r="E50" s="57" t="s">
        <v>45</v>
      </c>
      <c r="F50" s="76" t="s">
        <v>200</v>
      </c>
    </row>
    <row r="51" spans="2:6" ht="19.5" customHeight="1" x14ac:dyDescent="0.25">
      <c r="B51" s="228" t="s">
        <v>60</v>
      </c>
      <c r="C51" s="229"/>
      <c r="D51" s="56"/>
      <c r="E51" s="57"/>
      <c r="F51" s="76" t="s">
        <v>200</v>
      </c>
    </row>
    <row r="52" spans="2:6" ht="19.5" customHeight="1" x14ac:dyDescent="0.25">
      <c r="B52" s="228" t="s">
        <v>61</v>
      </c>
      <c r="C52" s="229"/>
      <c r="D52" s="56"/>
      <c r="E52" s="57"/>
      <c r="F52" s="76" t="s">
        <v>26</v>
      </c>
    </row>
    <row r="53" spans="2:6" ht="19.5" customHeight="1" x14ac:dyDescent="0.25">
      <c r="B53" s="228" t="s">
        <v>62</v>
      </c>
      <c r="C53" s="229"/>
      <c r="D53" s="56"/>
      <c r="E53" s="57"/>
      <c r="F53" s="76" t="s">
        <v>26</v>
      </c>
    </row>
    <row r="54" spans="2:6" ht="19.5" customHeight="1" x14ac:dyDescent="0.25">
      <c r="B54" s="228" t="s">
        <v>63</v>
      </c>
      <c r="C54" s="229"/>
      <c r="D54" s="56"/>
      <c r="E54" s="57"/>
      <c r="F54" s="76" t="s">
        <v>26</v>
      </c>
    </row>
    <row r="55" spans="2:6" ht="19.5" customHeight="1" x14ac:dyDescent="0.25">
      <c r="B55" s="228" t="s">
        <v>64</v>
      </c>
      <c r="C55" s="229"/>
      <c r="D55" s="56"/>
      <c r="E55" s="57"/>
      <c r="F55" s="76" t="s">
        <v>65</v>
      </c>
    </row>
    <row r="56" spans="2:6" ht="19.5" customHeight="1" x14ac:dyDescent="0.25">
      <c r="B56" s="228" t="s">
        <v>66</v>
      </c>
      <c r="C56" s="229"/>
      <c r="D56" s="56"/>
      <c r="E56" s="57"/>
      <c r="F56" s="76" t="s">
        <v>65</v>
      </c>
    </row>
    <row r="57" spans="2:6" ht="19.5" customHeight="1" x14ac:dyDescent="0.25">
      <c r="B57" s="54" t="s">
        <v>67</v>
      </c>
      <c r="C57" s="67"/>
      <c r="D57" s="56"/>
      <c r="E57" s="57"/>
      <c r="F57" s="76" t="s">
        <v>65</v>
      </c>
    </row>
    <row r="58" spans="2:6" ht="19.5" customHeight="1" x14ac:dyDescent="0.25">
      <c r="B58" s="228" t="s">
        <v>68</v>
      </c>
      <c r="C58" s="229"/>
      <c r="D58" s="56"/>
      <c r="E58" s="57"/>
      <c r="F58" s="76" t="s">
        <v>69</v>
      </c>
    </row>
    <row r="59" spans="2:6" ht="19.5" customHeight="1" x14ac:dyDescent="0.25">
      <c r="B59" s="228" t="s">
        <v>70</v>
      </c>
      <c r="C59" s="229"/>
      <c r="D59" s="56"/>
      <c r="E59" s="57"/>
      <c r="F59" s="58" t="s">
        <v>26</v>
      </c>
    </row>
    <row r="60" spans="2:6" ht="19.5" customHeight="1" x14ac:dyDescent="0.25">
      <c r="B60" s="228" t="s">
        <v>71</v>
      </c>
      <c r="C60" s="229"/>
      <c r="D60" s="56"/>
      <c r="E60" s="57"/>
      <c r="F60" s="58" t="s">
        <v>26</v>
      </c>
    </row>
    <row r="61" spans="2:6" ht="19.5" customHeight="1" x14ac:dyDescent="0.25">
      <c r="B61" s="228" t="s">
        <v>72</v>
      </c>
      <c r="C61" s="229"/>
      <c r="D61" s="56"/>
      <c r="E61" s="57"/>
      <c r="F61" s="58" t="s">
        <v>26</v>
      </c>
    </row>
    <row r="62" spans="2:6" ht="19.5" customHeight="1" x14ac:dyDescent="0.25">
      <c r="B62" s="228" t="s">
        <v>73</v>
      </c>
      <c r="C62" s="229"/>
      <c r="D62" s="56"/>
      <c r="E62" s="57"/>
      <c r="F62" s="58" t="s">
        <v>26</v>
      </c>
    </row>
    <row r="63" spans="2:6" ht="19.5" customHeight="1" x14ac:dyDescent="0.25">
      <c r="B63" s="54" t="s">
        <v>74</v>
      </c>
      <c r="C63" s="67"/>
      <c r="D63" s="56"/>
      <c r="E63" s="57"/>
      <c r="F63" s="58" t="s">
        <v>75</v>
      </c>
    </row>
    <row r="64" spans="2:6" ht="19.5" customHeight="1" x14ac:dyDescent="0.25">
      <c r="B64" s="228" t="s">
        <v>182</v>
      </c>
      <c r="C64" s="229"/>
      <c r="D64" s="56" t="s">
        <v>28</v>
      </c>
      <c r="E64" s="57" t="s">
        <v>45</v>
      </c>
      <c r="F64" s="58" t="s">
        <v>26</v>
      </c>
    </row>
    <row r="65" spans="2:6" ht="19.5" customHeight="1" x14ac:dyDescent="0.25">
      <c r="B65" s="228" t="s">
        <v>185</v>
      </c>
      <c r="C65" s="229"/>
      <c r="D65" s="56" t="s">
        <v>28</v>
      </c>
      <c r="E65" s="57" t="s">
        <v>45</v>
      </c>
      <c r="F65" s="58" t="s">
        <v>26</v>
      </c>
    </row>
    <row r="66" spans="2:6" ht="19.5" customHeight="1" x14ac:dyDescent="0.25">
      <c r="B66" s="54" t="s">
        <v>77</v>
      </c>
      <c r="C66" s="67"/>
      <c r="D66" s="56" t="s">
        <v>28</v>
      </c>
      <c r="E66" s="57" t="s">
        <v>45</v>
      </c>
      <c r="F66" s="76" t="s">
        <v>76</v>
      </c>
    </row>
    <row r="67" spans="2:6" ht="19.5" customHeight="1" thickBot="1" x14ac:dyDescent="0.3">
      <c r="B67" s="77" t="s">
        <v>78</v>
      </c>
      <c r="C67" s="78"/>
      <c r="D67" s="79" t="s">
        <v>28</v>
      </c>
      <c r="E67" s="80" t="s">
        <v>45</v>
      </c>
      <c r="F67" s="81" t="s">
        <v>79</v>
      </c>
    </row>
    <row r="72" spans="2:6" hidden="1" x14ac:dyDescent="0.25">
      <c r="B72" s="6" t="s">
        <v>28</v>
      </c>
    </row>
    <row r="73" spans="2:6" hidden="1" x14ac:dyDescent="0.25">
      <c r="B73" s="7" t="s">
        <v>80</v>
      </c>
    </row>
    <row r="74" spans="2:6" hidden="1" x14ac:dyDescent="0.25">
      <c r="B74" s="7" t="s">
        <v>201</v>
      </c>
    </row>
    <row r="75" spans="2:6" hidden="1" x14ac:dyDescent="0.25"/>
    <row r="76" spans="2:6" hidden="1" x14ac:dyDescent="0.25">
      <c r="B76" t="s">
        <v>29</v>
      </c>
    </row>
    <row r="77" spans="2:6" hidden="1" x14ac:dyDescent="0.25">
      <c r="B77" t="s">
        <v>45</v>
      </c>
    </row>
  </sheetData>
  <mergeCells count="33">
    <mergeCell ref="B46:C46"/>
    <mergeCell ref="B47:C47"/>
    <mergeCell ref="B65:C65"/>
    <mergeCell ref="B48:C48"/>
    <mergeCell ref="B51:C51"/>
    <mergeCell ref="B52:C52"/>
    <mergeCell ref="B53:C53"/>
    <mergeCell ref="B54:C54"/>
    <mergeCell ref="B55:C55"/>
    <mergeCell ref="B56:C56"/>
    <mergeCell ref="B64:C64"/>
    <mergeCell ref="B58:C58"/>
    <mergeCell ref="B59:C59"/>
    <mergeCell ref="B60:C60"/>
    <mergeCell ref="B61:C61"/>
    <mergeCell ref="B62:C62"/>
    <mergeCell ref="B6:F6"/>
    <mergeCell ref="B7:F14"/>
    <mergeCell ref="B16:F16"/>
    <mergeCell ref="C2:E4"/>
    <mergeCell ref="F2:F4"/>
    <mergeCell ref="B2:B4"/>
    <mergeCell ref="F17:F18"/>
    <mergeCell ref="E17:E18"/>
    <mergeCell ref="D17:D18"/>
    <mergeCell ref="B15:F15"/>
    <mergeCell ref="B45:C45"/>
    <mergeCell ref="B44:C44"/>
    <mergeCell ref="B40:C40"/>
    <mergeCell ref="B38:C38"/>
    <mergeCell ref="B32:C32"/>
    <mergeCell ref="B33:C33"/>
    <mergeCell ref="B36:C36"/>
  </mergeCells>
  <phoneticPr fontId="1" type="noConversion"/>
  <dataValidations count="2">
    <dataValidation type="list" allowBlank="1" showInputMessage="1" showErrorMessage="1" sqref="D19:D29 D44:D67 D31:D36 D38:D42" xr:uid="{00000000-0002-0000-0100-000000000000}">
      <formula1>$B$72:$B$74</formula1>
    </dataValidation>
    <dataValidation type="list" allowBlank="1" showInputMessage="1" showErrorMessage="1" sqref="E19:E29 E44:E67 E31:E36 E38:E42" xr:uid="{00000000-0002-0000-0100-000001000000}">
      <formula1>$B$76:$B$77</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0"/>
  <sheetViews>
    <sheetView showGridLines="0" tabSelected="1" topLeftCell="A21" zoomScale="60" zoomScaleNormal="60" zoomScalePageLayoutView="70" workbookViewId="0">
      <selection activeCell="H17" sqref="H17"/>
    </sheetView>
  </sheetViews>
  <sheetFormatPr baseColWidth="10" defaultColWidth="11.44140625" defaultRowHeight="13.8" x14ac:dyDescent="0.3"/>
  <cols>
    <col min="1" max="1" width="4.109375" customWidth="1"/>
    <col min="2" max="2" width="41.44140625" customWidth="1"/>
    <col min="3" max="3" width="25.109375" customWidth="1"/>
    <col min="4" max="4" width="14.6640625" customWidth="1"/>
    <col min="5" max="5" width="12.44140625" customWidth="1"/>
    <col min="6" max="6" width="18.33203125" customWidth="1"/>
    <col min="7" max="7" width="24.77734375" customWidth="1"/>
    <col min="8" max="8" width="45.44140625" style="10" customWidth="1"/>
    <col min="9" max="9" width="14.6640625" customWidth="1"/>
    <col min="10" max="10" width="11.77734375" customWidth="1"/>
    <col min="11" max="11" width="14" customWidth="1"/>
    <col min="12" max="12" width="15.33203125" style="4" customWidth="1"/>
    <col min="13" max="13" width="4.77734375" customWidth="1"/>
  </cols>
  <sheetData>
    <row r="1" spans="2:17" ht="13.2" x14ac:dyDescent="0.25">
      <c r="H1"/>
      <c r="L1"/>
    </row>
    <row r="2" spans="2:17" ht="48.75" customHeight="1" x14ac:dyDescent="0.25">
      <c r="B2" s="158"/>
      <c r="C2" s="165" t="s">
        <v>16</v>
      </c>
      <c r="D2" s="166"/>
      <c r="E2" s="166"/>
      <c r="F2" s="166"/>
      <c r="G2" s="166"/>
      <c r="H2" s="166"/>
      <c r="I2" s="166"/>
      <c r="J2" s="167"/>
      <c r="K2" s="174" t="s">
        <v>1</v>
      </c>
      <c r="L2" s="175"/>
    </row>
    <row r="3" spans="2:17" ht="42" customHeight="1" x14ac:dyDescent="0.25">
      <c r="B3" s="158"/>
      <c r="C3" s="168"/>
      <c r="D3" s="169"/>
      <c r="E3" s="169"/>
      <c r="F3" s="169"/>
      <c r="G3" s="169"/>
      <c r="H3" s="169"/>
      <c r="I3" s="169"/>
      <c r="J3" s="170"/>
      <c r="K3" s="176"/>
      <c r="L3" s="177"/>
    </row>
    <row r="4" spans="2:17" ht="36.75" customHeight="1" x14ac:dyDescent="0.25">
      <c r="B4" s="158"/>
      <c r="C4" s="171"/>
      <c r="D4" s="172"/>
      <c r="E4" s="172"/>
      <c r="F4" s="172"/>
      <c r="G4" s="172"/>
      <c r="H4" s="172"/>
      <c r="I4" s="172"/>
      <c r="J4" s="173"/>
      <c r="K4" s="178"/>
      <c r="L4" s="179"/>
    </row>
    <row r="5" spans="2:17" ht="24.75" customHeight="1" thickBot="1" x14ac:dyDescent="0.3">
      <c r="C5" s="12"/>
      <c r="D5" s="13"/>
      <c r="E5" s="13"/>
      <c r="F5" s="13"/>
      <c r="G5" s="13"/>
      <c r="H5"/>
      <c r="L5"/>
    </row>
    <row r="6" spans="2:17" ht="108" customHeight="1" thickBot="1" x14ac:dyDescent="0.3">
      <c r="B6" s="155" t="s">
        <v>194</v>
      </c>
      <c r="C6" s="156"/>
      <c r="D6" s="156"/>
      <c r="E6" s="156"/>
      <c r="F6" s="156"/>
      <c r="G6" s="156"/>
      <c r="H6" s="156"/>
      <c r="I6" s="156"/>
      <c r="J6" s="156"/>
      <c r="K6" s="156"/>
      <c r="L6" s="157"/>
      <c r="M6" s="1"/>
      <c r="N6" s="1"/>
      <c r="O6" s="1"/>
      <c r="P6" s="1"/>
      <c r="Q6" s="1"/>
    </row>
    <row r="7" spans="2:17" ht="24.75" customHeight="1" x14ac:dyDescent="0.25">
      <c r="B7" s="162" t="s">
        <v>18</v>
      </c>
      <c r="C7" s="163"/>
      <c r="D7" s="163"/>
      <c r="E7" s="163"/>
      <c r="F7" s="163"/>
      <c r="G7" s="163"/>
      <c r="H7" s="163"/>
      <c r="I7" s="163"/>
      <c r="J7" s="163"/>
      <c r="K7" s="163"/>
      <c r="L7" s="164"/>
    </row>
    <row r="8" spans="2:17" ht="18" customHeight="1" x14ac:dyDescent="0.3">
      <c r="B8" s="126" t="s">
        <v>81</v>
      </c>
      <c r="C8" s="127"/>
      <c r="D8" s="127"/>
      <c r="E8" s="127"/>
      <c r="F8" s="127"/>
      <c r="G8" s="127"/>
      <c r="H8" s="127"/>
      <c r="I8" s="127"/>
      <c r="J8" s="127"/>
      <c r="K8" s="127"/>
      <c r="L8" s="128"/>
    </row>
    <row r="9" spans="2:17" ht="15.6" x14ac:dyDescent="0.3">
      <c r="B9" s="126" t="s">
        <v>82</v>
      </c>
      <c r="C9" s="129"/>
      <c r="D9" s="129"/>
      <c r="E9" s="129"/>
      <c r="F9" s="129"/>
      <c r="G9" s="129"/>
      <c r="H9" s="129"/>
      <c r="I9" s="130"/>
      <c r="J9" s="129"/>
      <c r="K9" s="129"/>
      <c r="L9" s="131"/>
    </row>
    <row r="10" spans="2:17" ht="15.6" x14ac:dyDescent="0.3">
      <c r="B10" s="126" t="s">
        <v>83</v>
      </c>
      <c r="C10" s="129"/>
      <c r="D10" s="129"/>
      <c r="E10" s="129"/>
      <c r="F10" s="129"/>
      <c r="G10" s="129"/>
      <c r="H10" s="129"/>
      <c r="I10" s="129"/>
      <c r="J10" s="129"/>
      <c r="K10" s="129"/>
      <c r="L10" s="131"/>
    </row>
    <row r="11" spans="2:17" ht="15.6" x14ac:dyDescent="0.3">
      <c r="B11" s="126" t="s">
        <v>84</v>
      </c>
      <c r="C11" s="129"/>
      <c r="D11" s="129"/>
      <c r="E11" s="129"/>
      <c r="F11" s="129"/>
      <c r="G11" s="129"/>
      <c r="H11" s="129"/>
      <c r="I11" s="129"/>
      <c r="J11" s="129"/>
      <c r="K11" s="129"/>
      <c r="L11" s="131"/>
    </row>
    <row r="12" spans="2:17" ht="18" customHeight="1" x14ac:dyDescent="0.25">
      <c r="B12" s="159" t="s">
        <v>85</v>
      </c>
      <c r="C12" s="160"/>
      <c r="D12" s="160"/>
      <c r="E12" s="160"/>
      <c r="F12" s="160"/>
      <c r="G12" s="160"/>
      <c r="H12" s="160"/>
      <c r="I12" s="160"/>
      <c r="J12" s="160"/>
      <c r="K12" s="160"/>
      <c r="L12" s="161"/>
    </row>
    <row r="13" spans="2:17" ht="15.6" x14ac:dyDescent="0.3">
      <c r="B13" s="126" t="s">
        <v>86</v>
      </c>
      <c r="C13" s="129"/>
      <c r="D13" s="129"/>
      <c r="E13" s="129"/>
      <c r="F13" s="129"/>
      <c r="G13" s="129"/>
      <c r="H13" s="129"/>
      <c r="I13" s="129"/>
      <c r="J13" s="129"/>
      <c r="K13" s="129"/>
      <c r="L13" s="131"/>
    </row>
    <row r="14" spans="2:17" ht="7.5" customHeight="1" thickBot="1" x14ac:dyDescent="0.3">
      <c r="B14" s="85"/>
      <c r="C14" s="86"/>
      <c r="D14" s="86"/>
      <c r="E14" s="86"/>
      <c r="F14" s="86"/>
      <c r="G14" s="86"/>
      <c r="H14" s="86"/>
      <c r="I14" s="86"/>
      <c r="J14" s="86"/>
      <c r="K14" s="86"/>
      <c r="L14" s="87"/>
    </row>
    <row r="15" spans="2:17" ht="33.75" customHeight="1" thickBot="1" x14ac:dyDescent="0.3">
      <c r="B15" s="152" t="s">
        <v>87</v>
      </c>
      <c r="C15" s="153"/>
      <c r="D15" s="153"/>
      <c r="E15" s="153"/>
      <c r="F15" s="153"/>
      <c r="G15" s="154"/>
      <c r="H15" s="149" t="s">
        <v>88</v>
      </c>
      <c r="I15" s="150"/>
      <c r="J15" s="150"/>
      <c r="K15" s="150"/>
      <c r="L15" s="151"/>
    </row>
    <row r="16" spans="2:17" ht="40.5" customHeight="1" thickBot="1" x14ac:dyDescent="0.3">
      <c r="B16" s="88" t="s">
        <v>89</v>
      </c>
      <c r="C16" s="147" t="s">
        <v>90</v>
      </c>
      <c r="D16" s="147"/>
      <c r="E16" s="147"/>
      <c r="F16" s="147"/>
      <c r="G16" s="147"/>
      <c r="H16" s="89" t="s">
        <v>91</v>
      </c>
      <c r="I16" s="89" t="s">
        <v>92</v>
      </c>
      <c r="J16" s="89" t="s">
        <v>93</v>
      </c>
      <c r="K16" s="89" t="s">
        <v>94</v>
      </c>
      <c r="L16" s="90" t="s">
        <v>95</v>
      </c>
    </row>
    <row r="17" spans="2:12" ht="60" customHeight="1" x14ac:dyDescent="0.25">
      <c r="B17" s="91" t="s">
        <v>24</v>
      </c>
      <c r="C17" s="183" t="s">
        <v>27</v>
      </c>
      <c r="D17" s="183"/>
      <c r="E17" s="183"/>
      <c r="F17" s="183"/>
      <c r="G17" s="183"/>
      <c r="H17" s="92" t="s">
        <v>195</v>
      </c>
      <c r="I17" s="93">
        <v>1</v>
      </c>
      <c r="J17" s="94">
        <v>4</v>
      </c>
      <c r="K17" s="94">
        <f>I17+J17</f>
        <v>5</v>
      </c>
      <c r="L17" s="95" t="str">
        <f t="shared" ref="L17:L26" si="0">IF(K17&lt;=4,"BAJO",IF(K17=5,"MEDIO",IF(K17=6,"ALTO",IF(K17=7,"ALTO","EXTREMO"))))</f>
        <v>MEDIO</v>
      </c>
    </row>
    <row r="18" spans="2:12" ht="79.2" x14ac:dyDescent="0.25">
      <c r="B18" s="96" t="s">
        <v>24</v>
      </c>
      <c r="C18" s="148" t="s">
        <v>31</v>
      </c>
      <c r="D18" s="148"/>
      <c r="E18" s="148"/>
      <c r="F18" s="148"/>
      <c r="G18" s="148"/>
      <c r="H18" s="97" t="s">
        <v>96</v>
      </c>
      <c r="I18" s="93">
        <v>2</v>
      </c>
      <c r="J18" s="94">
        <v>5</v>
      </c>
      <c r="K18" s="94">
        <f t="shared" ref="K18:K26" si="1">+I18+J18</f>
        <v>7</v>
      </c>
      <c r="L18" s="98" t="str">
        <f t="shared" si="0"/>
        <v>ALTO</v>
      </c>
    </row>
    <row r="19" spans="2:12" ht="76.8" customHeight="1" x14ac:dyDescent="0.25">
      <c r="B19" s="96" t="s">
        <v>24</v>
      </c>
      <c r="C19" s="148" t="s">
        <v>34</v>
      </c>
      <c r="D19" s="148"/>
      <c r="E19" s="148"/>
      <c r="F19" s="148"/>
      <c r="G19" s="148"/>
      <c r="H19" s="97" t="s">
        <v>97</v>
      </c>
      <c r="I19" s="93">
        <v>1</v>
      </c>
      <c r="J19" s="94">
        <v>4</v>
      </c>
      <c r="K19" s="94">
        <f t="shared" si="1"/>
        <v>5</v>
      </c>
      <c r="L19" s="98" t="str">
        <f t="shared" si="0"/>
        <v>MEDIO</v>
      </c>
    </row>
    <row r="20" spans="2:12" ht="78" customHeight="1" x14ac:dyDescent="0.25">
      <c r="B20" s="96" t="s">
        <v>39</v>
      </c>
      <c r="C20" s="148" t="s">
        <v>40</v>
      </c>
      <c r="D20" s="148"/>
      <c r="E20" s="148"/>
      <c r="F20" s="148"/>
      <c r="G20" s="148"/>
      <c r="H20" s="97" t="s">
        <v>196</v>
      </c>
      <c r="I20" s="93">
        <v>1</v>
      </c>
      <c r="J20" s="94">
        <v>5</v>
      </c>
      <c r="K20" s="94">
        <f t="shared" si="1"/>
        <v>6</v>
      </c>
      <c r="L20" s="98" t="str">
        <f t="shared" si="0"/>
        <v>ALTO</v>
      </c>
    </row>
    <row r="21" spans="2:12" ht="93" customHeight="1" x14ac:dyDescent="0.25">
      <c r="B21" s="96" t="s">
        <v>39</v>
      </c>
      <c r="C21" s="148" t="s">
        <v>46</v>
      </c>
      <c r="D21" s="148"/>
      <c r="E21" s="148"/>
      <c r="F21" s="148"/>
      <c r="G21" s="148"/>
      <c r="H21" s="97" t="s">
        <v>98</v>
      </c>
      <c r="I21" s="93">
        <v>1</v>
      </c>
      <c r="J21" s="94">
        <v>4</v>
      </c>
      <c r="K21" s="94">
        <f t="shared" si="1"/>
        <v>5</v>
      </c>
      <c r="L21" s="98" t="str">
        <f t="shared" si="0"/>
        <v>MEDIO</v>
      </c>
    </row>
    <row r="22" spans="2:12" ht="53.25" customHeight="1" x14ac:dyDescent="0.25">
      <c r="B22" s="96" t="s">
        <v>47</v>
      </c>
      <c r="C22" s="148" t="s">
        <v>49</v>
      </c>
      <c r="D22" s="148"/>
      <c r="E22" s="148"/>
      <c r="F22" s="148"/>
      <c r="G22" s="148"/>
      <c r="H22" s="97" t="s">
        <v>198</v>
      </c>
      <c r="I22" s="93">
        <v>1</v>
      </c>
      <c r="J22" s="94">
        <v>3</v>
      </c>
      <c r="K22" s="94">
        <f t="shared" si="1"/>
        <v>4</v>
      </c>
      <c r="L22" s="98" t="str">
        <f t="shared" si="0"/>
        <v>BAJO</v>
      </c>
    </row>
    <row r="23" spans="2:12" ht="53.25" customHeight="1" x14ac:dyDescent="0.25">
      <c r="B23" s="96" t="s">
        <v>47</v>
      </c>
      <c r="C23" s="148" t="s">
        <v>44</v>
      </c>
      <c r="D23" s="148"/>
      <c r="E23" s="148"/>
      <c r="F23" s="148"/>
      <c r="G23" s="148"/>
      <c r="H23" s="97" t="s">
        <v>99</v>
      </c>
      <c r="I23" s="93">
        <v>1</v>
      </c>
      <c r="J23" s="94">
        <v>3</v>
      </c>
      <c r="K23" s="94">
        <f t="shared" si="1"/>
        <v>4</v>
      </c>
      <c r="L23" s="98" t="str">
        <f t="shared" si="0"/>
        <v>BAJO</v>
      </c>
    </row>
    <row r="24" spans="2:12" ht="90" customHeight="1" x14ac:dyDescent="0.25">
      <c r="B24" s="96" t="s">
        <v>52</v>
      </c>
      <c r="C24" s="185" t="s">
        <v>55</v>
      </c>
      <c r="D24" s="186"/>
      <c r="E24" s="186"/>
      <c r="F24" s="186"/>
      <c r="G24" s="187"/>
      <c r="H24" s="97" t="s">
        <v>100</v>
      </c>
      <c r="I24" s="93">
        <v>3</v>
      </c>
      <c r="J24" s="94">
        <v>3</v>
      </c>
      <c r="K24" s="94">
        <f t="shared" si="1"/>
        <v>6</v>
      </c>
      <c r="L24" s="98" t="str">
        <f t="shared" si="0"/>
        <v>ALTO</v>
      </c>
    </row>
    <row r="25" spans="2:12" ht="88.8" customHeight="1" x14ac:dyDescent="0.25">
      <c r="B25" s="96" t="s">
        <v>52</v>
      </c>
      <c r="C25" s="185" t="s">
        <v>59</v>
      </c>
      <c r="D25" s="186"/>
      <c r="E25" s="186"/>
      <c r="F25" s="186"/>
      <c r="G25" s="187"/>
      <c r="H25" s="97" t="s">
        <v>197</v>
      </c>
      <c r="I25" s="93">
        <v>1</v>
      </c>
      <c r="J25" s="94">
        <v>4</v>
      </c>
      <c r="K25" s="94">
        <f t="shared" si="1"/>
        <v>5</v>
      </c>
      <c r="L25" s="98" t="str">
        <f t="shared" si="0"/>
        <v>MEDIO</v>
      </c>
    </row>
    <row r="26" spans="2:12" ht="53.25" customHeight="1" x14ac:dyDescent="0.25">
      <c r="B26" s="96" t="s">
        <v>52</v>
      </c>
      <c r="C26" s="185" t="s">
        <v>77</v>
      </c>
      <c r="D26" s="186"/>
      <c r="E26" s="186"/>
      <c r="F26" s="186"/>
      <c r="G26" s="187"/>
      <c r="H26" s="97" t="s">
        <v>101</v>
      </c>
      <c r="I26" s="93">
        <v>1</v>
      </c>
      <c r="J26" s="94">
        <v>3</v>
      </c>
      <c r="K26" s="94">
        <f t="shared" si="1"/>
        <v>4</v>
      </c>
      <c r="L26" s="98" t="str">
        <f t="shared" si="0"/>
        <v>BAJO</v>
      </c>
    </row>
    <row r="27" spans="2:12" ht="81.599999999999994" customHeight="1" x14ac:dyDescent="0.25">
      <c r="B27" s="96" t="s">
        <v>52</v>
      </c>
      <c r="C27" s="148" t="s">
        <v>182</v>
      </c>
      <c r="D27" s="148"/>
      <c r="E27" s="148"/>
      <c r="F27" s="148"/>
      <c r="G27" s="148"/>
      <c r="H27" s="97" t="s">
        <v>183</v>
      </c>
      <c r="I27" s="93">
        <v>1</v>
      </c>
      <c r="J27" s="94">
        <v>3</v>
      </c>
      <c r="K27" s="94">
        <f>+I27+J27</f>
        <v>4</v>
      </c>
      <c r="L27" s="98" t="str">
        <f>IF(K27&lt;=4,"BAJO",IF(K27=5,"MEDIO",IF(K27=6,"ALTO",IF(K27=7,"ALTO","EXTREMO"))))</f>
        <v>BAJO</v>
      </c>
    </row>
    <row r="28" spans="2:12" ht="65.25" customHeight="1" thickBot="1" x14ac:dyDescent="0.3">
      <c r="B28" s="96" t="s">
        <v>52</v>
      </c>
      <c r="C28" s="148" t="s">
        <v>185</v>
      </c>
      <c r="D28" s="148"/>
      <c r="E28" s="148"/>
      <c r="F28" s="148"/>
      <c r="G28" s="148"/>
      <c r="H28" s="97" t="s">
        <v>186</v>
      </c>
      <c r="I28" s="93">
        <v>1</v>
      </c>
      <c r="J28" s="94">
        <v>3</v>
      </c>
      <c r="K28" s="94">
        <f t="shared" ref="K28" si="2">+I28+J28</f>
        <v>4</v>
      </c>
      <c r="L28" s="98" t="str">
        <f>IF(K28&lt;=4,"BAJO",IF(K28=5,"MEDIO",IF(K28=6,"ALTO",IF(K28=7,"ALTO","EXTREMO"))))</f>
        <v>BAJO</v>
      </c>
    </row>
    <row r="29" spans="2:12" ht="12.75" customHeight="1" x14ac:dyDescent="0.25">
      <c r="B29" s="99"/>
      <c r="C29" s="100"/>
      <c r="D29" s="100"/>
      <c r="E29" s="100"/>
      <c r="F29" s="100"/>
      <c r="G29" s="100"/>
      <c r="H29" s="100"/>
      <c r="I29" s="100"/>
      <c r="J29" s="100"/>
      <c r="K29" s="100"/>
      <c r="L29" s="101"/>
    </row>
    <row r="30" spans="2:12" ht="13.2" x14ac:dyDescent="0.25">
      <c r="B30" s="82"/>
      <c r="C30" s="202"/>
      <c r="D30" s="202"/>
      <c r="E30" s="202"/>
      <c r="F30" s="83"/>
      <c r="G30" s="83"/>
      <c r="H30" s="188"/>
      <c r="I30" s="188"/>
      <c r="J30" s="83"/>
      <c r="K30" s="83"/>
      <c r="L30" s="84"/>
    </row>
    <row r="31" spans="2:12" ht="19.5" customHeight="1" x14ac:dyDescent="0.25">
      <c r="B31" s="180" t="s">
        <v>102</v>
      </c>
      <c r="C31" s="181" t="s">
        <v>127</v>
      </c>
      <c r="D31" s="181"/>
      <c r="E31" s="102" t="s">
        <v>103</v>
      </c>
      <c r="F31" s="83"/>
      <c r="G31" s="184" t="s">
        <v>93</v>
      </c>
      <c r="H31" s="103" t="s">
        <v>104</v>
      </c>
      <c r="I31" s="103" t="s">
        <v>103</v>
      </c>
      <c r="J31" s="83"/>
      <c r="K31" s="83"/>
      <c r="L31" s="84"/>
    </row>
    <row r="32" spans="2:12" ht="21" customHeight="1" x14ac:dyDescent="0.25">
      <c r="B32" s="180"/>
      <c r="C32" s="182" t="s">
        <v>105</v>
      </c>
      <c r="D32" s="182"/>
      <c r="E32" s="104">
        <v>1</v>
      </c>
      <c r="F32" s="83"/>
      <c r="G32" s="184"/>
      <c r="H32" s="104" t="s">
        <v>106</v>
      </c>
      <c r="I32" s="105">
        <v>1</v>
      </c>
      <c r="J32" s="83"/>
      <c r="K32" s="83"/>
      <c r="L32" s="84"/>
    </row>
    <row r="33" spans="2:14" ht="15.75" customHeight="1" x14ac:dyDescent="0.25">
      <c r="B33" s="180"/>
      <c r="C33" s="182" t="s">
        <v>107</v>
      </c>
      <c r="D33" s="182"/>
      <c r="E33" s="104">
        <v>2</v>
      </c>
      <c r="F33" s="83"/>
      <c r="G33" s="184"/>
      <c r="H33" s="104" t="s">
        <v>108</v>
      </c>
      <c r="I33" s="105">
        <v>2</v>
      </c>
      <c r="J33" s="83"/>
      <c r="K33" s="83"/>
      <c r="L33" s="84"/>
      <c r="N33" s="5"/>
    </row>
    <row r="34" spans="2:14" ht="24.75" customHeight="1" x14ac:dyDescent="0.25">
      <c r="B34" s="180"/>
      <c r="C34" s="182" t="s">
        <v>109</v>
      </c>
      <c r="D34" s="182"/>
      <c r="E34" s="104">
        <v>3</v>
      </c>
      <c r="F34" s="83"/>
      <c r="G34" s="184"/>
      <c r="H34" s="104" t="s">
        <v>110</v>
      </c>
      <c r="I34" s="105">
        <v>3</v>
      </c>
      <c r="J34" s="83"/>
      <c r="K34" s="83"/>
      <c r="L34" s="84"/>
    </row>
    <row r="35" spans="2:14" ht="18" customHeight="1" x14ac:dyDescent="0.25">
      <c r="B35" s="180"/>
      <c r="C35" s="182" t="s">
        <v>111</v>
      </c>
      <c r="D35" s="182"/>
      <c r="E35" s="104">
        <v>4</v>
      </c>
      <c r="F35" s="83"/>
      <c r="G35" s="184"/>
      <c r="H35" s="104" t="s">
        <v>112</v>
      </c>
      <c r="I35" s="105">
        <v>4</v>
      </c>
      <c r="J35" s="83"/>
      <c r="K35" s="83"/>
      <c r="L35" s="84"/>
    </row>
    <row r="36" spans="2:14" ht="29.25" customHeight="1" x14ac:dyDescent="0.25">
      <c r="B36" s="180"/>
      <c r="C36" s="182" t="s">
        <v>208</v>
      </c>
      <c r="D36" s="182"/>
      <c r="E36" s="104">
        <v>5</v>
      </c>
      <c r="F36" s="83"/>
      <c r="G36" s="184"/>
      <c r="H36" s="104" t="s">
        <v>113</v>
      </c>
      <c r="I36" s="105">
        <v>5</v>
      </c>
      <c r="J36" s="83"/>
      <c r="K36" s="83"/>
      <c r="L36" s="84"/>
    </row>
    <row r="37" spans="2:14" ht="16.5" customHeight="1" x14ac:dyDescent="0.25">
      <c r="B37" s="106"/>
      <c r="C37" s="107"/>
      <c r="D37" s="107"/>
      <c r="E37" s="107"/>
      <c r="F37" s="83"/>
      <c r="G37" s="107"/>
      <c r="H37" s="107"/>
      <c r="I37" s="107"/>
      <c r="J37" s="107"/>
      <c r="K37" s="107"/>
      <c r="L37" s="84"/>
    </row>
    <row r="38" spans="2:14" ht="16.5" customHeight="1" x14ac:dyDescent="0.25">
      <c r="B38" s="106"/>
      <c r="C38" s="188" t="s">
        <v>114</v>
      </c>
      <c r="D38" s="188"/>
      <c r="E38" s="188"/>
      <c r="F38" s="188"/>
      <c r="G38" s="188"/>
      <c r="H38" s="199"/>
      <c r="I38" s="199"/>
      <c r="J38" s="199"/>
      <c r="K38" s="199"/>
      <c r="L38" s="84"/>
    </row>
    <row r="39" spans="2:14" ht="69.75" customHeight="1" x14ac:dyDescent="0.25">
      <c r="B39" s="106"/>
      <c r="C39" s="182" t="s">
        <v>115</v>
      </c>
      <c r="D39" s="182"/>
      <c r="E39" s="182"/>
      <c r="F39" s="104" t="s">
        <v>116</v>
      </c>
      <c r="G39" s="104" t="s">
        <v>117</v>
      </c>
      <c r="H39" s="104" t="s">
        <v>118</v>
      </c>
      <c r="I39" s="182" t="s">
        <v>119</v>
      </c>
      <c r="J39" s="182"/>
      <c r="K39" s="182" t="s">
        <v>120</v>
      </c>
      <c r="L39" s="189"/>
    </row>
    <row r="40" spans="2:14" ht="69.75" customHeight="1" x14ac:dyDescent="0.25">
      <c r="B40" s="106"/>
      <c r="C40" s="182" t="s">
        <v>121</v>
      </c>
      <c r="D40" s="182"/>
      <c r="E40" s="182"/>
      <c r="F40" s="104" t="s">
        <v>122</v>
      </c>
      <c r="G40" s="104" t="s">
        <v>123</v>
      </c>
      <c r="H40" s="104" t="s">
        <v>124</v>
      </c>
      <c r="I40" s="182" t="s">
        <v>125</v>
      </c>
      <c r="J40" s="182"/>
      <c r="K40" s="182" t="s">
        <v>126</v>
      </c>
      <c r="L40" s="189"/>
    </row>
    <row r="41" spans="2:14" ht="13.2" x14ac:dyDescent="0.25">
      <c r="B41" s="82"/>
      <c r="C41" s="181" t="s">
        <v>127</v>
      </c>
      <c r="D41" s="181"/>
      <c r="E41" s="181" t="s">
        <v>103</v>
      </c>
      <c r="F41" s="108" t="s">
        <v>106</v>
      </c>
      <c r="G41" s="108" t="s">
        <v>108</v>
      </c>
      <c r="H41" s="109" t="s">
        <v>110</v>
      </c>
      <c r="I41" s="191" t="s">
        <v>112</v>
      </c>
      <c r="J41" s="191"/>
      <c r="K41" s="181" t="s">
        <v>113</v>
      </c>
      <c r="L41" s="200"/>
    </row>
    <row r="42" spans="2:14" ht="13.2" x14ac:dyDescent="0.25">
      <c r="B42" s="82"/>
      <c r="C42" s="181"/>
      <c r="D42" s="181"/>
      <c r="E42" s="181"/>
      <c r="F42" s="110">
        <v>1</v>
      </c>
      <c r="G42" s="110">
        <v>2</v>
      </c>
      <c r="H42" s="110">
        <v>3</v>
      </c>
      <c r="I42" s="197">
        <v>4</v>
      </c>
      <c r="J42" s="197"/>
      <c r="K42" s="197">
        <v>5</v>
      </c>
      <c r="L42" s="201"/>
    </row>
    <row r="43" spans="2:14" ht="19.5" customHeight="1" x14ac:dyDescent="0.25">
      <c r="B43" s="82"/>
      <c r="C43" s="182" t="s">
        <v>105</v>
      </c>
      <c r="D43" s="182"/>
      <c r="E43" s="111">
        <v>1</v>
      </c>
      <c r="F43" s="112">
        <v>2</v>
      </c>
      <c r="G43" s="112">
        <v>3</v>
      </c>
      <c r="H43" s="112">
        <v>4</v>
      </c>
      <c r="I43" s="198">
        <v>5</v>
      </c>
      <c r="J43" s="198"/>
      <c r="K43" s="192">
        <v>6</v>
      </c>
      <c r="L43" s="193"/>
    </row>
    <row r="44" spans="2:14" ht="21.75" customHeight="1" x14ac:dyDescent="0.25">
      <c r="B44" s="82"/>
      <c r="C44" s="182" t="s">
        <v>107</v>
      </c>
      <c r="D44" s="182"/>
      <c r="E44" s="111">
        <v>2</v>
      </c>
      <c r="F44" s="112">
        <v>3</v>
      </c>
      <c r="G44" s="112">
        <v>4</v>
      </c>
      <c r="H44" s="113">
        <v>5</v>
      </c>
      <c r="I44" s="192">
        <v>6</v>
      </c>
      <c r="J44" s="192"/>
      <c r="K44" s="194">
        <v>7</v>
      </c>
      <c r="L44" s="195"/>
    </row>
    <row r="45" spans="2:14" ht="26.25" customHeight="1" x14ac:dyDescent="0.25">
      <c r="B45" s="82"/>
      <c r="C45" s="182" t="s">
        <v>109</v>
      </c>
      <c r="D45" s="182"/>
      <c r="E45" s="111">
        <v>3</v>
      </c>
      <c r="F45" s="112">
        <v>4</v>
      </c>
      <c r="G45" s="113">
        <v>5</v>
      </c>
      <c r="H45" s="114">
        <v>6</v>
      </c>
      <c r="I45" s="192">
        <v>7</v>
      </c>
      <c r="J45" s="192"/>
      <c r="K45" s="190">
        <v>8</v>
      </c>
      <c r="L45" s="196"/>
    </row>
    <row r="46" spans="2:14" ht="21" customHeight="1" x14ac:dyDescent="0.25">
      <c r="B46" s="82"/>
      <c r="C46" s="182" t="s">
        <v>111</v>
      </c>
      <c r="D46" s="182"/>
      <c r="E46" s="111">
        <v>4</v>
      </c>
      <c r="F46" s="113">
        <v>5</v>
      </c>
      <c r="G46" s="114">
        <v>6</v>
      </c>
      <c r="H46" s="114">
        <v>7</v>
      </c>
      <c r="I46" s="190">
        <v>8</v>
      </c>
      <c r="J46" s="190"/>
      <c r="K46" s="190">
        <v>9</v>
      </c>
      <c r="L46" s="196"/>
    </row>
    <row r="47" spans="2:14" ht="27" customHeight="1" x14ac:dyDescent="0.25">
      <c r="B47" s="82"/>
      <c r="C47" s="182" t="s">
        <v>208</v>
      </c>
      <c r="D47" s="182"/>
      <c r="E47" s="111">
        <v>5</v>
      </c>
      <c r="F47" s="114">
        <v>6</v>
      </c>
      <c r="G47" s="114">
        <v>7</v>
      </c>
      <c r="H47" s="115">
        <v>8</v>
      </c>
      <c r="I47" s="190">
        <v>9</v>
      </c>
      <c r="J47" s="190"/>
      <c r="K47" s="190">
        <v>10</v>
      </c>
      <c r="L47" s="196"/>
    </row>
    <row r="48" spans="2:14" ht="13.2" x14ac:dyDescent="0.25">
      <c r="B48" s="82"/>
      <c r="C48" s="83"/>
      <c r="D48" s="83"/>
      <c r="E48" s="83"/>
      <c r="F48" s="83"/>
      <c r="G48" s="83"/>
      <c r="H48" s="83"/>
      <c r="I48" s="83"/>
      <c r="J48" s="83"/>
      <c r="K48" s="83"/>
      <c r="L48" s="84"/>
    </row>
    <row r="49" spans="2:12" ht="19.5" customHeight="1" x14ac:dyDescent="0.25">
      <c r="B49" s="82"/>
      <c r="C49" s="83"/>
      <c r="D49" s="83"/>
      <c r="E49" s="83"/>
      <c r="F49" s="83"/>
      <c r="G49" s="188" t="s">
        <v>128</v>
      </c>
      <c r="H49" s="188"/>
      <c r="I49" s="83"/>
      <c r="J49" s="83"/>
      <c r="K49" s="83"/>
      <c r="L49" s="84"/>
    </row>
    <row r="50" spans="2:12" ht="18" customHeight="1" x14ac:dyDescent="0.25">
      <c r="B50" s="82"/>
      <c r="C50" s="83"/>
      <c r="D50" s="83"/>
      <c r="E50" s="83"/>
      <c r="F50" s="83"/>
      <c r="G50" s="108" t="s">
        <v>114</v>
      </c>
      <c r="H50" s="116" t="s">
        <v>127</v>
      </c>
      <c r="I50" s="83"/>
      <c r="J50" s="83"/>
      <c r="K50" s="83"/>
      <c r="L50" s="84"/>
    </row>
    <row r="51" spans="2:12" ht="18" customHeight="1" x14ac:dyDescent="0.25">
      <c r="B51" s="82"/>
      <c r="C51" s="83"/>
      <c r="D51" s="83"/>
      <c r="E51" s="83"/>
      <c r="F51" s="83"/>
      <c r="G51" s="115" t="s">
        <v>129</v>
      </c>
      <c r="H51" s="117" t="s">
        <v>130</v>
      </c>
      <c r="I51" s="83"/>
      <c r="J51" s="83"/>
      <c r="K51" s="83"/>
      <c r="L51" s="84"/>
    </row>
    <row r="52" spans="2:12" ht="18" customHeight="1" x14ac:dyDescent="0.25">
      <c r="B52" s="82"/>
      <c r="C52" s="83"/>
      <c r="D52" s="83"/>
      <c r="E52" s="83"/>
      <c r="F52" s="83"/>
      <c r="G52" s="114" t="s">
        <v>131</v>
      </c>
      <c r="H52" s="117" t="s">
        <v>132</v>
      </c>
      <c r="I52" s="83"/>
      <c r="J52" s="83"/>
      <c r="K52" s="83"/>
      <c r="L52" s="84"/>
    </row>
    <row r="53" spans="2:12" ht="18" customHeight="1" x14ac:dyDescent="0.25">
      <c r="B53" s="82"/>
      <c r="C53" s="83"/>
      <c r="D53" s="83"/>
      <c r="E53" s="83"/>
      <c r="F53" s="83"/>
      <c r="G53" s="113">
        <v>5</v>
      </c>
      <c r="H53" s="117" t="s">
        <v>133</v>
      </c>
      <c r="I53" s="83"/>
      <c r="J53" s="83"/>
      <c r="K53" s="83"/>
      <c r="L53" s="84"/>
    </row>
    <row r="54" spans="2:12" ht="18" customHeight="1" x14ac:dyDescent="0.25">
      <c r="B54" s="82"/>
      <c r="C54" s="83"/>
      <c r="D54" s="83"/>
      <c r="E54" s="83"/>
      <c r="F54" s="83"/>
      <c r="G54" s="112" t="s">
        <v>134</v>
      </c>
      <c r="H54" s="117" t="s">
        <v>135</v>
      </c>
      <c r="I54" s="83"/>
      <c r="J54" s="83"/>
      <c r="K54" s="83"/>
      <c r="L54" s="84"/>
    </row>
    <row r="55" spans="2:12" thickBot="1" x14ac:dyDescent="0.3">
      <c r="B55" s="85"/>
      <c r="C55" s="86"/>
      <c r="D55" s="86"/>
      <c r="E55" s="86"/>
      <c r="F55" s="86"/>
      <c r="G55" s="86"/>
      <c r="H55" s="86"/>
      <c r="I55" s="86"/>
      <c r="J55" s="86"/>
      <c r="K55" s="86"/>
      <c r="L55" s="87"/>
    </row>
    <row r="59" spans="2:12" hidden="1" x14ac:dyDescent="0.3">
      <c r="B59" s="7" t="s">
        <v>88</v>
      </c>
    </row>
    <row r="60" spans="2:12" hidden="1" x14ac:dyDescent="0.3">
      <c r="B60" s="7" t="s">
        <v>136</v>
      </c>
    </row>
  </sheetData>
  <mergeCells count="60">
    <mergeCell ref="C45:D45"/>
    <mergeCell ref="C41:D42"/>
    <mergeCell ref="I42:J42"/>
    <mergeCell ref="H30:I30"/>
    <mergeCell ref="C40:E40"/>
    <mergeCell ref="C43:D43"/>
    <mergeCell ref="I43:J43"/>
    <mergeCell ref="C36:D36"/>
    <mergeCell ref="C39:E39"/>
    <mergeCell ref="I44:J44"/>
    <mergeCell ref="E41:E42"/>
    <mergeCell ref="C38:K38"/>
    <mergeCell ref="K41:L41"/>
    <mergeCell ref="K42:L42"/>
    <mergeCell ref="K40:L40"/>
    <mergeCell ref="C30:E30"/>
    <mergeCell ref="G49:H49"/>
    <mergeCell ref="C44:D44"/>
    <mergeCell ref="K39:L39"/>
    <mergeCell ref="C47:D47"/>
    <mergeCell ref="C46:D46"/>
    <mergeCell ref="I47:J47"/>
    <mergeCell ref="I41:J41"/>
    <mergeCell ref="I39:J39"/>
    <mergeCell ref="I40:J40"/>
    <mergeCell ref="K43:L43"/>
    <mergeCell ref="K44:L44"/>
    <mergeCell ref="K45:L45"/>
    <mergeCell ref="K46:L46"/>
    <mergeCell ref="K47:L47"/>
    <mergeCell ref="I46:J46"/>
    <mergeCell ref="I45:J45"/>
    <mergeCell ref="B31:B36"/>
    <mergeCell ref="C31:D31"/>
    <mergeCell ref="C32:D32"/>
    <mergeCell ref="C17:G17"/>
    <mergeCell ref="C33:D33"/>
    <mergeCell ref="C34:D34"/>
    <mergeCell ref="C35:D35"/>
    <mergeCell ref="G31:G36"/>
    <mergeCell ref="C24:G24"/>
    <mergeCell ref="C25:G25"/>
    <mergeCell ref="C26:G26"/>
    <mergeCell ref="C28:G28"/>
    <mergeCell ref="C21:G21"/>
    <mergeCell ref="C22:G22"/>
    <mergeCell ref="C27:G27"/>
    <mergeCell ref="C23:G23"/>
    <mergeCell ref="B6:L6"/>
    <mergeCell ref="B2:B4"/>
    <mergeCell ref="B12:L12"/>
    <mergeCell ref="B7:L7"/>
    <mergeCell ref="C2:J4"/>
    <mergeCell ref="K2:L4"/>
    <mergeCell ref="C16:G16"/>
    <mergeCell ref="C18:G18"/>
    <mergeCell ref="C19:G19"/>
    <mergeCell ref="C20:G20"/>
    <mergeCell ref="H15:L15"/>
    <mergeCell ref="B15:G15"/>
  </mergeCells>
  <phoneticPr fontId="1" type="noConversion"/>
  <conditionalFormatting sqref="J17:K28">
    <cfRule type="expression" dxfId="17" priority="1" stopIfTrue="1">
      <formula>"""bajo"""</formula>
    </cfRule>
  </conditionalFormatting>
  <conditionalFormatting sqref="L17:L28">
    <cfRule type="cellIs" dxfId="16" priority="3" stopIfTrue="1" operator="equal">
      <formula>"EXTREMO"</formula>
    </cfRule>
    <cfRule type="cellIs" dxfId="15" priority="4" stopIfTrue="1" operator="equal">
      <formula>"ALTO"</formula>
    </cfRule>
    <cfRule type="cellIs" dxfId="14" priority="5" stopIfTrue="1" operator="equal">
      <formula>"MEDIO"</formula>
    </cfRule>
    <cfRule type="cellIs" dxfId="13" priority="6" stopIfTrue="1" operator="equal">
      <formula>"BAJO"</formula>
    </cfRule>
  </conditionalFormatting>
  <dataValidations count="15">
    <dataValidation type="list" allowBlank="1" showInputMessage="1" showErrorMessage="1" sqref="H15" xr:uid="{00000000-0002-0000-0200-000002000000}">
      <formula1>$B$59:$B$60</formula1>
    </dataValidation>
    <dataValidation type="list" allowBlank="1" showInputMessage="1" showErrorMessage="1" sqref="C17:G17" xr:uid="{5C4D272B-E4D9-49D0-BBE6-82E25121B120}">
      <formula1>INDIRECT($B$17)</formula1>
    </dataValidation>
    <dataValidation type="list" allowBlank="1" showInputMessage="1" showErrorMessage="1" sqref="C18:G18" xr:uid="{9DD2E5B0-8FDA-4748-BA56-410DF6A8DF0E}">
      <formula1>INDIRECT($B$18)</formula1>
    </dataValidation>
    <dataValidation type="list" allowBlank="1" showInputMessage="1" showErrorMessage="1" sqref="C19:G19" xr:uid="{C6B3DEB0-134F-4CDA-983D-C2D3FC053910}">
      <formula1>INDIRECT($B$19)</formula1>
    </dataValidation>
    <dataValidation type="list" allowBlank="1" showInputMessage="1" showErrorMessage="1" sqref="C20:G20" xr:uid="{28279C97-E39C-4EEA-A020-42B67905A46F}">
      <formula1>INDIRECT($B$20)</formula1>
    </dataValidation>
    <dataValidation type="list" allowBlank="1" showInputMessage="1" showErrorMessage="1" sqref="C21:G21" xr:uid="{2E2606A2-F923-491F-AD54-D381F2FEFE8C}">
      <formula1>INDIRECT($B$21)</formula1>
    </dataValidation>
    <dataValidation type="list" allowBlank="1" showInputMessage="1" showErrorMessage="1" sqref="C22:G22" xr:uid="{9B2FD31F-4F83-41F3-AF4B-A96A9CEC5ED2}">
      <formula1>INDIRECT($B$22)</formula1>
    </dataValidation>
    <dataValidation type="list" allowBlank="1" showInputMessage="1" showErrorMessage="1" sqref="C23:G23" xr:uid="{BD705CE9-BE2B-4CA9-A784-E064104E4D08}">
      <formula1>INDIRECT($B$23)</formula1>
    </dataValidation>
    <dataValidation type="list" allowBlank="1" showInputMessage="1" showErrorMessage="1" sqref="C24:G24" xr:uid="{486D5552-4593-4EBA-8602-E3EDC2B51094}">
      <formula1>INDIRECT($B$24)</formula1>
    </dataValidation>
    <dataValidation type="list" allowBlank="1" showInputMessage="1" showErrorMessage="1" sqref="C25:G25" xr:uid="{A80EC7F0-88EE-4F98-8217-09AEF42148BD}">
      <formula1>INDIRECT($B$25)</formula1>
    </dataValidation>
    <dataValidation type="list" allowBlank="1" showInputMessage="1" showErrorMessage="1" sqref="C26:G26" xr:uid="{8987BE3A-8CB3-45EC-B7E8-7FA5390ADE87}">
      <formula1>INDIRECT($B$26)</formula1>
    </dataValidation>
    <dataValidation type="list" allowBlank="1" showInputMessage="1" showErrorMessage="1" sqref="C27:G28" xr:uid="{5C014A46-3113-4DAC-BEF5-23F1FF110359}">
      <formula1>INDIRECT($B$28)</formula1>
    </dataValidation>
    <dataValidation type="list" allowBlank="1" showInputMessage="1" showErrorMessage="1" sqref="B17:B28" xr:uid="{00000000-0002-0000-0200-000004000000}">
      <formula1>"PLANEACIÓN,SELECCIÓN,CONTRATACIÓN,EJECUCIÓN"</formula1>
    </dataValidation>
    <dataValidation type="list" allowBlank="1" showInputMessage="1" showErrorMessage="1" sqref="J17:J28" xr:uid="{A6B47AD4-C30A-4A89-8577-7E6CFB0525FB}">
      <formula1>$I$29:$I$30</formula1>
    </dataValidation>
    <dataValidation type="list" allowBlank="1" showInputMessage="1" showErrorMessage="1" sqref="I17:I28" xr:uid="{E0E50CC3-B272-4474-AEE4-4A8A10C5C725}">
      <formula1>$E$29:$E$30</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7"/>
  <sheetViews>
    <sheetView showGridLines="0" topLeftCell="A6" zoomScale="90" zoomScaleNormal="90" zoomScalePageLayoutView="70" workbookViewId="0">
      <selection activeCell="I19" sqref="I19"/>
    </sheetView>
  </sheetViews>
  <sheetFormatPr baseColWidth="10" defaultColWidth="11.44140625" defaultRowHeight="13.2" x14ac:dyDescent="0.25"/>
  <cols>
    <col min="1" max="1" width="2.77734375" customWidth="1"/>
    <col min="2" max="2" width="41.6640625" customWidth="1"/>
    <col min="3" max="3" width="15.77734375" customWidth="1"/>
    <col min="4" max="4" width="13.109375" customWidth="1"/>
    <col min="5" max="5" width="16.44140625" customWidth="1"/>
    <col min="6" max="6" width="14.77734375" customWidth="1"/>
    <col min="7" max="7" width="17.44140625" customWidth="1"/>
    <col min="8" max="8" width="14.44140625" customWidth="1"/>
    <col min="9" max="9" width="15.77734375" customWidth="1"/>
    <col min="10" max="10" width="9.44140625" customWidth="1"/>
    <col min="11" max="17" width="14" customWidth="1"/>
    <col min="18" max="18" width="20.77734375" style="4" customWidth="1"/>
  </cols>
  <sheetData>
    <row r="2" spans="2:26" ht="48.75" customHeight="1" x14ac:dyDescent="0.25">
      <c r="B2" s="158"/>
      <c r="C2" s="165" t="s">
        <v>16</v>
      </c>
      <c r="D2" s="166"/>
      <c r="E2" s="166"/>
      <c r="F2" s="166"/>
      <c r="G2" s="166"/>
      <c r="H2" s="166"/>
      <c r="I2" s="166"/>
      <c r="J2" s="166"/>
      <c r="K2" s="166"/>
      <c r="L2" s="166"/>
      <c r="M2" s="166"/>
      <c r="N2" s="166"/>
      <c r="O2" s="166"/>
      <c r="P2" s="167"/>
      <c r="Q2" s="174" t="s">
        <v>1</v>
      </c>
      <c r="R2" s="175"/>
    </row>
    <row r="3" spans="2:26" ht="30" customHeight="1" x14ac:dyDescent="0.25">
      <c r="B3" s="158"/>
      <c r="C3" s="168"/>
      <c r="D3" s="169"/>
      <c r="E3" s="169"/>
      <c r="F3" s="169"/>
      <c r="G3" s="169"/>
      <c r="H3" s="169"/>
      <c r="I3" s="169"/>
      <c r="J3" s="169"/>
      <c r="K3" s="169"/>
      <c r="L3" s="169"/>
      <c r="M3" s="169"/>
      <c r="N3" s="169"/>
      <c r="O3" s="169"/>
      <c r="P3" s="170"/>
      <c r="Q3" s="176"/>
      <c r="R3" s="177"/>
    </row>
    <row r="4" spans="2:26" ht="39.75" customHeight="1" x14ac:dyDescent="0.25">
      <c r="B4" s="158"/>
      <c r="C4" s="171"/>
      <c r="D4" s="172"/>
      <c r="E4" s="172"/>
      <c r="F4" s="172"/>
      <c r="G4" s="172"/>
      <c r="H4" s="172"/>
      <c r="I4" s="172"/>
      <c r="J4" s="172"/>
      <c r="K4" s="172"/>
      <c r="L4" s="172"/>
      <c r="M4" s="172"/>
      <c r="N4" s="172"/>
      <c r="O4" s="172"/>
      <c r="P4" s="173"/>
      <c r="Q4" s="178"/>
      <c r="R4" s="179"/>
    </row>
    <row r="5" spans="2:26" ht="13.8" thickBot="1" x14ac:dyDescent="0.3"/>
    <row r="6" spans="2:26" ht="78.75" customHeight="1" thickBot="1" x14ac:dyDescent="0.3">
      <c r="B6" s="248" t="str">
        <f>EVALUACIÓN!B6</f>
        <v>Objeto Contractual: ADQUISICIÓN DE LOS ELEMENTOS DESTINADOS A LA DOTACIÓN Y FORTALECIMIENTO DE LOS ORGANISMOS DE SEGURIDAD, DE ACUERDO CON LAS ESPECIFICACIONES Y REQUERIMIENTOS TÉCNICOS ESTABLECIDOS POR LA POLICÍA METROPOLITANA DE BOGOTÁ Y LA SECRETARÍA DISTRITAL DE SEGURIDAD, CONVIVENCIA Y JUSTICIA, EN DESARROLLO DEL PROYECTO DE INVERSIÓN 2719, META “SUMINISTRAR 4 DOTACIONES A ORGANISMOS DE SEGURIDAD</v>
      </c>
      <c r="C6" s="249"/>
      <c r="D6" s="249"/>
      <c r="E6" s="249"/>
      <c r="F6" s="249"/>
      <c r="G6" s="249"/>
      <c r="H6" s="249"/>
      <c r="I6" s="249"/>
      <c r="J6" s="249"/>
      <c r="K6" s="249"/>
      <c r="L6" s="249"/>
      <c r="M6" s="249"/>
      <c r="N6" s="249"/>
      <c r="O6" s="249"/>
      <c r="P6" s="249"/>
      <c r="Q6" s="249"/>
      <c r="R6" s="250"/>
      <c r="S6" s="1"/>
      <c r="T6" s="1"/>
      <c r="U6" s="1"/>
      <c r="V6" s="1"/>
      <c r="W6" s="1"/>
      <c r="X6" s="1"/>
      <c r="Y6" s="1"/>
      <c r="Z6" s="1"/>
    </row>
    <row r="7" spans="2:26" ht="24.75" customHeight="1" x14ac:dyDescent="0.25">
      <c r="B7" s="251" t="s">
        <v>18</v>
      </c>
      <c r="C7" s="252"/>
      <c r="D7" s="252"/>
      <c r="E7" s="252"/>
      <c r="F7" s="252"/>
      <c r="G7" s="252"/>
      <c r="H7" s="252"/>
      <c r="I7" s="252"/>
      <c r="J7" s="252"/>
      <c r="K7" s="252"/>
      <c r="L7" s="252"/>
      <c r="M7" s="252"/>
      <c r="N7" s="252"/>
      <c r="O7" s="252"/>
      <c r="P7" s="252"/>
      <c r="Q7" s="252"/>
      <c r="R7" s="253"/>
    </row>
    <row r="8" spans="2:26" ht="15.6" x14ac:dyDescent="0.3">
      <c r="B8" s="259" t="s">
        <v>137</v>
      </c>
      <c r="C8" s="260"/>
      <c r="D8" s="260"/>
      <c r="E8" s="260"/>
      <c r="F8" s="260"/>
      <c r="G8" s="260"/>
      <c r="H8" s="260"/>
      <c r="I8" s="260"/>
      <c r="J8" s="260"/>
      <c r="K8" s="260"/>
      <c r="L8" s="260"/>
      <c r="M8" s="260"/>
      <c r="N8" s="260"/>
      <c r="O8" s="260"/>
      <c r="P8" s="260"/>
      <c r="Q8" s="260"/>
      <c r="R8" s="260"/>
    </row>
    <row r="9" spans="2:26" ht="34.5" customHeight="1" x14ac:dyDescent="0.25">
      <c r="B9" s="257" t="s">
        <v>138</v>
      </c>
      <c r="C9" s="258"/>
      <c r="D9" s="258"/>
      <c r="E9" s="258"/>
      <c r="F9" s="258"/>
      <c r="G9" s="258"/>
      <c r="H9" s="258"/>
      <c r="I9" s="258"/>
      <c r="J9" s="258"/>
      <c r="K9" s="258"/>
      <c r="L9" s="258"/>
      <c r="M9" s="258"/>
      <c r="N9" s="258"/>
      <c r="O9" s="258"/>
      <c r="P9" s="258"/>
      <c r="Q9" s="258"/>
      <c r="R9" s="258"/>
    </row>
    <row r="10" spans="2:26" ht="15.6" x14ac:dyDescent="0.3">
      <c r="B10" s="259" t="s">
        <v>139</v>
      </c>
      <c r="C10" s="260"/>
      <c r="D10" s="260"/>
      <c r="E10" s="260"/>
      <c r="F10" s="260"/>
      <c r="G10" s="260"/>
      <c r="H10" s="260"/>
      <c r="I10" s="260"/>
      <c r="J10" s="260"/>
      <c r="K10" s="260"/>
      <c r="L10" s="260"/>
      <c r="M10" s="260"/>
      <c r="N10" s="260"/>
      <c r="O10" s="260"/>
      <c r="P10" s="260"/>
      <c r="Q10" s="260"/>
      <c r="R10" s="260"/>
    </row>
    <row r="11" spans="2:26" x14ac:dyDescent="0.25">
      <c r="B11" s="82"/>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118" t="s">
        <v>89</v>
      </c>
      <c r="C15" s="256" t="s">
        <v>90</v>
      </c>
      <c r="D15" s="256"/>
      <c r="E15" s="256"/>
      <c r="F15" s="256"/>
      <c r="G15" s="147" t="s">
        <v>140</v>
      </c>
      <c r="H15" s="147"/>
      <c r="I15" s="89" t="s">
        <v>92</v>
      </c>
      <c r="J15" s="89" t="s">
        <v>93</v>
      </c>
      <c r="K15" s="89" t="s">
        <v>94</v>
      </c>
      <c r="L15" s="89" t="s">
        <v>95</v>
      </c>
      <c r="M15" s="89" t="s">
        <v>141</v>
      </c>
      <c r="N15" s="89" t="s">
        <v>142</v>
      </c>
      <c r="O15" s="89" t="s">
        <v>143</v>
      </c>
      <c r="P15" s="89" t="s">
        <v>144</v>
      </c>
      <c r="Q15" s="89" t="s">
        <v>145</v>
      </c>
      <c r="R15" s="11" t="s">
        <v>146</v>
      </c>
    </row>
    <row r="16" spans="2:26" s="27" customFormat="1" ht="57.75" customHeight="1" x14ac:dyDescent="0.25">
      <c r="B16" s="119" t="str">
        <f>EVALUACIÓN!B17</f>
        <v>PLANEACIÓN</v>
      </c>
      <c r="C16" s="255" t="str">
        <f>EVALUACIÓN!C17</f>
        <v xml:space="preserve">Requisitos habilitantes inapropiados para el proceso de selección </v>
      </c>
      <c r="D16" s="255"/>
      <c r="E16" s="255"/>
      <c r="F16" s="255"/>
      <c r="G16" s="254" t="s">
        <v>147</v>
      </c>
      <c r="H16" s="254"/>
      <c r="I16" s="120">
        <f>+EVALUACIÓN!I17</f>
        <v>1</v>
      </c>
      <c r="J16" s="120">
        <f>+EVALUACIÓN!J17</f>
        <v>4</v>
      </c>
      <c r="K16" s="120">
        <f>+I16+J16</f>
        <v>5</v>
      </c>
      <c r="L16" s="120" t="str">
        <f>IF(K16&lt;=4,"BAJO",IF(K16=5,"MEDIO",IF(K16=6,"ALTO",IF(K16=7,"ALTO","EXTREMO"))))</f>
        <v>MEDIO</v>
      </c>
      <c r="M16" s="120" t="s">
        <v>148</v>
      </c>
      <c r="N16" s="122" t="s">
        <v>149</v>
      </c>
      <c r="O16" s="122" t="s">
        <v>188</v>
      </c>
      <c r="P16" s="132" t="s">
        <v>181</v>
      </c>
      <c r="Q16" s="122" t="s">
        <v>199</v>
      </c>
      <c r="R16" s="133" t="s">
        <v>150</v>
      </c>
    </row>
    <row r="17" spans="2:23" s="27" customFormat="1" ht="57.75" customHeight="1" x14ac:dyDescent="0.25">
      <c r="B17" s="121" t="str">
        <f>+EVALUACIÓN!B18</f>
        <v>PLANEACIÓN</v>
      </c>
      <c r="C17" s="246" t="str">
        <f>+EVALUACIÓN!C18</f>
        <v xml:space="preserve">Inadecuada  descripción del bien o servicio requerido </v>
      </c>
      <c r="D17" s="246"/>
      <c r="E17" s="246"/>
      <c r="F17" s="246"/>
      <c r="G17" s="247" t="s">
        <v>151</v>
      </c>
      <c r="H17" s="247"/>
      <c r="I17" s="125">
        <f>+EVALUACIÓN!I18</f>
        <v>2</v>
      </c>
      <c r="J17" s="93">
        <f>+EVALUACIÓN!J18</f>
        <v>5</v>
      </c>
      <c r="K17" s="93">
        <f>+I17+J17</f>
        <v>7</v>
      </c>
      <c r="L17" s="93" t="str">
        <f>IF(K17&lt;=4,"BAJO",IF(K17=5,"MEDIO",IF(K17=6,"ALTO",IF(K17=7,"ALTO","EXTREMO"))))</f>
        <v>ALTO</v>
      </c>
      <c r="M17" s="93" t="s">
        <v>152</v>
      </c>
      <c r="N17" s="122" t="s">
        <v>149</v>
      </c>
      <c r="O17" s="122" t="s">
        <v>188</v>
      </c>
      <c r="P17" s="132" t="s">
        <v>181</v>
      </c>
      <c r="Q17" s="122" t="s">
        <v>199</v>
      </c>
      <c r="R17" s="133" t="s">
        <v>150</v>
      </c>
    </row>
    <row r="18" spans="2:23" s="27" customFormat="1" ht="57.75" customHeight="1" x14ac:dyDescent="0.25">
      <c r="B18" s="121" t="str">
        <f>+EVALUACIÓN!B19</f>
        <v>PLANEACIÓN</v>
      </c>
      <c r="C18" s="246" t="str">
        <f>+EVALUACIÓN!C19</f>
        <v xml:space="preserve">Falta de profundidad en el estudio de sector no identificandose claramente aspectos de oferta y demanda </v>
      </c>
      <c r="D18" s="246"/>
      <c r="E18" s="246"/>
      <c r="F18" s="246"/>
      <c r="G18" s="247" t="s">
        <v>153</v>
      </c>
      <c r="H18" s="247"/>
      <c r="I18" s="93">
        <f>+EVALUACIÓN!I19</f>
        <v>1</v>
      </c>
      <c r="J18" s="93">
        <f>+EVALUACIÓN!J19</f>
        <v>4</v>
      </c>
      <c r="K18" s="93">
        <f t="shared" ref="K18:K25" si="0">+I18+J18</f>
        <v>5</v>
      </c>
      <c r="L18" s="93" t="str">
        <f t="shared" ref="L18:L26" si="1">IF(K18&lt;=4,"BAJO",IF(K18=5,"MEDIO",IF(K18=6,"ALTO",IF(K18=7,"ALTO","EXTREMO"))))</f>
        <v>MEDIO</v>
      </c>
      <c r="M18" s="93" t="s">
        <v>148</v>
      </c>
      <c r="N18" s="122" t="s">
        <v>149</v>
      </c>
      <c r="O18" s="122" t="s">
        <v>188</v>
      </c>
      <c r="P18" s="132" t="s">
        <v>181</v>
      </c>
      <c r="Q18" s="122" t="s">
        <v>199</v>
      </c>
      <c r="R18" s="133" t="s">
        <v>150</v>
      </c>
    </row>
    <row r="19" spans="2:23" s="27" customFormat="1" ht="57.75" customHeight="1" x14ac:dyDescent="0.25">
      <c r="B19" s="121" t="str">
        <f>+EVALUACIÓN!B20</f>
        <v>SELECCIÓN</v>
      </c>
      <c r="C19" s="246" t="str">
        <f>+EVALUACIÓN!C20</f>
        <v>Inadecuada evaluación de las ofertas y/o verificación de requisitos habilitantes</v>
      </c>
      <c r="D19" s="246"/>
      <c r="E19" s="246"/>
      <c r="F19" s="246"/>
      <c r="G19" s="247" t="s">
        <v>209</v>
      </c>
      <c r="H19" s="247"/>
      <c r="I19" s="93">
        <f>+EVALUACIÓN!I20</f>
        <v>1</v>
      </c>
      <c r="J19" s="93">
        <f>+EVALUACIÓN!J20</f>
        <v>5</v>
      </c>
      <c r="K19" s="93">
        <f t="shared" si="0"/>
        <v>6</v>
      </c>
      <c r="L19" s="93" t="str">
        <f t="shared" si="1"/>
        <v>ALTO</v>
      </c>
      <c r="M19" s="93" t="s">
        <v>152</v>
      </c>
      <c r="N19" s="122" t="s">
        <v>149</v>
      </c>
      <c r="O19" s="132" t="s">
        <v>180</v>
      </c>
      <c r="P19" s="132" t="s">
        <v>181</v>
      </c>
      <c r="Q19" s="122" t="s">
        <v>210</v>
      </c>
      <c r="R19" s="133" t="s">
        <v>154</v>
      </c>
    </row>
    <row r="20" spans="2:23" s="27" customFormat="1" ht="57.75" customHeight="1" x14ac:dyDescent="0.25">
      <c r="B20" s="121" t="str">
        <f>+EVALUACIÓN!B21</f>
        <v>SELECCIÓN</v>
      </c>
      <c r="C20" s="246" t="str">
        <f>+EVALUACIÓN!C21</f>
        <v>Selección de ofertas con precios  artificialmente bajos.</v>
      </c>
      <c r="D20" s="246"/>
      <c r="E20" s="246"/>
      <c r="F20" s="246"/>
      <c r="G20" s="247" t="s">
        <v>156</v>
      </c>
      <c r="H20" s="247"/>
      <c r="I20" s="93">
        <f>+EVALUACIÓN!I21</f>
        <v>1</v>
      </c>
      <c r="J20" s="93">
        <f>+EVALUACIÓN!J21</f>
        <v>4</v>
      </c>
      <c r="K20" s="93">
        <f t="shared" si="0"/>
        <v>5</v>
      </c>
      <c r="L20" s="93" t="str">
        <f t="shared" si="1"/>
        <v>MEDIO</v>
      </c>
      <c r="M20" s="93" t="s">
        <v>152</v>
      </c>
      <c r="N20" s="122" t="s">
        <v>157</v>
      </c>
      <c r="O20" s="132" t="s">
        <v>189</v>
      </c>
      <c r="P20" s="132" t="s">
        <v>190</v>
      </c>
      <c r="Q20" s="122" t="s">
        <v>158</v>
      </c>
      <c r="R20" s="133" t="s">
        <v>154</v>
      </c>
    </row>
    <row r="21" spans="2:23" s="27" customFormat="1" ht="57.75" customHeight="1" x14ac:dyDescent="0.25">
      <c r="B21" s="121" t="str">
        <f>+EVALUACIÓN!B22</f>
        <v>CONTRATACIÓN</v>
      </c>
      <c r="C21" s="246" t="str">
        <f>+EVALUACIÓN!C22</f>
        <v>Falta de constitución o constitución tardía de la garantía única. Aceptación de garantías que no se ajustan a lo contemplado en el contrato</v>
      </c>
      <c r="D21" s="246"/>
      <c r="E21" s="246"/>
      <c r="F21" s="246"/>
      <c r="G21" s="247" t="s">
        <v>202</v>
      </c>
      <c r="H21" s="247"/>
      <c r="I21" s="93">
        <f>+EVALUACIÓN!I22</f>
        <v>1</v>
      </c>
      <c r="J21" s="93">
        <f>+EVALUACIÓN!J22</f>
        <v>3</v>
      </c>
      <c r="K21" s="93">
        <f t="shared" si="0"/>
        <v>4</v>
      </c>
      <c r="L21" s="93" t="str">
        <f t="shared" si="1"/>
        <v>BAJO</v>
      </c>
      <c r="M21" s="93" t="s">
        <v>148</v>
      </c>
      <c r="N21" s="122" t="s">
        <v>157</v>
      </c>
      <c r="O21" s="132" t="s">
        <v>191</v>
      </c>
      <c r="P21" s="132" t="s">
        <v>192</v>
      </c>
      <c r="Q21" s="122" t="s">
        <v>159</v>
      </c>
      <c r="R21" s="133" t="s">
        <v>160</v>
      </c>
    </row>
    <row r="22" spans="2:23" s="27" customFormat="1" ht="57.75" customHeight="1" x14ac:dyDescent="0.25">
      <c r="B22" s="121" t="str">
        <f>+EVALUACIÓN!B23</f>
        <v>CONTRATACIÓN</v>
      </c>
      <c r="C22" s="246" t="str">
        <f>+EVALUACIÓN!C23</f>
        <v>No publicación de la documentación del proceso de selección en el SECOP</v>
      </c>
      <c r="D22" s="246"/>
      <c r="E22" s="246"/>
      <c r="F22" s="246"/>
      <c r="G22" s="247" t="s">
        <v>204</v>
      </c>
      <c r="H22" s="247"/>
      <c r="I22" s="93">
        <f>+EVALUACIÓN!I23</f>
        <v>1</v>
      </c>
      <c r="J22" s="93">
        <f>+EVALUACIÓN!J23</f>
        <v>3</v>
      </c>
      <c r="K22" s="93">
        <f t="shared" si="0"/>
        <v>4</v>
      </c>
      <c r="L22" s="93" t="str">
        <f t="shared" si="1"/>
        <v>BAJO</v>
      </c>
      <c r="M22" s="93" t="s">
        <v>148</v>
      </c>
      <c r="N22" s="122" t="s">
        <v>157</v>
      </c>
      <c r="O22" s="132" t="s">
        <v>191</v>
      </c>
      <c r="P22" s="132" t="s">
        <v>192</v>
      </c>
      <c r="Q22" s="122" t="s">
        <v>155</v>
      </c>
      <c r="R22" s="133" t="s">
        <v>161</v>
      </c>
    </row>
    <row r="23" spans="2:23" s="27" customFormat="1" ht="57.75" customHeight="1" x14ac:dyDescent="0.25">
      <c r="B23" s="121" t="str">
        <f>+EVALUACIÓN!B24</f>
        <v>EJECUCIÓN</v>
      </c>
      <c r="C23" s="246" t="str">
        <f>+EVALUACIÓN!C24</f>
        <v>Variación de los precios del mercado</v>
      </c>
      <c r="D23" s="246"/>
      <c r="E23" s="246"/>
      <c r="F23" s="246"/>
      <c r="G23" s="247" t="s">
        <v>205</v>
      </c>
      <c r="H23" s="247"/>
      <c r="I23" s="93">
        <f>+EVALUACIÓN!I24</f>
        <v>3</v>
      </c>
      <c r="J23" s="93">
        <f>+EVALUACIÓN!J24</f>
        <v>3</v>
      </c>
      <c r="K23" s="93">
        <f t="shared" si="0"/>
        <v>6</v>
      </c>
      <c r="L23" s="93" t="str">
        <f t="shared" si="1"/>
        <v>ALTO</v>
      </c>
      <c r="M23" s="93" t="s">
        <v>152</v>
      </c>
      <c r="N23" s="122" t="s">
        <v>157</v>
      </c>
      <c r="O23" s="132" t="s">
        <v>193</v>
      </c>
      <c r="P23" s="132" t="s">
        <v>206</v>
      </c>
      <c r="Q23" s="122" t="s">
        <v>207</v>
      </c>
      <c r="R23" s="133" t="s">
        <v>162</v>
      </c>
    </row>
    <row r="24" spans="2:23" s="27" customFormat="1" ht="57.75" customHeight="1" x14ac:dyDescent="0.25">
      <c r="B24" s="121" t="str">
        <f>+EVALUACIÓN!B25</f>
        <v>EJECUCIÓN</v>
      </c>
      <c r="C24" s="246" t="str">
        <f>+EVALUACIÓN!C25</f>
        <v>Incumplimiento de compromisos adquiridos por el contratista seleccionado con sus subcontratistas, suministradores de bienes y servicios.</v>
      </c>
      <c r="D24" s="246"/>
      <c r="E24" s="246"/>
      <c r="F24" s="246"/>
      <c r="G24" s="247" t="s">
        <v>163</v>
      </c>
      <c r="H24" s="247"/>
      <c r="I24" s="93">
        <f>+EVALUACIÓN!I25</f>
        <v>1</v>
      </c>
      <c r="J24" s="93">
        <f>+EVALUACIÓN!J25</f>
        <v>4</v>
      </c>
      <c r="K24" s="93">
        <f t="shared" si="0"/>
        <v>5</v>
      </c>
      <c r="L24" s="93" t="str">
        <f t="shared" si="1"/>
        <v>MEDIO</v>
      </c>
      <c r="M24" s="93" t="s">
        <v>152</v>
      </c>
      <c r="N24" s="122" t="s">
        <v>164</v>
      </c>
      <c r="O24" s="132" t="s">
        <v>193</v>
      </c>
      <c r="P24" s="132" t="s">
        <v>206</v>
      </c>
      <c r="Q24" s="122" t="s">
        <v>165</v>
      </c>
      <c r="R24" s="133" t="s">
        <v>162</v>
      </c>
    </row>
    <row r="25" spans="2:23" s="27" customFormat="1" ht="57.75" customHeight="1" x14ac:dyDescent="0.25">
      <c r="B25" s="121" t="str">
        <f>+EVALUACIÓN!B26</f>
        <v>EJECUCIÓN</v>
      </c>
      <c r="C25" s="246" t="str">
        <f>+EVALUACIÓN!C26</f>
        <v>Eventos naturales tales como lluvias, inundaciones y sequias entre otros</v>
      </c>
      <c r="D25" s="246"/>
      <c r="E25" s="246"/>
      <c r="F25" s="246"/>
      <c r="G25" s="247" t="s">
        <v>166</v>
      </c>
      <c r="H25" s="247"/>
      <c r="I25" s="93">
        <f>+EVALUACIÓN!I26</f>
        <v>1</v>
      </c>
      <c r="J25" s="93">
        <f>+EVALUACIÓN!J26</f>
        <v>3</v>
      </c>
      <c r="K25" s="93">
        <f t="shared" si="0"/>
        <v>4</v>
      </c>
      <c r="L25" s="93" t="str">
        <f t="shared" si="1"/>
        <v>BAJO</v>
      </c>
      <c r="M25" s="93" t="s">
        <v>148</v>
      </c>
      <c r="N25" s="122" t="s">
        <v>157</v>
      </c>
      <c r="O25" s="132" t="s">
        <v>193</v>
      </c>
      <c r="P25" s="132" t="s">
        <v>206</v>
      </c>
      <c r="Q25" s="122" t="s">
        <v>165</v>
      </c>
      <c r="R25" s="133" t="s">
        <v>162</v>
      </c>
    </row>
    <row r="26" spans="2:23" s="27" customFormat="1" ht="57.75" customHeight="1" x14ac:dyDescent="0.25">
      <c r="B26" s="121" t="str">
        <f>+EVALUACIÓN!B27</f>
        <v>EJECUCIÓN</v>
      </c>
      <c r="C26" s="246" t="str">
        <f>+EVALUACIÓN!C27</f>
        <v>Demora en la entrega de los bienes.</v>
      </c>
      <c r="D26" s="246"/>
      <c r="E26" s="246"/>
      <c r="F26" s="246"/>
      <c r="G26" s="247" t="s">
        <v>184</v>
      </c>
      <c r="H26" s="247"/>
      <c r="I26" s="93">
        <f>+EVALUACIÓN!I27</f>
        <v>1</v>
      </c>
      <c r="J26" s="93">
        <f>+EVALUACIÓN!J27</f>
        <v>3</v>
      </c>
      <c r="K26" s="93">
        <f t="shared" ref="K26:K27" si="2">+I26+J26</f>
        <v>4</v>
      </c>
      <c r="L26" s="93" t="str">
        <f t="shared" si="1"/>
        <v>BAJO</v>
      </c>
      <c r="M26" s="93" t="s">
        <v>148</v>
      </c>
      <c r="N26" s="122" t="s">
        <v>157</v>
      </c>
      <c r="O26" s="132" t="s">
        <v>193</v>
      </c>
      <c r="P26" s="132" t="s">
        <v>206</v>
      </c>
      <c r="Q26" s="122" t="s">
        <v>165</v>
      </c>
      <c r="R26" s="133" t="s">
        <v>162</v>
      </c>
    </row>
    <row r="27" spans="2:23" s="27" customFormat="1" ht="57.75" customHeight="1" x14ac:dyDescent="0.25">
      <c r="B27" s="121" t="str">
        <f>+EVALUACIÓN!B28</f>
        <v>EJECUCIÓN</v>
      </c>
      <c r="C27" s="246" t="str">
        <f>+EVALUACIÓN!C28</f>
        <v>Dificultades para el ingreso de los bienes al almacén</v>
      </c>
      <c r="D27" s="246"/>
      <c r="E27" s="246"/>
      <c r="F27" s="246"/>
      <c r="G27" s="247" t="s">
        <v>187</v>
      </c>
      <c r="H27" s="247"/>
      <c r="I27" s="93">
        <f>+EVALUACIÓN!I28</f>
        <v>1</v>
      </c>
      <c r="J27" s="93">
        <f>+EVALUACIÓN!J28</f>
        <v>3</v>
      </c>
      <c r="K27" s="93">
        <f t="shared" si="2"/>
        <v>4</v>
      </c>
      <c r="L27" s="93" t="str">
        <f t="shared" ref="L27" si="3">IF(K27&lt;=4,"BAJO",IF(K27=5,"MEDIO",IF(K27=6,"ALTO",IF(K27=7,"ALTO","EXTREMO"))))</f>
        <v>BAJO</v>
      </c>
      <c r="M27" s="93" t="s">
        <v>148</v>
      </c>
      <c r="N27" s="122" t="s">
        <v>157</v>
      </c>
      <c r="O27" s="132" t="s">
        <v>193</v>
      </c>
      <c r="P27" s="132" t="s">
        <v>206</v>
      </c>
      <c r="Q27" s="122" t="s">
        <v>165</v>
      </c>
      <c r="R27" s="133" t="s">
        <v>162</v>
      </c>
    </row>
    <row r="28" spans="2:23" s="27" customFormat="1" ht="18.75" customHeight="1" x14ac:dyDescent="0.25">
      <c r="B28" s="134"/>
      <c r="C28" s="135"/>
      <c r="D28" s="135"/>
      <c r="E28" s="135"/>
      <c r="F28" s="135"/>
      <c r="G28" s="136"/>
      <c r="H28" s="137"/>
      <c r="I28" s="138"/>
      <c r="J28" s="138"/>
      <c r="K28" s="138"/>
      <c r="L28" s="139"/>
      <c r="M28" s="139"/>
      <c r="N28" s="140"/>
      <c r="O28" s="141"/>
      <c r="P28" s="141"/>
      <c r="Q28" s="140"/>
      <c r="R28" s="142"/>
    </row>
    <row r="29" spans="2:23" x14ac:dyDescent="0.25">
      <c r="B29" s="82"/>
      <c r="C29" s="272" t="s">
        <v>128</v>
      </c>
      <c r="D29" s="272"/>
      <c r="E29" s="272"/>
      <c r="F29" s="272"/>
      <c r="G29" s="83"/>
      <c r="H29" s="188" t="s">
        <v>167</v>
      </c>
      <c r="I29" s="188"/>
      <c r="J29" s="188"/>
      <c r="K29" s="188"/>
      <c r="L29" s="123"/>
      <c r="M29" s="123"/>
      <c r="N29" s="123"/>
      <c r="O29" s="123"/>
      <c r="P29" s="123"/>
      <c r="Q29" s="123"/>
      <c r="R29" s="3"/>
    </row>
    <row r="30" spans="2:23" ht="19.5" customHeight="1" x14ac:dyDescent="0.25">
      <c r="B30" s="180" t="s">
        <v>102</v>
      </c>
      <c r="C30" s="275" t="s">
        <v>127</v>
      </c>
      <c r="D30" s="279"/>
      <c r="E30" s="276"/>
      <c r="F30" s="102" t="s">
        <v>103</v>
      </c>
      <c r="G30" s="83"/>
      <c r="H30" s="275" t="s">
        <v>104</v>
      </c>
      <c r="I30" s="276"/>
      <c r="J30" s="275" t="s">
        <v>103</v>
      </c>
      <c r="K30" s="276"/>
      <c r="L30" s="107"/>
      <c r="M30" s="107"/>
      <c r="N30" s="188" t="s">
        <v>128</v>
      </c>
      <c r="O30" s="188"/>
      <c r="P30" s="188"/>
      <c r="Q30" s="107"/>
      <c r="R30" s="3"/>
    </row>
    <row r="31" spans="2:23" ht="21" customHeight="1" x14ac:dyDescent="0.25">
      <c r="B31" s="180"/>
      <c r="C31" s="267" t="s">
        <v>105</v>
      </c>
      <c r="D31" s="268"/>
      <c r="E31" s="269"/>
      <c r="F31" s="104">
        <v>1</v>
      </c>
      <c r="G31" s="83"/>
      <c r="H31" s="267" t="s">
        <v>106</v>
      </c>
      <c r="I31" s="269"/>
      <c r="J31" s="267">
        <v>1</v>
      </c>
      <c r="K31" s="269"/>
      <c r="L31" s="107"/>
      <c r="M31" s="107"/>
      <c r="N31" s="273" t="s">
        <v>114</v>
      </c>
      <c r="O31" s="274"/>
      <c r="P31" s="116" t="s">
        <v>127</v>
      </c>
      <c r="Q31" s="107"/>
      <c r="R31" s="3"/>
    </row>
    <row r="32" spans="2:23" ht="15.75" customHeight="1" x14ac:dyDescent="0.25">
      <c r="B32" s="180"/>
      <c r="C32" s="267" t="s">
        <v>107</v>
      </c>
      <c r="D32" s="268"/>
      <c r="E32" s="269"/>
      <c r="F32" s="104">
        <v>2</v>
      </c>
      <c r="G32" s="83"/>
      <c r="H32" s="267" t="s">
        <v>108</v>
      </c>
      <c r="I32" s="269"/>
      <c r="J32" s="267">
        <v>2</v>
      </c>
      <c r="K32" s="269"/>
      <c r="L32" s="107"/>
      <c r="M32" s="107"/>
      <c r="N32" s="263" t="s">
        <v>129</v>
      </c>
      <c r="O32" s="264"/>
      <c r="P32" s="117" t="s">
        <v>130</v>
      </c>
      <c r="Q32" s="107"/>
      <c r="R32" s="3"/>
      <c r="T32" s="5"/>
      <c r="U32" s="5"/>
      <c r="V32" s="5"/>
      <c r="W32" s="5"/>
    </row>
    <row r="33" spans="2:18" ht="24.75" customHeight="1" x14ac:dyDescent="0.25">
      <c r="B33" s="180"/>
      <c r="C33" s="267" t="s">
        <v>109</v>
      </c>
      <c r="D33" s="268"/>
      <c r="E33" s="269"/>
      <c r="F33" s="104">
        <v>3</v>
      </c>
      <c r="G33" s="83"/>
      <c r="H33" s="267" t="s">
        <v>110</v>
      </c>
      <c r="I33" s="269"/>
      <c r="J33" s="267">
        <v>3</v>
      </c>
      <c r="K33" s="269"/>
      <c r="L33" s="107"/>
      <c r="M33" s="107"/>
      <c r="N33" s="194" t="s">
        <v>131</v>
      </c>
      <c r="O33" s="262"/>
      <c r="P33" s="117" t="s">
        <v>132</v>
      </c>
      <c r="Q33" s="107"/>
      <c r="R33" s="3"/>
    </row>
    <row r="34" spans="2:18" ht="18" customHeight="1" x14ac:dyDescent="0.25">
      <c r="B34" s="180"/>
      <c r="C34" s="267" t="s">
        <v>111</v>
      </c>
      <c r="D34" s="268"/>
      <c r="E34" s="269"/>
      <c r="F34" s="104">
        <v>4</v>
      </c>
      <c r="G34" s="83"/>
      <c r="H34" s="267" t="s">
        <v>112</v>
      </c>
      <c r="I34" s="269"/>
      <c r="J34" s="267">
        <v>4</v>
      </c>
      <c r="K34" s="269"/>
      <c r="L34" s="107"/>
      <c r="M34" s="107"/>
      <c r="N34" s="270">
        <v>5</v>
      </c>
      <c r="O34" s="271"/>
      <c r="P34" s="117" t="s">
        <v>133</v>
      </c>
      <c r="Q34" s="107"/>
      <c r="R34" s="3"/>
    </row>
    <row r="35" spans="2:18" ht="21" customHeight="1" thickBot="1" x14ac:dyDescent="0.3">
      <c r="B35" s="180"/>
      <c r="C35" s="267" t="s">
        <v>208</v>
      </c>
      <c r="D35" s="268"/>
      <c r="E35" s="269"/>
      <c r="F35" s="104">
        <v>5</v>
      </c>
      <c r="G35" s="83"/>
      <c r="H35" s="267" t="s">
        <v>113</v>
      </c>
      <c r="I35" s="269"/>
      <c r="J35" s="267">
        <v>5</v>
      </c>
      <c r="K35" s="269"/>
      <c r="L35" s="107"/>
      <c r="M35" s="107"/>
      <c r="N35" s="277" t="s">
        <v>134</v>
      </c>
      <c r="O35" s="278"/>
      <c r="P35" s="124" t="s">
        <v>135</v>
      </c>
      <c r="Q35" s="107"/>
      <c r="R35" s="3"/>
    </row>
    <row r="36" spans="2:18" x14ac:dyDescent="0.25">
      <c r="B36" s="82"/>
      <c r="C36" s="83"/>
      <c r="D36" s="83"/>
      <c r="E36" s="83"/>
      <c r="F36" s="83"/>
      <c r="G36" s="83"/>
      <c r="H36" s="83"/>
      <c r="I36" s="83"/>
      <c r="J36" s="83"/>
      <c r="K36" s="83"/>
      <c r="L36" s="83"/>
      <c r="M36" s="83"/>
      <c r="N36" s="83"/>
      <c r="O36" s="83"/>
      <c r="P36" s="83"/>
      <c r="Q36" s="83"/>
      <c r="R36" s="3"/>
    </row>
    <row r="37" spans="2:18" ht="18" customHeight="1" x14ac:dyDescent="0.25">
      <c r="B37" s="82"/>
      <c r="C37" s="188" t="s">
        <v>114</v>
      </c>
      <c r="D37" s="188"/>
      <c r="E37" s="188"/>
      <c r="F37" s="188"/>
      <c r="G37" s="188"/>
      <c r="H37" s="188"/>
      <c r="I37" s="188"/>
      <c r="J37" s="188"/>
      <c r="K37" s="188"/>
      <c r="L37" s="188"/>
      <c r="M37" s="188"/>
      <c r="N37" s="188"/>
      <c r="O37" s="188"/>
      <c r="P37" s="188"/>
      <c r="Q37" s="188"/>
      <c r="R37" s="3"/>
    </row>
    <row r="38" spans="2:18" ht="68.25" customHeight="1" x14ac:dyDescent="0.25">
      <c r="B38" s="82"/>
      <c r="C38" s="267" t="s">
        <v>115</v>
      </c>
      <c r="D38" s="268"/>
      <c r="E38" s="268"/>
      <c r="F38" s="269"/>
      <c r="G38" s="267" t="s">
        <v>116</v>
      </c>
      <c r="H38" s="269"/>
      <c r="I38" s="267" t="s">
        <v>117</v>
      </c>
      <c r="J38" s="268"/>
      <c r="K38" s="269"/>
      <c r="L38" s="267" t="s">
        <v>118</v>
      </c>
      <c r="M38" s="269"/>
      <c r="N38" s="267" t="s">
        <v>119</v>
      </c>
      <c r="O38" s="269"/>
      <c r="P38" s="267" t="s">
        <v>120</v>
      </c>
      <c r="Q38" s="269"/>
      <c r="R38" s="3"/>
    </row>
    <row r="39" spans="2:18" ht="60" customHeight="1" x14ac:dyDescent="0.25">
      <c r="B39" s="82"/>
      <c r="C39" s="267" t="s">
        <v>121</v>
      </c>
      <c r="D39" s="268"/>
      <c r="E39" s="268"/>
      <c r="F39" s="269"/>
      <c r="G39" s="267" t="s">
        <v>122</v>
      </c>
      <c r="H39" s="269"/>
      <c r="I39" s="267" t="s">
        <v>123</v>
      </c>
      <c r="J39" s="268"/>
      <c r="K39" s="269"/>
      <c r="L39" s="267" t="s">
        <v>124</v>
      </c>
      <c r="M39" s="269"/>
      <c r="N39" s="267" t="s">
        <v>125</v>
      </c>
      <c r="O39" s="269"/>
      <c r="P39" s="267" t="s">
        <v>126</v>
      </c>
      <c r="Q39" s="269"/>
      <c r="R39" s="3"/>
    </row>
    <row r="40" spans="2:18" x14ac:dyDescent="0.25">
      <c r="B40" s="82"/>
      <c r="C40" s="281" t="s">
        <v>127</v>
      </c>
      <c r="D40" s="282"/>
      <c r="E40" s="283"/>
      <c r="F40" s="287" t="s">
        <v>103</v>
      </c>
      <c r="G40" s="273" t="s">
        <v>106</v>
      </c>
      <c r="H40" s="274"/>
      <c r="I40" s="273" t="s">
        <v>108</v>
      </c>
      <c r="J40" s="292"/>
      <c r="K40" s="274"/>
      <c r="L40" s="273" t="s">
        <v>110</v>
      </c>
      <c r="M40" s="274"/>
      <c r="N40" s="273" t="s">
        <v>112</v>
      </c>
      <c r="O40" s="274"/>
      <c r="P40" s="275" t="s">
        <v>113</v>
      </c>
      <c r="Q40" s="276"/>
      <c r="R40" s="3"/>
    </row>
    <row r="41" spans="2:18" x14ac:dyDescent="0.25">
      <c r="B41" s="82"/>
      <c r="C41" s="284"/>
      <c r="D41" s="285"/>
      <c r="E41" s="286"/>
      <c r="F41" s="288"/>
      <c r="G41" s="289">
        <v>1</v>
      </c>
      <c r="H41" s="290"/>
      <c r="I41" s="289">
        <v>2</v>
      </c>
      <c r="J41" s="293"/>
      <c r="K41" s="290"/>
      <c r="L41" s="289">
        <v>3</v>
      </c>
      <c r="M41" s="290"/>
      <c r="N41" s="289">
        <v>4</v>
      </c>
      <c r="O41" s="290"/>
      <c r="P41" s="289">
        <v>5</v>
      </c>
      <c r="Q41" s="290"/>
      <c r="R41" s="3"/>
    </row>
    <row r="42" spans="2:18" ht="19.5" customHeight="1" x14ac:dyDescent="0.25">
      <c r="B42" s="82"/>
      <c r="C42" s="267" t="s">
        <v>105</v>
      </c>
      <c r="D42" s="268"/>
      <c r="E42" s="269"/>
      <c r="F42" s="111">
        <v>1</v>
      </c>
      <c r="G42" s="265">
        <v>2</v>
      </c>
      <c r="H42" s="266"/>
      <c r="I42" s="265">
        <v>3</v>
      </c>
      <c r="J42" s="291"/>
      <c r="K42" s="266"/>
      <c r="L42" s="265">
        <v>4</v>
      </c>
      <c r="M42" s="266"/>
      <c r="N42" s="270">
        <v>5</v>
      </c>
      <c r="O42" s="271"/>
      <c r="P42" s="194">
        <v>6</v>
      </c>
      <c r="Q42" s="262"/>
      <c r="R42" s="3"/>
    </row>
    <row r="43" spans="2:18" ht="21.75" customHeight="1" x14ac:dyDescent="0.25">
      <c r="B43" s="82"/>
      <c r="C43" s="267" t="s">
        <v>107</v>
      </c>
      <c r="D43" s="268"/>
      <c r="E43" s="269"/>
      <c r="F43" s="111">
        <v>2</v>
      </c>
      <c r="G43" s="265">
        <v>3</v>
      </c>
      <c r="H43" s="266"/>
      <c r="I43" s="265">
        <v>4</v>
      </c>
      <c r="J43" s="291"/>
      <c r="K43" s="266"/>
      <c r="L43" s="270">
        <v>5</v>
      </c>
      <c r="M43" s="271"/>
      <c r="N43" s="194">
        <v>6</v>
      </c>
      <c r="O43" s="262"/>
      <c r="P43" s="194">
        <v>7</v>
      </c>
      <c r="Q43" s="262"/>
      <c r="R43" s="3"/>
    </row>
    <row r="44" spans="2:18" ht="21" customHeight="1" x14ac:dyDescent="0.25">
      <c r="B44" s="82"/>
      <c r="C44" s="267" t="s">
        <v>109</v>
      </c>
      <c r="D44" s="268"/>
      <c r="E44" s="269"/>
      <c r="F44" s="111">
        <v>3</v>
      </c>
      <c r="G44" s="265">
        <v>4</v>
      </c>
      <c r="H44" s="266"/>
      <c r="I44" s="270">
        <v>5</v>
      </c>
      <c r="J44" s="280"/>
      <c r="K44" s="271"/>
      <c r="L44" s="194">
        <v>6</v>
      </c>
      <c r="M44" s="262"/>
      <c r="N44" s="194">
        <v>7</v>
      </c>
      <c r="O44" s="262"/>
      <c r="P44" s="263">
        <v>8</v>
      </c>
      <c r="Q44" s="264"/>
      <c r="R44" s="3"/>
    </row>
    <row r="45" spans="2:18" ht="21" customHeight="1" x14ac:dyDescent="0.25">
      <c r="B45" s="82"/>
      <c r="C45" s="267" t="s">
        <v>111</v>
      </c>
      <c r="D45" s="268"/>
      <c r="E45" s="269"/>
      <c r="F45" s="111">
        <v>4</v>
      </c>
      <c r="G45" s="270">
        <v>5</v>
      </c>
      <c r="H45" s="271"/>
      <c r="I45" s="194">
        <v>6</v>
      </c>
      <c r="J45" s="261"/>
      <c r="K45" s="262"/>
      <c r="L45" s="194">
        <v>7</v>
      </c>
      <c r="M45" s="262"/>
      <c r="N45" s="263">
        <v>8</v>
      </c>
      <c r="O45" s="264"/>
      <c r="P45" s="263">
        <v>9</v>
      </c>
      <c r="Q45" s="264"/>
      <c r="R45" s="3"/>
    </row>
    <row r="46" spans="2:18" ht="21" customHeight="1" x14ac:dyDescent="0.25">
      <c r="B46" s="82"/>
      <c r="C46" s="267" t="s">
        <v>208</v>
      </c>
      <c r="D46" s="268"/>
      <c r="E46" s="269"/>
      <c r="F46" s="111">
        <v>5</v>
      </c>
      <c r="G46" s="194">
        <v>6</v>
      </c>
      <c r="H46" s="262"/>
      <c r="I46" s="194">
        <v>7</v>
      </c>
      <c r="J46" s="261"/>
      <c r="K46" s="262"/>
      <c r="L46" s="263">
        <v>8</v>
      </c>
      <c r="M46" s="264"/>
      <c r="N46" s="263">
        <v>9</v>
      </c>
      <c r="O46" s="264"/>
      <c r="P46" s="263">
        <v>10</v>
      </c>
      <c r="Q46" s="264"/>
      <c r="R46" s="3"/>
    </row>
    <row r="47" spans="2:18" ht="13.8" thickBot="1" x14ac:dyDescent="0.3">
      <c r="B47" s="85"/>
      <c r="C47" s="86"/>
      <c r="D47" s="86"/>
      <c r="E47" s="86"/>
      <c r="F47" s="86"/>
      <c r="G47" s="86"/>
      <c r="H47" s="86"/>
      <c r="I47" s="86"/>
      <c r="J47" s="86"/>
      <c r="K47" s="86"/>
      <c r="L47" s="86"/>
      <c r="M47" s="86"/>
      <c r="N47" s="86"/>
      <c r="O47" s="86"/>
      <c r="P47" s="86"/>
      <c r="Q47" s="86"/>
      <c r="R47" s="9"/>
    </row>
  </sheetData>
  <mergeCells count="116">
    <mergeCell ref="I45:K45"/>
    <mergeCell ref="C37:Q37"/>
    <mergeCell ref="G40:H40"/>
    <mergeCell ref="G41:H41"/>
    <mergeCell ref="G42:H42"/>
    <mergeCell ref="L46:M46"/>
    <mergeCell ref="L44:M44"/>
    <mergeCell ref="L41:M41"/>
    <mergeCell ref="G46:H46"/>
    <mergeCell ref="I43:K43"/>
    <mergeCell ref="N41:O41"/>
    <mergeCell ref="N42:O42"/>
    <mergeCell ref="N43:O43"/>
    <mergeCell ref="N44:O44"/>
    <mergeCell ref="N45:O45"/>
    <mergeCell ref="L45:M45"/>
    <mergeCell ref="P42:Q42"/>
    <mergeCell ref="P43:Q43"/>
    <mergeCell ref="L42:M42"/>
    <mergeCell ref="L43:M43"/>
    <mergeCell ref="I40:K40"/>
    <mergeCell ref="P41:Q41"/>
    <mergeCell ref="I41:K41"/>
    <mergeCell ref="I42:K42"/>
    <mergeCell ref="B30:B35"/>
    <mergeCell ref="C30:E30"/>
    <mergeCell ref="H30:I30"/>
    <mergeCell ref="C42:E42"/>
    <mergeCell ref="C43:E43"/>
    <mergeCell ref="C44:E44"/>
    <mergeCell ref="C38:F38"/>
    <mergeCell ref="C39:F39"/>
    <mergeCell ref="I44:K44"/>
    <mergeCell ref="C34:E34"/>
    <mergeCell ref="C35:E35"/>
    <mergeCell ref="H35:I35"/>
    <mergeCell ref="J35:K35"/>
    <mergeCell ref="C40:E41"/>
    <mergeCell ref="J34:K34"/>
    <mergeCell ref="F40:F41"/>
    <mergeCell ref="H34:I34"/>
    <mergeCell ref="G38:H38"/>
    <mergeCell ref="G39:H39"/>
    <mergeCell ref="I38:K38"/>
    <mergeCell ref="C46:E46"/>
    <mergeCell ref="N30:P30"/>
    <mergeCell ref="N31:O31"/>
    <mergeCell ref="N32:O32"/>
    <mergeCell ref="C33:E33"/>
    <mergeCell ref="H33:I33"/>
    <mergeCell ref="J33:K33"/>
    <mergeCell ref="J30:K30"/>
    <mergeCell ref="C31:E31"/>
    <mergeCell ref="J32:K32"/>
    <mergeCell ref="N33:O33"/>
    <mergeCell ref="N38:O38"/>
    <mergeCell ref="N39:O39"/>
    <mergeCell ref="L38:M38"/>
    <mergeCell ref="L39:M39"/>
    <mergeCell ref="N34:O34"/>
    <mergeCell ref="N35:O35"/>
    <mergeCell ref="P38:Q38"/>
    <mergeCell ref="P39:Q39"/>
    <mergeCell ref="L40:M40"/>
    <mergeCell ref="N40:O40"/>
    <mergeCell ref="P40:Q40"/>
    <mergeCell ref="P44:Q44"/>
    <mergeCell ref="P45:Q45"/>
    <mergeCell ref="I46:K46"/>
    <mergeCell ref="P46:Q46"/>
    <mergeCell ref="N46:O46"/>
    <mergeCell ref="G43:H43"/>
    <mergeCell ref="C22:F22"/>
    <mergeCell ref="G22:H22"/>
    <mergeCell ref="C45:E45"/>
    <mergeCell ref="G44:H44"/>
    <mergeCell ref="G45:H45"/>
    <mergeCell ref="H31:I31"/>
    <mergeCell ref="C29:F29"/>
    <mergeCell ref="H29:K29"/>
    <mergeCell ref="C24:F24"/>
    <mergeCell ref="G24:H24"/>
    <mergeCell ref="C25:F25"/>
    <mergeCell ref="G25:H25"/>
    <mergeCell ref="C26:F26"/>
    <mergeCell ref="G26:H26"/>
    <mergeCell ref="C23:F23"/>
    <mergeCell ref="G23:H23"/>
    <mergeCell ref="I39:K39"/>
    <mergeCell ref="J31:K31"/>
    <mergeCell ref="C32:E32"/>
    <mergeCell ref="H32:I32"/>
    <mergeCell ref="B2:B4"/>
    <mergeCell ref="C16:F16"/>
    <mergeCell ref="C19:F19"/>
    <mergeCell ref="G19:H19"/>
    <mergeCell ref="C17:F17"/>
    <mergeCell ref="G17:H17"/>
    <mergeCell ref="C15:F15"/>
    <mergeCell ref="C2:P4"/>
    <mergeCell ref="Q2:R4"/>
    <mergeCell ref="B9:R9"/>
    <mergeCell ref="B8:R8"/>
    <mergeCell ref="B10:R10"/>
    <mergeCell ref="C27:F27"/>
    <mergeCell ref="G27:H27"/>
    <mergeCell ref="C18:F18"/>
    <mergeCell ref="G18:H18"/>
    <mergeCell ref="C20:F20"/>
    <mergeCell ref="G20:H20"/>
    <mergeCell ref="C21:F21"/>
    <mergeCell ref="G21:H21"/>
    <mergeCell ref="B6:R6"/>
    <mergeCell ref="B7:R7"/>
    <mergeCell ref="G16:H16"/>
    <mergeCell ref="G15:H15"/>
  </mergeCells>
  <conditionalFormatting sqref="J16:K28 M16:R28">
    <cfRule type="expression" dxfId="12" priority="2" stopIfTrue="1">
      <formula>"""bajo"""</formula>
    </cfRule>
  </conditionalFormatting>
  <conditionalFormatting sqref="L16:L28">
    <cfRule type="cellIs" dxfId="11" priority="30" stopIfTrue="1" operator="equal">
      <formula>"EXTREMO"</formula>
    </cfRule>
    <cfRule type="cellIs" dxfId="10" priority="31" stopIfTrue="1" operator="equal">
      <formula>"ALTO"</formula>
    </cfRule>
    <cfRule type="cellIs" dxfId="9" priority="32" stopIfTrue="1" operator="equal">
      <formula>"MEDIO"</formula>
    </cfRule>
    <cfRule type="cellIs" dxfId="8" priority="33"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1"/>
  <sheetViews>
    <sheetView showGridLines="0" zoomScale="70" zoomScaleNormal="70" zoomScaleSheetLayoutView="25" zoomScalePageLayoutView="70" workbookViewId="0">
      <selection activeCell="G11" sqref="G11"/>
    </sheetView>
  </sheetViews>
  <sheetFormatPr baseColWidth="10" defaultColWidth="11.44140625" defaultRowHeight="13.8" x14ac:dyDescent="0.25"/>
  <cols>
    <col min="1" max="1" width="4.33203125" style="16" customWidth="1"/>
    <col min="2" max="2" width="11.6640625" style="16" customWidth="1"/>
    <col min="3" max="3" width="42" style="16" customWidth="1"/>
    <col min="4" max="4" width="7.109375" style="16" customWidth="1"/>
    <col min="5" max="5" width="7.77734375" style="16" customWidth="1"/>
    <col min="6" max="6" width="6.6640625" style="16" customWidth="1"/>
    <col min="7" max="7" width="24.44140625" style="16" customWidth="1"/>
    <col min="8" max="8" width="5.109375" style="16" customWidth="1"/>
    <col min="9" max="9" width="4.33203125" style="16" customWidth="1"/>
    <col min="10" max="10" width="5.77734375" style="16" customWidth="1"/>
    <col min="11" max="11" width="5.33203125" style="16" customWidth="1"/>
    <col min="12" max="12" width="14.109375" style="16" customWidth="1"/>
    <col min="13" max="13" width="5.33203125" style="16" customWidth="1"/>
    <col min="14" max="14" width="34.33203125" style="16" customWidth="1"/>
    <col min="15" max="15" width="5.6640625" style="16" customWidth="1"/>
    <col min="16" max="16" width="6.44140625" style="16" customWidth="1"/>
    <col min="17" max="17" width="8.44140625" style="16" customWidth="1"/>
    <col min="18" max="18" width="6" style="16" customWidth="1"/>
    <col min="19" max="19" width="9.6640625" style="16" customWidth="1"/>
    <col min="20" max="20" width="12.77734375" style="16" customWidth="1"/>
    <col min="21" max="21" width="11.44140625" style="16"/>
    <col min="22" max="22" width="10.77734375" style="16" customWidth="1"/>
    <col min="23" max="23" width="15.6640625" style="16" customWidth="1"/>
    <col min="24" max="24" width="13.77734375" style="16" customWidth="1"/>
    <col min="25" max="16384" width="11.44140625" style="16"/>
  </cols>
  <sheetData>
    <row r="1" spans="2:24" s="14" customFormat="1" x14ac:dyDescent="0.25">
      <c r="S1" s="15"/>
    </row>
    <row r="2" spans="2:24" s="14" customFormat="1" ht="54" customHeight="1" x14ac:dyDescent="0.25">
      <c r="B2" s="312"/>
      <c r="C2" s="313" t="s">
        <v>16</v>
      </c>
      <c r="D2" s="313"/>
      <c r="E2" s="313"/>
      <c r="F2" s="313"/>
      <c r="G2" s="313"/>
      <c r="H2" s="313"/>
      <c r="I2" s="313"/>
      <c r="J2" s="313"/>
      <c r="K2" s="313"/>
      <c r="L2" s="313"/>
      <c r="M2" s="313"/>
      <c r="N2" s="313"/>
      <c r="O2" s="313"/>
      <c r="P2" s="313"/>
      <c r="Q2" s="313"/>
      <c r="R2" s="313"/>
      <c r="S2" s="313"/>
      <c r="T2" s="313"/>
      <c r="U2" s="313"/>
      <c r="V2" s="313"/>
      <c r="W2" s="174" t="s">
        <v>1</v>
      </c>
      <c r="X2" s="319"/>
    </row>
    <row r="3" spans="2:24" s="14" customFormat="1" ht="31.5" customHeight="1" x14ac:dyDescent="0.25">
      <c r="B3" s="312"/>
      <c r="C3" s="313"/>
      <c r="D3" s="313"/>
      <c r="E3" s="313"/>
      <c r="F3" s="313"/>
      <c r="G3" s="313"/>
      <c r="H3" s="313"/>
      <c r="I3" s="313"/>
      <c r="J3" s="313"/>
      <c r="K3" s="313"/>
      <c r="L3" s="313"/>
      <c r="M3" s="313"/>
      <c r="N3" s="313"/>
      <c r="O3" s="313"/>
      <c r="P3" s="313"/>
      <c r="Q3" s="313"/>
      <c r="R3" s="313"/>
      <c r="S3" s="313"/>
      <c r="T3" s="313"/>
      <c r="U3" s="313"/>
      <c r="V3" s="313"/>
      <c r="W3" s="320"/>
      <c r="X3" s="321"/>
    </row>
    <row r="4" spans="2:24" s="14" customFormat="1" ht="47.25" customHeight="1" x14ac:dyDescent="0.25">
      <c r="B4" s="312"/>
      <c r="C4" s="313"/>
      <c r="D4" s="313"/>
      <c r="E4" s="313"/>
      <c r="F4" s="313"/>
      <c r="G4" s="313"/>
      <c r="H4" s="313"/>
      <c r="I4" s="313"/>
      <c r="J4" s="313"/>
      <c r="K4" s="313"/>
      <c r="L4" s="313"/>
      <c r="M4" s="313"/>
      <c r="N4" s="313"/>
      <c r="O4" s="313"/>
      <c r="P4" s="313"/>
      <c r="Q4" s="313"/>
      <c r="R4" s="313"/>
      <c r="S4" s="313"/>
      <c r="T4" s="313"/>
      <c r="U4" s="313"/>
      <c r="V4" s="313"/>
      <c r="W4" s="322"/>
      <c r="X4" s="323"/>
    </row>
    <row r="5" spans="2:24" s="14" customFormat="1" ht="32.25" customHeight="1" thickBot="1" x14ac:dyDescent="0.3">
      <c r="B5" s="36"/>
      <c r="C5" s="36"/>
      <c r="D5" s="36"/>
      <c r="E5" s="36"/>
      <c r="F5" s="36"/>
      <c r="G5" s="36"/>
      <c r="H5" s="36"/>
      <c r="I5" s="36"/>
      <c r="J5" s="36"/>
      <c r="K5" s="36"/>
      <c r="L5" s="36"/>
      <c r="M5" s="36"/>
      <c r="N5" s="36"/>
      <c r="O5" s="36"/>
      <c r="P5" s="36"/>
      <c r="Q5" s="36"/>
      <c r="R5" s="36"/>
      <c r="S5" s="37"/>
      <c r="T5" s="36"/>
      <c r="U5" s="36"/>
      <c r="V5" s="36"/>
      <c r="W5" s="36"/>
      <c r="X5" s="36"/>
    </row>
    <row r="6" spans="2:24" ht="91.5" customHeight="1" x14ac:dyDescent="0.25">
      <c r="B6" s="299" t="str">
        <f>+EVALUACIÓN!B6</f>
        <v>Objeto Contractual: ADQUISICIÓN DE LOS ELEMENTOS DESTINADOS A LA DOTACIÓN Y FORTALECIMIENTO DE LOS ORGANISMOS DE SEGURIDAD, DE ACUERDO CON LAS ESPECIFICACIONES Y REQUERIMIENTOS TÉCNICOS ESTABLECIDOS POR LA POLICÍA METROPOLITANA DE BOGOTÁ Y LA SECRETARÍA DISTRITAL DE SEGURIDAD, CONVIVENCIA Y JUSTICIA, EN DESARROLLO DEL PROYECTO DE INVERSIÓN 2719, META “SUMINISTRAR 4 DOTACIONES A ORGANISMOS DE SEGURIDAD</v>
      </c>
      <c r="C6" s="300"/>
      <c r="D6" s="300"/>
      <c r="E6" s="300"/>
      <c r="F6" s="300"/>
      <c r="G6" s="300"/>
      <c r="H6" s="300"/>
      <c r="I6" s="300"/>
      <c r="J6" s="300"/>
      <c r="K6" s="300"/>
      <c r="L6" s="300"/>
      <c r="M6" s="300"/>
      <c r="N6" s="300"/>
      <c r="O6" s="300"/>
      <c r="P6" s="300"/>
      <c r="Q6" s="300"/>
      <c r="R6" s="300"/>
      <c r="S6" s="300"/>
      <c r="T6" s="300"/>
      <c r="U6" s="300"/>
      <c r="V6" s="300"/>
      <c r="W6" s="300"/>
      <c r="X6" s="301"/>
    </row>
    <row r="7" spans="2:24" ht="26.25" customHeight="1" x14ac:dyDescent="0.25">
      <c r="B7" s="324" t="s">
        <v>168</v>
      </c>
      <c r="C7" s="308"/>
      <c r="D7" s="308"/>
      <c r="E7" s="308"/>
      <c r="F7" s="308"/>
      <c r="G7" s="308"/>
      <c r="H7" s="308"/>
      <c r="I7" s="308"/>
      <c r="J7" s="308"/>
      <c r="K7" s="308"/>
      <c r="L7" s="308"/>
      <c r="M7" s="308"/>
      <c r="N7" s="308"/>
      <c r="O7" s="308"/>
      <c r="P7" s="308"/>
      <c r="Q7" s="308"/>
      <c r="R7" s="308"/>
      <c r="S7" s="308"/>
      <c r="T7" s="308"/>
      <c r="U7" s="308"/>
      <c r="V7" s="308"/>
      <c r="W7" s="308"/>
      <c r="X7" s="325"/>
    </row>
    <row r="8" spans="2:24" ht="20.25" customHeight="1" x14ac:dyDescent="0.25">
      <c r="B8" s="324"/>
      <c r="C8" s="308"/>
      <c r="D8" s="308"/>
      <c r="E8" s="308"/>
      <c r="F8" s="308"/>
      <c r="G8" s="308"/>
      <c r="H8" s="308"/>
      <c r="I8" s="308"/>
      <c r="J8" s="308"/>
      <c r="K8" s="308"/>
      <c r="L8" s="308"/>
      <c r="M8" s="308"/>
      <c r="N8" s="308"/>
      <c r="O8" s="308"/>
      <c r="P8" s="308"/>
      <c r="Q8" s="308"/>
      <c r="R8" s="308"/>
      <c r="S8" s="308"/>
      <c r="T8" s="308"/>
      <c r="U8" s="308"/>
      <c r="V8" s="308"/>
      <c r="W8" s="308"/>
      <c r="X8" s="325"/>
    </row>
    <row r="9" spans="2:24" ht="24.75" customHeight="1" thickBot="1" x14ac:dyDescent="0.3">
      <c r="B9" s="297"/>
      <c r="C9" s="298"/>
      <c r="D9" s="298"/>
      <c r="E9" s="298"/>
      <c r="F9" s="298"/>
      <c r="G9" s="298"/>
      <c r="H9" s="298"/>
      <c r="I9" s="298"/>
      <c r="J9" s="298"/>
      <c r="K9" s="298"/>
      <c r="L9" s="298"/>
      <c r="M9" s="298"/>
      <c r="N9" s="298"/>
      <c r="O9" s="298"/>
      <c r="P9" s="298"/>
      <c r="Q9" s="298"/>
      <c r="R9" s="298"/>
      <c r="X9" s="46"/>
    </row>
    <row r="10" spans="2:24" ht="106.5" customHeight="1" thickBot="1" x14ac:dyDescent="0.3">
      <c r="B10" s="28" t="s">
        <v>169</v>
      </c>
      <c r="C10" s="29" t="s">
        <v>90</v>
      </c>
      <c r="D10" s="30" t="s">
        <v>170</v>
      </c>
      <c r="E10" s="30" t="s">
        <v>171</v>
      </c>
      <c r="F10" s="30" t="s">
        <v>172</v>
      </c>
      <c r="G10" s="29" t="s">
        <v>91</v>
      </c>
      <c r="H10" s="30" t="s">
        <v>102</v>
      </c>
      <c r="I10" s="30" t="s">
        <v>93</v>
      </c>
      <c r="J10" s="30" t="s">
        <v>173</v>
      </c>
      <c r="K10" s="30" t="s">
        <v>95</v>
      </c>
      <c r="L10" s="30" t="s">
        <v>174</v>
      </c>
      <c r="M10" s="29" t="s">
        <v>175</v>
      </c>
      <c r="N10" s="29" t="s">
        <v>140</v>
      </c>
      <c r="O10" s="30" t="s">
        <v>102</v>
      </c>
      <c r="P10" s="30" t="s">
        <v>93</v>
      </c>
      <c r="Q10" s="30" t="s">
        <v>173</v>
      </c>
      <c r="R10" s="30" t="s">
        <v>95</v>
      </c>
      <c r="S10" s="29" t="s">
        <v>141</v>
      </c>
      <c r="T10" s="29" t="s">
        <v>142</v>
      </c>
      <c r="U10" s="29" t="s">
        <v>143</v>
      </c>
      <c r="V10" s="29" t="s">
        <v>144</v>
      </c>
      <c r="W10" s="29" t="s">
        <v>176</v>
      </c>
      <c r="X10" s="31" t="s">
        <v>146</v>
      </c>
    </row>
    <row r="11" spans="2:24" ht="126.75" customHeight="1" thickBot="1" x14ac:dyDescent="0.3">
      <c r="B11" s="32">
        <v>1</v>
      </c>
      <c r="C11" s="33" t="str">
        <f>+'EVALUACIÓN CON CONTROLES'!C16:F16</f>
        <v xml:space="preserve">Requisitos habilitantes inapropiados para el proceso de selección </v>
      </c>
      <c r="D11" s="34" t="str">
        <f>+'EVALUACIÓN CON CONTROLES'!B16</f>
        <v>PLANEACIÓN</v>
      </c>
      <c r="E11" s="34" t="str">
        <f>VLOOKUP(C11,'IDENTIFICACION Y ANALISIS'!$B$19:$F$67,3,FALSE)</f>
        <v>General</v>
      </c>
      <c r="F11" s="34" t="str">
        <f>VLOOKUP(C11,'IDENTIFICACION Y ANALISIS'!$B$19:$F$67,4,FALSE)</f>
        <v>Interno</v>
      </c>
      <c r="G11" s="33" t="str">
        <f>+EVALUACIÓN!H17</f>
        <v xml:space="preserve">1. Exclusión de actores valiosos o sesgo en el proceso.
2. Sesgo hacia grandes organizaciones
3. Conflictos legales o impugnaciones          </v>
      </c>
      <c r="H11" s="33">
        <f>+EVALUACIÓN!I17</f>
        <v>1</v>
      </c>
      <c r="I11" s="33">
        <f>+EVALUACIÓN!J17</f>
        <v>4</v>
      </c>
      <c r="J11" s="33">
        <f>+EVALUACIÓN!K17</f>
        <v>5</v>
      </c>
      <c r="K11" s="34" t="str">
        <f>+EVALUACIÓN!L17</f>
        <v>MEDIO</v>
      </c>
      <c r="L11" s="33" t="s">
        <v>177</v>
      </c>
      <c r="M11" s="34">
        <v>100</v>
      </c>
      <c r="N11" s="33" t="str">
        <f>+'EVALUACIÓN CON CONTROLES'!G16</f>
        <v xml:space="preserve">Secretaria de Gobierno ha establecido procesos y formatos que orientan la formulación de los procesos de contratación y es menester de los profesionales de Planeación acatar y cumplir estos procedimientos y revisiones por parte de Contratación, Planeación y Comité de Contratación. </v>
      </c>
      <c r="O11" s="33">
        <f>+'EVALUACIÓN CON CONTROLES'!I16</f>
        <v>1</v>
      </c>
      <c r="P11" s="33">
        <f>+'EVALUACIÓN CON CONTROLES'!J16</f>
        <v>4</v>
      </c>
      <c r="Q11" s="33">
        <f>+'EVALUACIÓN CON CONTROLES'!K16</f>
        <v>5</v>
      </c>
      <c r="R11" s="34" t="str">
        <f>+'EVALUACIÓN CON CONTROLES'!L16</f>
        <v>MEDIO</v>
      </c>
      <c r="S11" s="33" t="str">
        <f>+'EVALUACIÓN CON CONTROLES'!M16</f>
        <v>NO</v>
      </c>
      <c r="T11" s="33" t="str">
        <f>+'EVALUACIÓN CON CONTROLES'!N16</f>
        <v>FDLM</v>
      </c>
      <c r="U11" s="146" t="e">
        <f>+'EVALUACIÓN CON CONTROLES'!#REF!</f>
        <v>#REF!</v>
      </c>
      <c r="V11" s="33" t="str">
        <f>+'EVALUACIÓN CON CONTROLES'!P16</f>
        <v>Hasta la fecha de Adjudicación del contrato</v>
      </c>
      <c r="W11" s="33" t="str">
        <f>+'EVALUACIÓN CON CONTROLES'!Q16</f>
        <v>Revisión documental del proceso - Planeación y Contratación y presentación de la información a Comité de Contratación</v>
      </c>
      <c r="X11" s="35" t="str">
        <f>+'EVALUACIÓN CON CONTROLES'!R16</f>
        <v>CONSTANTE. ETAPA DE PLANEACIÓN Y SELECCIÓN.</v>
      </c>
    </row>
    <row r="12" spans="2:24" ht="195" customHeight="1" thickBot="1" x14ac:dyDescent="0.3">
      <c r="B12" s="17">
        <v>2</v>
      </c>
      <c r="C12" s="19" t="str">
        <f>+'EVALUACIÓN CON CONTROLES'!C17:F17</f>
        <v xml:space="preserve">Inadecuada  descripción del bien o servicio requerido </v>
      </c>
      <c r="D12" s="18" t="str">
        <f>+'EVALUACIÓN CON CONTROLES'!B17</f>
        <v>PLANEACIÓN</v>
      </c>
      <c r="E12" s="18" t="str">
        <f>VLOOKUP(C12,'IDENTIFICACION Y ANALISIS'!$B$19:$F$67,3,FALSE)</f>
        <v>específico</v>
      </c>
      <c r="F12" s="18" t="str">
        <f>VLOOKUP(C12,'IDENTIFICACION Y ANALISIS'!$B$19:$F$67,4,FALSE)</f>
        <v>Interno</v>
      </c>
      <c r="G12" s="19" t="str">
        <f>+EVALUACIÓN!H18</f>
        <v xml:space="preserve">1. Adquisición de bienes o servicios que no cumplen las necesidades.
2. Problemas en la ejecución y cumplimiento de metas del plan de desarrollo local.
3. Incumplimiento del contrato por entregas deficientes o abandono del proyecto.   </v>
      </c>
      <c r="H12" s="19">
        <f>+EVALUACIÓN!I18</f>
        <v>2</v>
      </c>
      <c r="I12" s="19">
        <f>+EVALUACIÓN!J18</f>
        <v>5</v>
      </c>
      <c r="J12" s="19">
        <f>+EVALUACIÓN!K18</f>
        <v>7</v>
      </c>
      <c r="K12" s="18" t="str">
        <f>+EVALUACIÓN!L18</f>
        <v>ALTO</v>
      </c>
      <c r="L12" s="33" t="s">
        <v>177</v>
      </c>
      <c r="M12" s="34">
        <v>100</v>
      </c>
      <c r="N12" s="19" t="str">
        <f>+'EVALUACIÓN CON CONTROLES'!G17</f>
        <v xml:space="preserve">Establecer especificaciones técnicas detalladas de los elementos acordes a lo requerido para la ejecución del contrato, teniendo en cuenta la necesidad de la ciudadanía, las metas establecidas en el plan de desarrollo local, los lineamientos del sector y los procesos anteriores del FDLM. </v>
      </c>
      <c r="O12" s="19">
        <f>+'EVALUACIÓN CON CONTROLES'!I17</f>
        <v>2</v>
      </c>
      <c r="P12" s="19">
        <f>+'EVALUACIÓN CON CONTROLES'!J17</f>
        <v>5</v>
      </c>
      <c r="Q12" s="19">
        <f>+'EVALUACIÓN CON CONTROLES'!K17</f>
        <v>7</v>
      </c>
      <c r="R12" s="18" t="str">
        <f>+'EVALUACIÓN CON CONTROLES'!L17</f>
        <v>ALTO</v>
      </c>
      <c r="S12" s="19" t="str">
        <f>+'EVALUACIÓN CON CONTROLES'!M17</f>
        <v>SI</v>
      </c>
      <c r="T12" s="19" t="str">
        <f>+'EVALUACIÓN CON CONTROLES'!N17</f>
        <v>FDLM</v>
      </c>
      <c r="U12" s="19" t="str">
        <f>+'EVALUACIÓN CON CONTROLES'!O17</f>
        <v>Una vez iniciado el proceso de convocatoria</v>
      </c>
      <c r="V12" s="19" t="str">
        <f>+'EVALUACIÓN CON CONTROLES'!P17</f>
        <v>Hasta la fecha de Adjudicación del contrato</v>
      </c>
      <c r="W12" s="19" t="str">
        <f>+'EVALUACIÓN CON CONTROLES'!Q17</f>
        <v>Revisión documental del proceso - Planeación y Contratación y presentación de la información a Comité de Contratación</v>
      </c>
      <c r="X12" s="20" t="str">
        <f>+'EVALUACIÓN CON CONTROLES'!R17</f>
        <v>CONSTANTE. ETAPA DE PLANEACIÓN Y SELECCIÓN.</v>
      </c>
    </row>
    <row r="13" spans="2:24" ht="106.5" customHeight="1" thickBot="1" x14ac:dyDescent="0.3">
      <c r="B13" s="17">
        <v>3</v>
      </c>
      <c r="C13" s="19" t="str">
        <f>+'EVALUACIÓN CON CONTROLES'!C18:F18</f>
        <v xml:space="preserve">Falta de profundidad en el estudio de sector no identificandose claramente aspectos de oferta y demanda </v>
      </c>
      <c r="D13" s="18" t="str">
        <f>+'EVALUACIÓN CON CONTROLES'!B18</f>
        <v>PLANEACIÓN</v>
      </c>
      <c r="E13" s="18" t="str">
        <f>VLOOKUP(C13,'IDENTIFICACION Y ANALISIS'!$B$19:$F$67,3,FALSE)</f>
        <v>específico</v>
      </c>
      <c r="F13" s="18" t="str">
        <f>VLOOKUP(C13,'IDENTIFICACION Y ANALISIS'!$B$19:$F$67,4,FALSE)</f>
        <v>Interno</v>
      </c>
      <c r="G13" s="19" t="str">
        <f>+EVALUACIÓN!H19</f>
        <v xml:space="preserve">1. El proceso se puede declarar desierto.
2. Proponentes que no cumplan con todos los requisitos.
3. Incumplimiento del contrato por entregas deficientes o abandono del proyecto.   </v>
      </c>
      <c r="H13" s="19">
        <f>+EVALUACIÓN!I19</f>
        <v>1</v>
      </c>
      <c r="I13" s="19">
        <f>+EVALUACIÓN!J19</f>
        <v>4</v>
      </c>
      <c r="J13" s="19">
        <f>+EVALUACIÓN!K19</f>
        <v>5</v>
      </c>
      <c r="K13" s="18" t="str">
        <f>+EVALUACIÓN!L19</f>
        <v>MEDIO</v>
      </c>
      <c r="L13" s="33" t="s">
        <v>177</v>
      </c>
      <c r="M13" s="34">
        <v>100</v>
      </c>
      <c r="N13" s="19" t="str">
        <f>+'EVALUACIÓN CON CONTROLES'!G18</f>
        <v xml:space="preserve">Establecer el sector identificando claramente los elementos y servicios que se van a ofrecer de acuerdo a a necesidad de la ciudadanía, las metas establecidas en el plan de desarrollo local, los lineamientos del sector y los procesos anteriores del FDLM. </v>
      </c>
      <c r="O13" s="19">
        <f>+'EVALUACIÓN CON CONTROLES'!I18</f>
        <v>1</v>
      </c>
      <c r="P13" s="19">
        <f>+'EVALUACIÓN CON CONTROLES'!J18</f>
        <v>4</v>
      </c>
      <c r="Q13" s="19">
        <f>+'EVALUACIÓN CON CONTROLES'!K18</f>
        <v>5</v>
      </c>
      <c r="R13" s="18" t="str">
        <f>+'EVALUACIÓN CON CONTROLES'!L18</f>
        <v>MEDIO</v>
      </c>
      <c r="S13" s="19" t="str">
        <f>+'EVALUACIÓN CON CONTROLES'!M18</f>
        <v>NO</v>
      </c>
      <c r="T13" s="19" t="str">
        <f>+'EVALUACIÓN CON CONTROLES'!N18</f>
        <v>FDLM</v>
      </c>
      <c r="U13" s="19" t="str">
        <f>+'EVALUACIÓN CON CONTROLES'!O18</f>
        <v>Una vez iniciado el proceso de convocatoria</v>
      </c>
      <c r="V13" s="19" t="str">
        <f>+'EVALUACIÓN CON CONTROLES'!P18</f>
        <v>Hasta la fecha de Adjudicación del contrato</v>
      </c>
      <c r="W13" s="19" t="str">
        <f>+'EVALUACIÓN CON CONTROLES'!Q18</f>
        <v>Revisión documental del proceso - Planeación y Contratación y presentación de la información a Comité de Contratación</v>
      </c>
      <c r="X13" s="20" t="str">
        <f>+'EVALUACIÓN CON CONTROLES'!R18</f>
        <v>CONSTANTE. ETAPA DE PLANEACIÓN Y SELECCIÓN.</v>
      </c>
    </row>
    <row r="14" spans="2:24" ht="106.5" customHeight="1" thickBot="1" x14ac:dyDescent="0.3">
      <c r="B14" s="32">
        <v>4</v>
      </c>
      <c r="C14" s="19" t="str">
        <f>+'EVALUACIÓN CON CONTROLES'!C19:F19</f>
        <v>Inadecuada evaluación de las ofertas y/o verificación de requisitos habilitantes</v>
      </c>
      <c r="D14" s="18" t="str">
        <f>+'EVALUACIÓN CON CONTROLES'!B19</f>
        <v>SELECCIÓN</v>
      </c>
      <c r="E14" s="18" t="str">
        <f>VLOOKUP(C14,'IDENTIFICACION Y ANALISIS'!$B$19:$F$67,3,FALSE)</f>
        <v>específico</v>
      </c>
      <c r="F14" s="18" t="str">
        <f>VLOOKUP(C14,'IDENTIFICACION Y ANALISIS'!$B$19:$F$67,4,FALSE)</f>
        <v>Interno</v>
      </c>
      <c r="G14" s="19" t="str">
        <f>+EVALUACIÓN!H20</f>
        <v xml:space="preserve">1. Riesgo de adjudicación a oferentes no idóneos  
2. pérdida de confianza y credibilidad en la administración.   
3. Incumplimiento del contrato, por retrasos, entregas deficientes, o abandono del proyecto.   
4. Conflictos legales o impugnaciones 
</v>
      </c>
      <c r="H14" s="19">
        <f>+EVALUACIÓN!I20</f>
        <v>1</v>
      </c>
      <c r="I14" s="19">
        <f>+EVALUACIÓN!J20</f>
        <v>5</v>
      </c>
      <c r="J14" s="19">
        <f>+EVALUACIÓN!K20</f>
        <v>6</v>
      </c>
      <c r="K14" s="18" t="str">
        <f>+EVALUACIÓN!L20</f>
        <v>ALTO</v>
      </c>
      <c r="L14" s="19" t="s">
        <v>177</v>
      </c>
      <c r="M14" s="18">
        <v>100</v>
      </c>
      <c r="N14" s="19" t="str">
        <f>+'EVALUACIÓN CON CONTROLES'!G19</f>
        <v>Establecer criterios claros (técnicos, económicos y legales) desde la formulación , evaluar la capacidad de los oferentes y la experiencia de los mismos; verificar capacidad financiera y realizar un comité de evaluación o revision desde planeación y contratacion a este punto específico.</v>
      </c>
      <c r="O14" s="19">
        <f>+'EVALUACIÓN CON CONTROLES'!I19</f>
        <v>1</v>
      </c>
      <c r="P14" s="19">
        <f>+'EVALUACIÓN CON CONTROLES'!J19</f>
        <v>5</v>
      </c>
      <c r="Q14" s="19">
        <f>+'EVALUACIÓN CON CONTROLES'!K19</f>
        <v>6</v>
      </c>
      <c r="R14" s="18" t="str">
        <f>+'EVALUACIÓN CON CONTROLES'!L19</f>
        <v>ALTO</v>
      </c>
      <c r="S14" s="19" t="str">
        <f>+'EVALUACIÓN CON CONTROLES'!M19</f>
        <v>SI</v>
      </c>
      <c r="T14" s="19" t="str">
        <f>+'EVALUACIÓN CON CONTROLES'!N19</f>
        <v>FDLM</v>
      </c>
      <c r="U14" s="19" t="str">
        <f>+'EVALUACIÓN CON CONTROLES'!O19</f>
        <v>Desde la fecha de Publicación del Pliego de Condiciones</v>
      </c>
      <c r="V14" s="19" t="str">
        <f>+'EVALUACIÓN CON CONTROLES'!P19</f>
        <v>Hasta la fecha de Adjudicación del contrato</v>
      </c>
      <c r="W14" s="19" t="str">
        <f>+'EVALUACIÓN CON CONTROLES'!Q19</f>
        <v>Establecer puntos de revisión a las evaluaciónes efectuadas por parte de planeación y contratación</v>
      </c>
      <c r="X14" s="20" t="str">
        <f>+'EVALUACIÓN CON CONTROLES'!R19</f>
        <v>CONSTANTE. ETAPA DE SELECCIÓN</v>
      </c>
    </row>
    <row r="15" spans="2:24" ht="106.5" customHeight="1" thickBot="1" x14ac:dyDescent="0.3">
      <c r="B15" s="32">
        <v>6</v>
      </c>
      <c r="C15" s="19" t="str">
        <f>+'EVALUACIÓN CON CONTROLES'!C20:F20</f>
        <v>Selección de ofertas con precios  artificialmente bajos.</v>
      </c>
      <c r="D15" s="18" t="str">
        <f>+'EVALUACIÓN CON CONTROLES'!B20</f>
        <v>SELECCIÓN</v>
      </c>
      <c r="E15" s="18" t="str">
        <f>VLOOKUP(C15,'IDENTIFICACION Y ANALISIS'!$B$19:$F$67,3,FALSE)</f>
        <v>específico</v>
      </c>
      <c r="F15" s="18" t="str">
        <f>VLOOKUP(C15,'IDENTIFICACION Y ANALISIS'!$B$19:$F$67,4,FALSE)</f>
        <v>Interno</v>
      </c>
      <c r="G15" s="19" t="str">
        <f>+EVALUACIÓN!H21</f>
        <v>1. Desequilibrio económico del contrato
2. Incumplimiento del contrato por falta de capacidad administrativa y operativa del contratista para ejecutar los servicios requeridos y adquirir los bienes solicitados.</v>
      </c>
      <c r="H15" s="19">
        <f>+EVALUACIÓN!I21</f>
        <v>1</v>
      </c>
      <c r="I15" s="19">
        <f>+EVALUACIÓN!J21</f>
        <v>4</v>
      </c>
      <c r="J15" s="19">
        <f>+EVALUACIÓN!K21</f>
        <v>5</v>
      </c>
      <c r="K15" s="18" t="str">
        <f>+EVALUACIÓN!L21</f>
        <v>MEDIO</v>
      </c>
      <c r="L15" s="19" t="s">
        <v>178</v>
      </c>
      <c r="M15" s="18">
        <v>50</v>
      </c>
      <c r="N15" s="19" t="str">
        <f>+'EVALUACIÓN CON CONTROLES'!G20</f>
        <v>Evaluar la propuesta económica de los proponentes e implementar la guía para el manejo de ofertas artificialmente bajas de Colombia Compra Eficiente.</v>
      </c>
      <c r="O15" s="19">
        <f>+'EVALUACIÓN CON CONTROLES'!I20</f>
        <v>1</v>
      </c>
      <c r="P15" s="19">
        <f>+'EVALUACIÓN CON CONTROLES'!J20</f>
        <v>4</v>
      </c>
      <c r="Q15" s="19">
        <f>+'EVALUACIÓN CON CONTROLES'!K20</f>
        <v>5</v>
      </c>
      <c r="R15" s="18" t="str">
        <f>+'EVALUACIÓN CON CONTROLES'!L20</f>
        <v>MEDIO</v>
      </c>
      <c r="S15" s="19" t="str">
        <f>+'EVALUACIÓN CON CONTROLES'!M20</f>
        <v>SI</v>
      </c>
      <c r="T15" s="19" t="str">
        <f>+'EVALUACIÓN CON CONTROLES'!N20</f>
        <v>FDLM Y CONTRATISTA</v>
      </c>
      <c r="U15" s="19" t="str">
        <f>+'EVALUACIÓN CON CONTROLES'!O20</f>
        <v>Desde la etapa de selección</v>
      </c>
      <c r="V15" s="19" t="str">
        <f>+'EVALUACIÓN CON CONTROLES'!P20</f>
        <v>Hasta la adjudicación</v>
      </c>
      <c r="W15" s="19" t="str">
        <f>+'EVALUACIÓN CON CONTROLES'!Q20</f>
        <v>Revisión de las propuestas económicas de los proponentes.</v>
      </c>
      <c r="X15" s="20" t="str">
        <f>+'EVALUACIÓN CON CONTROLES'!R20</f>
        <v>CONSTANTE. ETAPA DE SELECCIÓN</v>
      </c>
    </row>
    <row r="16" spans="2:24" ht="106.5" customHeight="1" x14ac:dyDescent="0.25">
      <c r="B16" s="32">
        <v>7</v>
      </c>
      <c r="C16" s="19" t="str">
        <f>+'EVALUACIÓN CON CONTROLES'!C21:F21</f>
        <v>Falta de constitución o constitución tardía de la garantía única. Aceptación de garantías que no se ajustan a lo contemplado en el contrato</v>
      </c>
      <c r="D16" s="18" t="str">
        <f>+'EVALUACIÓN CON CONTROLES'!B21</f>
        <v>CONTRATACIÓN</v>
      </c>
      <c r="E16" s="18" t="str">
        <f>VLOOKUP(C16,'IDENTIFICACION Y ANALISIS'!$B$19:$F$67,3,FALSE)</f>
        <v>específico</v>
      </c>
      <c r="F16" s="18" t="str">
        <f>VLOOKUP(C16,'IDENTIFICACION Y ANALISIS'!$B$19:$F$67,4,FALSE)</f>
        <v>Externo</v>
      </c>
      <c r="G16" s="19" t="str">
        <f>+EVALUACIÓN!H22</f>
        <v>1. Riesgo de incumplimiento contractual   
2. sanciones administrativas y económicas , como multas o inhabilitación  para el contratista para próximos procesos de selección.</v>
      </c>
      <c r="H16" s="19">
        <f>+EVALUACIÓN!I22</f>
        <v>1</v>
      </c>
      <c r="I16" s="19">
        <f>+EVALUACIÓN!J22</f>
        <v>3</v>
      </c>
      <c r="J16" s="19">
        <f>+EVALUACIÓN!K22</f>
        <v>4</v>
      </c>
      <c r="K16" s="18" t="str">
        <f>+EVALUACIÓN!L22</f>
        <v>BAJO</v>
      </c>
      <c r="L16" s="19" t="s">
        <v>164</v>
      </c>
      <c r="M16" s="18">
        <v>100</v>
      </c>
      <c r="N16" s="19" t="str">
        <f>+'EVALUACIÓN CON CONTROLES'!G21</f>
        <v xml:space="preserve">Establecer plazo claro para la constitución de la garantía, realizar seguimiento y verificar la aceptación. Asimismo, revisar que la garantía cumpla con los requisitos de los estudios previos, y la debida documentación antes de ser aprobada. </v>
      </c>
      <c r="O16" s="19">
        <f>+'EVALUACIÓN CON CONTROLES'!I21</f>
        <v>1</v>
      </c>
      <c r="P16" s="19">
        <f>+'EVALUACIÓN CON CONTROLES'!J21</f>
        <v>3</v>
      </c>
      <c r="Q16" s="19">
        <f>+'EVALUACIÓN CON CONTROLES'!K21</f>
        <v>4</v>
      </c>
      <c r="R16" s="18" t="str">
        <f>+'EVALUACIÓN CON CONTROLES'!L21</f>
        <v>BAJO</v>
      </c>
      <c r="S16" s="19" t="str">
        <f>+'EVALUACIÓN CON CONTROLES'!M21</f>
        <v>NO</v>
      </c>
      <c r="T16" s="19" t="str">
        <f>+'EVALUACIÓN CON CONTROLES'!N21</f>
        <v>FDLM Y CONTRATISTA</v>
      </c>
      <c r="U16" s="19" t="str">
        <f>+'EVALUACIÓN CON CONTROLES'!O21</f>
        <v>Desde la Fecha de la Firma del Contrato</v>
      </c>
      <c r="V16" s="19" t="str">
        <f>+'EVALUACIÓN CON CONTROLES'!P21</f>
        <v>Hasta la fecha de la firma del Acta de Recibo Final</v>
      </c>
      <c r="W16" s="19" t="str">
        <f>+'EVALUACIÓN CON CONTROLES'!Q21</f>
        <v>Seguimiento por parte del apoyo a la supervisión y contratación a la constitución de garantías del contrato.</v>
      </c>
      <c r="X16" s="20" t="str">
        <f>+'EVALUACIÓN CON CONTROLES'!R21</f>
        <v>SEMANAL ETAPA DE CONTRATACIÓN Y EJECUCIÓN.</v>
      </c>
    </row>
    <row r="17" spans="2:24" ht="106.5" customHeight="1" thickBot="1" x14ac:dyDescent="0.3">
      <c r="B17" s="17">
        <v>8</v>
      </c>
      <c r="C17" s="19" t="str">
        <f>+'EVALUACIÓN CON CONTROLES'!C22:F22</f>
        <v>No publicación de la documentación del proceso de selección en el SECOP</v>
      </c>
      <c r="D17" s="18" t="str">
        <f>+'EVALUACIÓN CON CONTROLES'!B22</f>
        <v>CONTRATACIÓN</v>
      </c>
      <c r="E17" s="18" t="str">
        <f>VLOOKUP(C17,'IDENTIFICACION Y ANALISIS'!$B$19:$F$67,3,FALSE)</f>
        <v>General</v>
      </c>
      <c r="F17" s="18" t="str">
        <f>VLOOKUP(C17,'IDENTIFICACION Y ANALISIS'!$B$19:$F$67,4,FALSE)</f>
        <v>Interno</v>
      </c>
      <c r="G17" s="19" t="str">
        <f>+EVALUACIÓN!H23</f>
        <v>1. Falta de claridad de los documentos definitivos del contrato.
2. Conflictos administrativos, jurídicos o disciplinarios.</v>
      </c>
      <c r="H17" s="19">
        <f>+EVALUACIÓN!I23</f>
        <v>1</v>
      </c>
      <c r="I17" s="19">
        <f>+EVALUACIÓN!J23</f>
        <v>3</v>
      </c>
      <c r="J17" s="19">
        <f>+EVALUACIÓN!K23</f>
        <v>4</v>
      </c>
      <c r="K17" s="18" t="str">
        <f>+EVALUACIÓN!L23</f>
        <v>BAJO</v>
      </c>
      <c r="L17" s="19" t="s">
        <v>178</v>
      </c>
      <c r="M17" s="18">
        <v>50</v>
      </c>
      <c r="N17" s="19" t="str">
        <f>+'EVALUACIÓN CON CONTROLES'!G22</f>
        <v>Efectuar verificaciones a los documentos cargados de acuerdo con la lista de chequeo sugeridas para la entidad. Coordinar las áreas involucradas.</v>
      </c>
      <c r="O17" s="19">
        <f>+'EVALUACIÓN CON CONTROLES'!I22</f>
        <v>1</v>
      </c>
      <c r="P17" s="19">
        <f>+'EVALUACIÓN CON CONTROLES'!J22</f>
        <v>3</v>
      </c>
      <c r="Q17" s="19">
        <f>+'EVALUACIÓN CON CONTROLES'!K22</f>
        <v>4</v>
      </c>
      <c r="R17" s="18" t="str">
        <f>+'EVALUACIÓN CON CONTROLES'!L22</f>
        <v>BAJO</v>
      </c>
      <c r="S17" s="19" t="str">
        <f>+'EVALUACIÓN CON CONTROLES'!M22</f>
        <v>NO</v>
      </c>
      <c r="T17" s="19" t="str">
        <f>+'EVALUACIÓN CON CONTROLES'!N22</f>
        <v>FDLM Y CONTRATISTA</v>
      </c>
      <c r="U17" s="19" t="str">
        <f>+'EVALUACIÓN CON CONTROLES'!O22</f>
        <v>Desde la Fecha de la Firma del Contrato</v>
      </c>
      <c r="V17" s="19" t="str">
        <f>+'EVALUACIÓN CON CONTROLES'!P22</f>
        <v>Hasta la fecha de la firma del Acta de Recibo Final</v>
      </c>
      <c r="W17" s="19" t="str">
        <f>+'EVALUACIÓN CON CONTROLES'!Q22</f>
        <v>Monitoreo constante de los documentos publicados en la plataforma</v>
      </c>
      <c r="X17" s="20" t="str">
        <f>+'EVALUACIÓN CON CONTROLES'!R22</f>
        <v>SEMANAL. ETAPA DE CONTRATACIÓN Y EJECUCIÓN.</v>
      </c>
    </row>
    <row r="18" spans="2:24" ht="106.5" customHeight="1" thickBot="1" x14ac:dyDescent="0.3">
      <c r="B18" s="32">
        <v>9</v>
      </c>
      <c r="C18" s="19" t="str">
        <f>+'EVALUACIÓN CON CONTROLES'!C23:F23</f>
        <v>Variación de los precios del mercado</v>
      </c>
      <c r="D18" s="18" t="str">
        <f>+'EVALUACIÓN CON CONTROLES'!B23</f>
        <v>EJECUCIÓN</v>
      </c>
      <c r="E18" s="18" t="str">
        <f>VLOOKUP(C18,'IDENTIFICACION Y ANALISIS'!$B$19:$F$67,3,FALSE)</f>
        <v>General</v>
      </c>
      <c r="F18" s="18" t="str">
        <f>VLOOKUP(C18,'IDENTIFICACION Y ANALISIS'!$B$19:$F$67,4,FALSE)</f>
        <v>Externo</v>
      </c>
      <c r="G18" s="19" t="str">
        <f>+EVALUACIÓN!H24</f>
        <v>1. Variación presupuestal que afecte la capacidad de adquisición de bienes y servicios
2. Desfase presupuestal
3. Reclamaciones de rompimiento del equilibrio económico por parte del operador.</v>
      </c>
      <c r="H18" s="19">
        <f>+EVALUACIÓN!I24</f>
        <v>3</v>
      </c>
      <c r="I18" s="19">
        <f>+EVALUACIÓN!J24</f>
        <v>3</v>
      </c>
      <c r="J18" s="19">
        <f>+EVALUACIÓN!K24</f>
        <v>6</v>
      </c>
      <c r="K18" s="18" t="str">
        <f>+EVALUACIÓN!L24</f>
        <v>ALTO</v>
      </c>
      <c r="L18" s="19" t="s">
        <v>164</v>
      </c>
      <c r="M18" s="18">
        <v>100</v>
      </c>
      <c r="N18" s="19" t="str">
        <f>+'EVALUACIÓN CON CONTROLES'!G23</f>
        <v xml:space="preserve">Establecer cláusulas contractuales que prevean ajustes por variación de los precios del mercado. 
Definir en la propuesta económica los valores reales del mercado. </v>
      </c>
      <c r="O18" s="19">
        <f>+'EVALUACIÓN CON CONTROLES'!I23</f>
        <v>3</v>
      </c>
      <c r="P18" s="19">
        <f>+'EVALUACIÓN CON CONTROLES'!J23</f>
        <v>3</v>
      </c>
      <c r="Q18" s="19">
        <f>+'EVALUACIÓN CON CONTROLES'!K23</f>
        <v>6</v>
      </c>
      <c r="R18" s="18" t="str">
        <f>+'EVALUACIÓN CON CONTROLES'!L23</f>
        <v>ALTO</v>
      </c>
      <c r="S18" s="19" t="str">
        <f>+'EVALUACIÓN CON CONTROLES'!M23</f>
        <v>SI</v>
      </c>
      <c r="T18" s="19" t="str">
        <f>+'EVALUACIÓN CON CONTROLES'!N23</f>
        <v>FDLM Y CONTRATISTA</v>
      </c>
      <c r="U18" s="19" t="str">
        <f>+'EVALUACIÓN CON CONTROLES'!O23</f>
        <v>Una vez instalado y puesta en marcha el servicio</v>
      </c>
      <c r="V18" s="19" t="str">
        <f>+'EVALUACIÓN CON CONTROLES'!P23</f>
        <v>Hasta la liquidación del contrato.</v>
      </c>
      <c r="W18" s="19" t="str">
        <f>+'EVALUACIÓN CON CONTROLES'!Q23</f>
        <v xml:space="preserve">Monitoreo constante de los precios del mercado y revisión periódica de las cláusulas </v>
      </c>
      <c r="X18" s="20" t="str">
        <f>+'EVALUACIÓN CON CONTROLES'!R23</f>
        <v>QUINCENAL. ETAPA DE EJECUCIÓN.</v>
      </c>
    </row>
    <row r="19" spans="2:24" ht="106.5" customHeight="1" thickBot="1" x14ac:dyDescent="0.3">
      <c r="B19" s="32">
        <v>10</v>
      </c>
      <c r="C19" s="19" t="str">
        <f>+'EVALUACIÓN CON CONTROLES'!C24:F24</f>
        <v>Incumplimiento de compromisos adquiridos por el contratista seleccionado con sus subcontratistas, suministradores de bienes y servicios.</v>
      </c>
      <c r="D19" s="18" t="str">
        <f>+'EVALUACIÓN CON CONTROLES'!B24</f>
        <v>EJECUCIÓN</v>
      </c>
      <c r="E19" s="18" t="str">
        <f>VLOOKUP(C19,'IDENTIFICACION Y ANALISIS'!$B$19:$F$67,3,FALSE)</f>
        <v>General</v>
      </c>
      <c r="F19" s="18" t="str">
        <f>VLOOKUP(C19,'IDENTIFICACION Y ANALISIS'!$B$19:$F$67,4,FALSE)</f>
        <v>Externo</v>
      </c>
      <c r="G19" s="19" t="str">
        <f>+EVALUACIÓN!H25</f>
        <v>1.  Retraso en la ejecución de actividades contempladas en el contrato  
2.  Sanciones económicas o penalizaciones por incumplir los terminos del contrato
3. Afectación del cumplimiento del contrato dentro de la vigencia</v>
      </c>
      <c r="H19" s="19">
        <f>+EVALUACIÓN!I25</f>
        <v>1</v>
      </c>
      <c r="I19" s="19">
        <f>+EVALUACIÓN!J25</f>
        <v>4</v>
      </c>
      <c r="J19" s="19">
        <f>+EVALUACIÓN!K25</f>
        <v>5</v>
      </c>
      <c r="K19" s="18" t="str">
        <f>+EVALUACIÓN!L25</f>
        <v>MEDIO</v>
      </c>
      <c r="L19" s="19" t="s">
        <v>164</v>
      </c>
      <c r="M19" s="18">
        <v>100</v>
      </c>
      <c r="N19" s="19" t="str">
        <f>+'EVALUACIÓN CON CONTROLES'!G24</f>
        <v xml:space="preserve">Realizar monitoreo permanente a los subcontratistas y proveedores para evitar retrasos en la entrega de bienes y prestación de servicios.
Constitución de garantías necesarias para asegurar la ejecución de actividades del contrato.
</v>
      </c>
      <c r="O19" s="19">
        <f>+'EVALUACIÓN CON CONTROLES'!I24</f>
        <v>1</v>
      </c>
      <c r="P19" s="19">
        <f>+'EVALUACIÓN CON CONTROLES'!J24</f>
        <v>4</v>
      </c>
      <c r="Q19" s="19">
        <f>+'EVALUACIÓN CON CONTROLES'!K24</f>
        <v>5</v>
      </c>
      <c r="R19" s="18" t="str">
        <f>+'EVALUACIÓN CON CONTROLES'!L24</f>
        <v>MEDIO</v>
      </c>
      <c r="S19" s="19" t="str">
        <f>+'EVALUACIÓN CON CONTROLES'!M24</f>
        <v>SI</v>
      </c>
      <c r="T19" s="19" t="str">
        <f>+'EVALUACIÓN CON CONTROLES'!N24</f>
        <v>CONTRATISTA</v>
      </c>
      <c r="U19" s="19" t="str">
        <f>+'EVALUACIÓN CON CONTROLES'!O24</f>
        <v>Una vez instalado y puesta en marcha el servicio</v>
      </c>
      <c r="V19" s="19" t="str">
        <f>+'EVALUACIÓN CON CONTROLES'!P24</f>
        <v>Hasta la liquidación del contrato.</v>
      </c>
      <c r="W19" s="19" t="str">
        <f>+'EVALUACIÓN CON CONTROLES'!Q24</f>
        <v>Seguimiento por parte del comité técnico a las actividades establecidas en el contrato.</v>
      </c>
      <c r="X19" s="20" t="str">
        <f>+'EVALUACIÓN CON CONTROLES'!R24</f>
        <v>QUINCENAL. ETAPA DE EJECUCIÓN.</v>
      </c>
    </row>
    <row r="20" spans="2:24" ht="106.5" customHeight="1" thickBot="1" x14ac:dyDescent="0.3">
      <c r="B20" s="32">
        <v>11</v>
      </c>
      <c r="C20" s="19" t="str">
        <f>+'EVALUACIÓN CON CONTROLES'!C25:F25</f>
        <v>Eventos naturales tales como lluvias, inundaciones y sequias entre otros</v>
      </c>
      <c r="D20" s="18" t="str">
        <f>+'EVALUACIÓN CON CONTROLES'!B25</f>
        <v>EJECUCIÓN</v>
      </c>
      <c r="E20" s="18" t="str">
        <f>VLOOKUP(C20,'IDENTIFICACION Y ANALISIS'!$B$19:$F$67,3,FALSE)</f>
        <v>General</v>
      </c>
      <c r="F20" s="18" t="str">
        <f>VLOOKUP(C20,'IDENTIFICACION Y ANALISIS'!$B$19:$F$67,4,FALSE)</f>
        <v>Externo</v>
      </c>
      <c r="G20" s="19" t="str">
        <f>+EVALUACIÓN!H26</f>
        <v>1. Suspensión temporal de actividades.
2. Incumplimiento de cronogramas.
3. Modificaciones contractuales</v>
      </c>
      <c r="H20" s="19">
        <f>+EVALUACIÓN!I26</f>
        <v>1</v>
      </c>
      <c r="I20" s="19">
        <f>+EVALUACIÓN!J26</f>
        <v>3</v>
      </c>
      <c r="J20" s="19">
        <f>+EVALUACIÓN!K26</f>
        <v>4</v>
      </c>
      <c r="K20" s="18" t="str">
        <f>+EVALUACIÓN!L26</f>
        <v>BAJO</v>
      </c>
      <c r="L20" s="19" t="s">
        <v>178</v>
      </c>
      <c r="M20" s="18">
        <v>50</v>
      </c>
      <c r="N20" s="19" t="str">
        <f>+'EVALUACIÓN CON CONTROLES'!G25</f>
        <v>Monitoreo permanente de la ejecución de actividades que puedan verse afectadas por la situación climática y condiciones naturales, de tal manera que se puedan planificar en lugares y periodos de mayor estabilidad o condiciones favorables.</v>
      </c>
      <c r="O20" s="19">
        <f>+'EVALUACIÓN CON CONTROLES'!I25</f>
        <v>1</v>
      </c>
      <c r="P20" s="19">
        <f>+'EVALUACIÓN CON CONTROLES'!J25</f>
        <v>3</v>
      </c>
      <c r="Q20" s="19">
        <f>+'EVALUACIÓN CON CONTROLES'!K25</f>
        <v>4</v>
      </c>
      <c r="R20" s="18" t="str">
        <f>+'EVALUACIÓN CON CONTROLES'!L25</f>
        <v>BAJO</v>
      </c>
      <c r="S20" s="19" t="str">
        <f>+'EVALUACIÓN CON CONTROLES'!M25</f>
        <v>NO</v>
      </c>
      <c r="T20" s="19" t="str">
        <f>+'EVALUACIÓN CON CONTROLES'!N25</f>
        <v>FDLM Y CONTRATISTA</v>
      </c>
      <c r="U20" s="19" t="str">
        <f>+'EVALUACIÓN CON CONTROLES'!O25</f>
        <v>Una vez instalado y puesta en marcha el servicio</v>
      </c>
      <c r="V20" s="19" t="str">
        <f>+'EVALUACIÓN CON CONTROLES'!P25</f>
        <v>Hasta la liquidación del contrato.</v>
      </c>
      <c r="W20" s="19" t="str">
        <f>+'EVALUACIÓN CON CONTROLES'!Q25</f>
        <v>Seguimiento por parte del comité técnico a las actividades establecidas en el contrato.</v>
      </c>
      <c r="X20" s="20" t="str">
        <f>+'EVALUACIÓN CON CONTROLES'!R25</f>
        <v>QUINCENAL. ETAPA DE EJECUCIÓN.</v>
      </c>
    </row>
    <row r="21" spans="2:24" ht="106.5" customHeight="1" thickBot="1" x14ac:dyDescent="0.3">
      <c r="B21" s="32">
        <v>12</v>
      </c>
      <c r="C21" s="19" t="str">
        <f>+'EVALUACIÓN CON CONTROLES'!C26:F26</f>
        <v>Demora en la entrega de los bienes.</v>
      </c>
      <c r="D21" s="18" t="str">
        <f>+'EVALUACIÓN CON CONTROLES'!B26</f>
        <v>EJECUCIÓN</v>
      </c>
      <c r="E21" s="18" t="str">
        <f>VLOOKUP(C21,'IDENTIFICACION Y ANALISIS'!$B$19:$F$67,3,FALSE)</f>
        <v>General</v>
      </c>
      <c r="F21" s="18" t="str">
        <f>VLOOKUP(C21,'IDENTIFICACION Y ANALISIS'!$B$19:$F$67,4,FALSE)</f>
        <v>Externo</v>
      </c>
      <c r="G21" s="19" t="str">
        <f>+EVALUACIÓN!H27</f>
        <v>1. Problemas logísticos o de transporte atribuibles al contratista.
2. Deficiente planeación del contratista para atender los tiempos de entrega establecidos.
3. Demoras en la entrega de accesorios o elementos requeridos para la recepción a satisfacción.</v>
      </c>
      <c r="H21" s="19">
        <f>+EVALUACIÓN!I27</f>
        <v>1</v>
      </c>
      <c r="I21" s="19">
        <f>+EVALUACIÓN!J27</f>
        <v>3</v>
      </c>
      <c r="J21" s="19">
        <f>+EVALUACIÓN!K27</f>
        <v>4</v>
      </c>
      <c r="K21" s="18" t="str">
        <f>+EVALUACIÓN!L27</f>
        <v>BAJO</v>
      </c>
      <c r="L21" s="19" t="s">
        <v>164</v>
      </c>
      <c r="M21" s="18">
        <v>100</v>
      </c>
      <c r="N21" s="19" t="str">
        <f>+'EVALUACIÓN CON CONTROLES'!G26</f>
        <v>Solicitar al contratista un cronograma de entrega, realizar seguimiento periódico al avance de la entrega y verificar oportunamente la disponibilidad de los bienes. En caso de evidenciarse retrasos, requerir al contratista y adoptar las medidas contractuales a que haya lugar.</v>
      </c>
      <c r="O21" s="19">
        <f>+'EVALUACIÓN CON CONTROLES'!I26</f>
        <v>1</v>
      </c>
      <c r="P21" s="19">
        <f>+'EVALUACIÓN CON CONTROLES'!J26</f>
        <v>3</v>
      </c>
      <c r="Q21" s="19">
        <f>+'EVALUACIÓN CON CONTROLES'!K26</f>
        <v>4</v>
      </c>
      <c r="R21" s="18" t="str">
        <f>+'EVALUACIÓN CON CONTROLES'!L26</f>
        <v>BAJO</v>
      </c>
      <c r="S21" s="19" t="str">
        <f>+'EVALUACIÓN CON CONTROLES'!M26</f>
        <v>NO</v>
      </c>
      <c r="T21" s="19" t="str">
        <f>+'EVALUACIÓN CON CONTROLES'!N26</f>
        <v>FDLM Y CONTRATISTA</v>
      </c>
      <c r="U21" s="19" t="str">
        <f>+'EVALUACIÓN CON CONTROLES'!O26</f>
        <v>Una vez instalado y puesta en marcha el servicio</v>
      </c>
      <c r="V21" s="19" t="str">
        <f>+'EVALUACIÓN CON CONTROLES'!P26</f>
        <v>Hasta la liquidación del contrato.</v>
      </c>
      <c r="W21" s="19" t="str">
        <f>+'EVALUACIÓN CON CONTROLES'!Q26</f>
        <v>Seguimiento por parte del comité técnico a las actividades establecidas en el contrato.</v>
      </c>
      <c r="X21" s="20" t="str">
        <f>+'EVALUACIÓN CON CONTROLES'!R26</f>
        <v>QUINCENAL. ETAPA DE EJECUCIÓN.</v>
      </c>
    </row>
    <row r="22" spans="2:24" ht="106.5" customHeight="1" x14ac:dyDescent="0.25">
      <c r="B22" s="32">
        <v>13</v>
      </c>
      <c r="C22" s="19" t="str">
        <f>+'EVALUACIÓN CON CONTROLES'!C27:F27</f>
        <v>Dificultades para el ingreso de los bienes al almacén</v>
      </c>
      <c r="D22" s="18" t="str">
        <f>+'EVALUACIÓN CON CONTROLES'!B27</f>
        <v>EJECUCIÓN</v>
      </c>
      <c r="E22" s="18" t="str">
        <f>VLOOKUP(C22,'IDENTIFICACION Y ANALISIS'!$B$19:$F$67,3,FALSE)</f>
        <v>General</v>
      </c>
      <c r="F22" s="18" t="str">
        <f>VLOOKUP(C22,'IDENTIFICACION Y ANALISIS'!$B$19:$F$67,4,FALSE)</f>
        <v>Externo</v>
      </c>
      <c r="G22" s="19" t="str">
        <f>+EVALUACIÓN!H28</f>
        <v>1. Retraso en el trámite del recibo a satisfacción, cuando este dependa de la acreditación del cumplimiento de las condiciones contractuales. 
2. Afectación del cronograma de ejecución contractual. 
3. Posible configuración de incumplimiento contractual, cuando las inconsistencias sean atribuibles al contratista.</v>
      </c>
      <c r="H22" s="19">
        <f>+EVALUACIÓN!I28</f>
        <v>1</v>
      </c>
      <c r="I22" s="19">
        <f>+EVALUACIÓN!J28</f>
        <v>3</v>
      </c>
      <c r="J22" s="19">
        <f>+EVALUACIÓN!K28</f>
        <v>4</v>
      </c>
      <c r="K22" s="18" t="str">
        <f>+EVALUACIÓN!L28</f>
        <v>BAJO</v>
      </c>
      <c r="L22" s="19" t="s">
        <v>164</v>
      </c>
      <c r="M22" s="18">
        <v>100</v>
      </c>
      <c r="N22" s="19" t="str">
        <f>+'EVALUACIÓN CON CONTROLES'!G27</f>
        <v>Verificar previamente a la recepción que las motocicletas cumplan las especificaciones técnicas, cantidades y condiciones establecidas en el contrato y que cuenten con la documentación requerida para su ingreso al almacén. La recepción deberá realizarse conjuntamente con el supervisor y el responsable del almacén, dejando constancia mediante los documentos y registros correspondientes.</v>
      </c>
      <c r="O22" s="19">
        <f>+'EVALUACIÓN CON CONTROLES'!I27</f>
        <v>1</v>
      </c>
      <c r="P22" s="19">
        <f>+'EVALUACIÓN CON CONTROLES'!J27</f>
        <v>3</v>
      </c>
      <c r="Q22" s="19">
        <f>+'EVALUACIÓN CON CONTROLES'!K27</f>
        <v>4</v>
      </c>
      <c r="R22" s="18" t="str">
        <f>+'EVALUACIÓN CON CONTROLES'!L27</f>
        <v>BAJO</v>
      </c>
      <c r="S22" s="19" t="str">
        <f>+'EVALUACIÓN CON CONTROLES'!M27</f>
        <v>NO</v>
      </c>
      <c r="T22" s="19" t="str">
        <f>+'EVALUACIÓN CON CONTROLES'!N27</f>
        <v>FDLM Y CONTRATISTA</v>
      </c>
      <c r="U22" s="19" t="str">
        <f>+'EVALUACIÓN CON CONTROLES'!O27</f>
        <v>Una vez instalado y puesta en marcha el servicio</v>
      </c>
      <c r="V22" s="19" t="str">
        <f>+'EVALUACIÓN CON CONTROLES'!P27</f>
        <v>Hasta la liquidación del contrato.</v>
      </c>
      <c r="W22" s="19" t="str">
        <f>+'EVALUACIÓN CON CONTROLES'!Q27</f>
        <v>Seguimiento por parte del comité técnico a las actividades establecidas en el contrato.</v>
      </c>
      <c r="X22" s="20" t="str">
        <f>+'EVALUACIÓN CON CONTROLES'!R27</f>
        <v>QUINCENAL. ETAPA DE EJECUCIÓN.</v>
      </c>
    </row>
    <row r="23" spans="2:24" ht="23.25" customHeight="1" x14ac:dyDescent="0.25">
      <c r="B23" s="45"/>
      <c r="D23" s="143"/>
      <c r="E23" s="143"/>
      <c r="F23" s="143"/>
      <c r="J23" s="144"/>
      <c r="K23" s="145"/>
      <c r="L23" s="144"/>
      <c r="M23" s="145"/>
      <c r="R23" s="143"/>
      <c r="X23" s="46"/>
    </row>
    <row r="24" spans="2:24" ht="13.5" customHeight="1" x14ac:dyDescent="0.25">
      <c r="B24" s="45"/>
      <c r="E24" s="14"/>
      <c r="F24" s="302" t="s">
        <v>179</v>
      </c>
      <c r="G24" s="302"/>
      <c r="H24" s="14"/>
      <c r="I24" s="14"/>
      <c r="J24" s="303" t="s">
        <v>167</v>
      </c>
      <c r="K24" s="303"/>
      <c r="L24" s="303"/>
      <c r="M24" s="303"/>
      <c r="X24" s="46"/>
    </row>
    <row r="25" spans="2:24" ht="13.5" customHeight="1" x14ac:dyDescent="0.25">
      <c r="B25" s="45"/>
      <c r="E25" s="318" t="s">
        <v>102</v>
      </c>
      <c r="F25" s="41" t="s">
        <v>127</v>
      </c>
      <c r="G25" s="41" t="s">
        <v>103</v>
      </c>
      <c r="H25" s="14"/>
      <c r="I25" s="14"/>
      <c r="J25" s="332" t="s">
        <v>104</v>
      </c>
      <c r="K25" s="333"/>
      <c r="L25" s="332" t="s">
        <v>103</v>
      </c>
      <c r="M25" s="333"/>
      <c r="X25" s="46"/>
    </row>
    <row r="26" spans="2:24" ht="13.5" customHeight="1" x14ac:dyDescent="0.25">
      <c r="B26" s="45"/>
      <c r="E26" s="318"/>
      <c r="F26" s="19" t="s">
        <v>105</v>
      </c>
      <c r="G26" s="19">
        <v>1</v>
      </c>
      <c r="H26" s="14"/>
      <c r="I26" s="14"/>
      <c r="J26" s="306" t="s">
        <v>106</v>
      </c>
      <c r="K26" s="307"/>
      <c r="L26" s="308">
        <v>1</v>
      </c>
      <c r="M26" s="308"/>
      <c r="X26" s="46"/>
    </row>
    <row r="27" spans="2:24" ht="13.5" customHeight="1" x14ac:dyDescent="0.25">
      <c r="B27" s="45"/>
      <c r="E27" s="318"/>
      <c r="F27" s="19" t="s">
        <v>107</v>
      </c>
      <c r="G27" s="19">
        <v>2</v>
      </c>
      <c r="H27" s="14"/>
      <c r="I27" s="14"/>
      <c r="J27" s="306" t="s">
        <v>108</v>
      </c>
      <c r="K27" s="307"/>
      <c r="L27" s="308">
        <v>2</v>
      </c>
      <c r="M27" s="308"/>
      <c r="X27" s="46"/>
    </row>
    <row r="28" spans="2:24" ht="13.5" customHeight="1" x14ac:dyDescent="0.25">
      <c r="B28" s="45"/>
      <c r="E28" s="318"/>
      <c r="F28" s="19" t="s">
        <v>109</v>
      </c>
      <c r="G28" s="19">
        <v>3</v>
      </c>
      <c r="H28" s="14"/>
      <c r="I28" s="14"/>
      <c r="J28" s="306" t="s">
        <v>110</v>
      </c>
      <c r="K28" s="307"/>
      <c r="L28" s="308">
        <v>3</v>
      </c>
      <c r="M28" s="308"/>
      <c r="X28" s="46"/>
    </row>
    <row r="29" spans="2:24" ht="13.5" customHeight="1" x14ac:dyDescent="0.25">
      <c r="B29" s="45"/>
      <c r="E29" s="318"/>
      <c r="F29" s="19" t="s">
        <v>111</v>
      </c>
      <c r="G29" s="19">
        <v>4</v>
      </c>
      <c r="H29" s="14"/>
      <c r="I29" s="14"/>
      <c r="J29" s="306" t="s">
        <v>112</v>
      </c>
      <c r="K29" s="307"/>
      <c r="L29" s="308">
        <v>4</v>
      </c>
      <c r="M29" s="308"/>
      <c r="X29" s="46"/>
    </row>
    <row r="30" spans="2:24" ht="13.5" customHeight="1" x14ac:dyDescent="0.25">
      <c r="B30" s="45"/>
      <c r="E30" s="318"/>
      <c r="F30" s="19" t="s">
        <v>208</v>
      </c>
      <c r="G30" s="19">
        <v>5</v>
      </c>
      <c r="H30" s="14"/>
      <c r="I30" s="14"/>
      <c r="J30" s="306" t="s">
        <v>113</v>
      </c>
      <c r="K30" s="307"/>
      <c r="L30" s="308">
        <v>5</v>
      </c>
      <c r="M30" s="308"/>
      <c r="X30" s="46"/>
    </row>
    <row r="31" spans="2:24" ht="13.5" customHeight="1" x14ac:dyDescent="0.25">
      <c r="B31" s="45"/>
      <c r="D31" s="14"/>
      <c r="E31" s="14"/>
      <c r="F31" s="14"/>
      <c r="G31" s="14"/>
      <c r="H31" s="14"/>
      <c r="I31" s="14"/>
      <c r="J31" s="14"/>
      <c r="K31" s="14"/>
      <c r="L31" s="14"/>
      <c r="M31" s="14"/>
      <c r="X31" s="46"/>
    </row>
    <row r="32" spans="2:24" ht="13.5" customHeight="1" x14ac:dyDescent="0.25">
      <c r="B32" s="45"/>
      <c r="D32" s="303" t="s">
        <v>114</v>
      </c>
      <c r="E32" s="303"/>
      <c r="F32" s="303"/>
      <c r="G32" s="303"/>
      <c r="H32" s="303"/>
      <c r="I32" s="303"/>
      <c r="J32" s="303"/>
      <c r="K32" s="303"/>
      <c r="X32" s="46"/>
    </row>
    <row r="33" spans="2:24" ht="13.5" customHeight="1" x14ac:dyDescent="0.25">
      <c r="B33" s="45"/>
      <c r="D33" s="314" t="s">
        <v>127</v>
      </c>
      <c r="E33" s="314" t="s">
        <v>103</v>
      </c>
      <c r="F33" s="309" t="s">
        <v>106</v>
      </c>
      <c r="G33" s="309"/>
      <c r="H33" s="304" t="s">
        <v>108</v>
      </c>
      <c r="I33" s="305"/>
      <c r="J33" s="42" t="s">
        <v>110</v>
      </c>
      <c r="K33" s="42" t="s">
        <v>112</v>
      </c>
      <c r="L33" s="41" t="s">
        <v>113</v>
      </c>
      <c r="P33" s="303" t="s">
        <v>128</v>
      </c>
      <c r="Q33" s="303"/>
      <c r="R33" s="303"/>
      <c r="S33" s="303"/>
      <c r="T33" s="303"/>
      <c r="X33" s="46"/>
    </row>
    <row r="34" spans="2:24" ht="13.5" customHeight="1" x14ac:dyDescent="0.25">
      <c r="B34" s="45"/>
      <c r="D34" s="314"/>
      <c r="E34" s="314"/>
      <c r="F34" s="317">
        <v>1</v>
      </c>
      <c r="G34" s="317"/>
      <c r="H34" s="315">
        <v>2</v>
      </c>
      <c r="I34" s="316"/>
      <c r="J34" s="43">
        <v>3</v>
      </c>
      <c r="K34" s="43">
        <v>4</v>
      </c>
      <c r="L34" s="43">
        <v>5</v>
      </c>
      <c r="P34" s="309" t="s">
        <v>114</v>
      </c>
      <c r="Q34" s="309"/>
      <c r="R34" s="309"/>
      <c r="S34" s="309" t="s">
        <v>127</v>
      </c>
      <c r="T34" s="309"/>
      <c r="X34" s="46"/>
    </row>
    <row r="35" spans="2:24" ht="13.5" customHeight="1" x14ac:dyDescent="0.25">
      <c r="B35" s="45"/>
      <c r="D35" s="19" t="s">
        <v>105</v>
      </c>
      <c r="E35" s="21">
        <v>1</v>
      </c>
      <c r="F35" s="295">
        <v>2</v>
      </c>
      <c r="G35" s="295"/>
      <c r="H35" s="329">
        <v>3</v>
      </c>
      <c r="I35" s="330"/>
      <c r="J35" s="39">
        <v>4</v>
      </c>
      <c r="K35" s="44">
        <v>5</v>
      </c>
      <c r="L35" s="38">
        <v>6</v>
      </c>
      <c r="P35" s="296" t="s">
        <v>129</v>
      </c>
      <c r="Q35" s="296"/>
      <c r="R35" s="296"/>
      <c r="S35" s="294" t="s">
        <v>130</v>
      </c>
      <c r="T35" s="294"/>
      <c r="X35" s="46"/>
    </row>
    <row r="36" spans="2:24" ht="13.5" customHeight="1" x14ac:dyDescent="0.25">
      <c r="B36" s="45"/>
      <c r="D36" s="19" t="s">
        <v>107</v>
      </c>
      <c r="E36" s="21">
        <v>2</v>
      </c>
      <c r="F36" s="295">
        <v>3</v>
      </c>
      <c r="G36" s="295"/>
      <c r="H36" s="329">
        <v>4</v>
      </c>
      <c r="I36" s="330"/>
      <c r="J36" s="44">
        <v>5</v>
      </c>
      <c r="K36" s="38">
        <v>6</v>
      </c>
      <c r="L36" s="38">
        <v>7</v>
      </c>
      <c r="P36" s="326" t="s">
        <v>131</v>
      </c>
      <c r="Q36" s="326"/>
      <c r="R36" s="326"/>
      <c r="S36" s="294" t="s">
        <v>132</v>
      </c>
      <c r="T36" s="294"/>
      <c r="X36" s="46"/>
    </row>
    <row r="37" spans="2:24" ht="13.5" customHeight="1" x14ac:dyDescent="0.25">
      <c r="B37" s="45"/>
      <c r="D37" s="19" t="s">
        <v>109</v>
      </c>
      <c r="E37" s="21">
        <v>3</v>
      </c>
      <c r="F37" s="295">
        <v>4</v>
      </c>
      <c r="G37" s="295"/>
      <c r="H37" s="310">
        <v>5</v>
      </c>
      <c r="I37" s="311"/>
      <c r="J37" s="38">
        <v>6</v>
      </c>
      <c r="K37" s="38">
        <v>7</v>
      </c>
      <c r="L37" s="40">
        <v>8</v>
      </c>
      <c r="P37" s="331">
        <v>5</v>
      </c>
      <c r="Q37" s="331"/>
      <c r="R37" s="331"/>
      <c r="S37" s="294" t="s">
        <v>133</v>
      </c>
      <c r="T37" s="294"/>
      <c r="X37" s="46"/>
    </row>
    <row r="38" spans="2:24" ht="13.5" customHeight="1" x14ac:dyDescent="0.25">
      <c r="B38" s="45"/>
      <c r="D38" s="19" t="s">
        <v>111</v>
      </c>
      <c r="E38" s="21">
        <v>4</v>
      </c>
      <c r="F38" s="331">
        <v>5</v>
      </c>
      <c r="G38" s="331"/>
      <c r="H38" s="327">
        <v>6</v>
      </c>
      <c r="I38" s="328"/>
      <c r="J38" s="38">
        <v>7</v>
      </c>
      <c r="K38" s="40">
        <v>8</v>
      </c>
      <c r="L38" s="40">
        <v>9</v>
      </c>
      <c r="P38" s="295" t="s">
        <v>134</v>
      </c>
      <c r="Q38" s="295"/>
      <c r="R38" s="295"/>
      <c r="S38" s="294" t="s">
        <v>135</v>
      </c>
      <c r="T38" s="294"/>
      <c r="X38" s="46"/>
    </row>
    <row r="39" spans="2:24" ht="13.5" customHeight="1" x14ac:dyDescent="0.25">
      <c r="B39" s="45"/>
      <c r="D39" s="19" t="s">
        <v>208</v>
      </c>
      <c r="E39" s="21">
        <v>5</v>
      </c>
      <c r="F39" s="326">
        <v>6</v>
      </c>
      <c r="G39" s="326"/>
      <c r="H39" s="327">
        <v>7</v>
      </c>
      <c r="I39" s="328"/>
      <c r="J39" s="40">
        <v>8</v>
      </c>
      <c r="K39" s="40">
        <v>9</v>
      </c>
      <c r="L39" s="40">
        <v>10</v>
      </c>
      <c r="X39" s="46"/>
    </row>
    <row r="40" spans="2:24" ht="13.5" customHeight="1" thickBot="1" x14ac:dyDescent="0.3">
      <c r="B40" s="22"/>
      <c r="C40" s="23"/>
      <c r="D40" s="24"/>
      <c r="E40" s="24"/>
      <c r="F40" s="24"/>
      <c r="G40" s="24"/>
      <c r="H40" s="24"/>
      <c r="I40" s="24"/>
      <c r="J40" s="24"/>
      <c r="K40" s="24"/>
      <c r="L40" s="24"/>
      <c r="M40" s="24"/>
      <c r="N40" s="23"/>
      <c r="O40" s="23"/>
      <c r="P40" s="23"/>
      <c r="Q40" s="23"/>
      <c r="R40" s="23"/>
      <c r="S40" s="23"/>
      <c r="T40" s="23"/>
      <c r="U40" s="23"/>
      <c r="V40" s="23"/>
      <c r="W40" s="23"/>
      <c r="X40" s="25"/>
    </row>
    <row r="41" spans="2:24" ht="16.5" customHeight="1" x14ac:dyDescent="0.25">
      <c r="D41" s="14"/>
      <c r="F41" s="14"/>
      <c r="G41" s="14"/>
      <c r="H41" s="14"/>
      <c r="I41" s="14"/>
      <c r="J41" s="14"/>
      <c r="K41" s="14"/>
      <c r="L41" s="14"/>
      <c r="M41" s="14"/>
      <c r="N41" s="14"/>
      <c r="O41" s="14"/>
      <c r="P41" s="14"/>
      <c r="Q41" s="14"/>
      <c r="R41" s="14"/>
    </row>
    <row r="42" spans="2:24" ht="16.5" customHeight="1" x14ac:dyDescent="0.25">
      <c r="D42" s="14"/>
      <c r="F42" s="14"/>
      <c r="G42" s="14"/>
      <c r="H42" s="14"/>
      <c r="I42" s="14"/>
      <c r="J42" s="14"/>
      <c r="K42" s="14"/>
      <c r="L42" s="14"/>
      <c r="M42" s="14"/>
      <c r="N42" s="14"/>
      <c r="O42" s="14"/>
      <c r="P42" s="14"/>
      <c r="Q42" s="14"/>
      <c r="R42" s="14"/>
    </row>
    <row r="43" spans="2:24" ht="12.75" customHeight="1" x14ac:dyDescent="0.25">
      <c r="D43" s="14"/>
      <c r="F43" s="14"/>
      <c r="G43" s="14"/>
      <c r="H43" s="14"/>
      <c r="I43" s="14"/>
      <c r="J43" s="14"/>
      <c r="K43" s="14"/>
      <c r="L43" s="14"/>
      <c r="M43" s="14"/>
      <c r="N43" s="14"/>
      <c r="O43" s="14"/>
      <c r="P43" s="14"/>
      <c r="Q43" s="14"/>
      <c r="R43" s="14"/>
    </row>
    <row r="44" spans="2:24" ht="27.6" hidden="1" x14ac:dyDescent="0.25">
      <c r="B44" s="16" t="s">
        <v>164</v>
      </c>
      <c r="D44" s="14"/>
      <c r="F44" s="14"/>
      <c r="G44" s="14"/>
      <c r="H44" s="14"/>
      <c r="I44" s="14"/>
      <c r="J44" s="14"/>
      <c r="K44" s="14"/>
      <c r="L44" s="14"/>
      <c r="M44" s="14"/>
      <c r="N44" s="14"/>
      <c r="O44" s="14"/>
      <c r="P44" s="14"/>
      <c r="Q44" s="14"/>
      <c r="R44" s="14"/>
    </row>
    <row r="45" spans="2:24" hidden="1" x14ac:dyDescent="0.25">
      <c r="B45" s="16" t="s">
        <v>177</v>
      </c>
      <c r="D45" s="26"/>
      <c r="F45" s="14"/>
      <c r="G45" s="26"/>
      <c r="H45" s="26"/>
      <c r="I45" s="26"/>
      <c r="J45" s="26"/>
      <c r="K45" s="26"/>
      <c r="L45" s="26"/>
      <c r="M45" s="26"/>
      <c r="N45" s="26"/>
      <c r="O45" s="26"/>
      <c r="P45" s="26"/>
      <c r="Q45" s="26"/>
      <c r="R45" s="26"/>
    </row>
    <row r="46" spans="2:24" ht="27.6" hidden="1" x14ac:dyDescent="0.25">
      <c r="B46" s="16" t="s">
        <v>178</v>
      </c>
      <c r="D46" s="14"/>
      <c r="F46" s="14"/>
      <c r="G46" s="14"/>
      <c r="H46" s="14"/>
      <c r="I46" s="14"/>
      <c r="J46" s="14"/>
      <c r="K46" s="14"/>
      <c r="L46" s="14"/>
      <c r="M46" s="14"/>
      <c r="N46" s="14"/>
      <c r="O46" s="14"/>
      <c r="P46" s="14"/>
      <c r="Q46" s="14"/>
      <c r="R46" s="14"/>
    </row>
    <row r="47" spans="2:24" x14ac:dyDescent="0.25">
      <c r="D47" s="14"/>
      <c r="F47" s="14"/>
      <c r="G47" s="14"/>
      <c r="H47" s="14"/>
      <c r="I47" s="14"/>
      <c r="J47" s="14"/>
      <c r="K47" s="14"/>
      <c r="L47" s="14"/>
      <c r="M47" s="14"/>
      <c r="N47" s="14"/>
      <c r="O47" s="14"/>
      <c r="P47" s="14"/>
      <c r="Q47" s="14"/>
      <c r="R47" s="14"/>
    </row>
    <row r="48" spans="2:24" x14ac:dyDescent="0.25">
      <c r="D48" s="14"/>
      <c r="F48" s="14"/>
      <c r="G48" s="14"/>
      <c r="H48" s="14"/>
      <c r="I48" s="14"/>
      <c r="J48" s="14"/>
      <c r="K48" s="14"/>
      <c r="L48" s="14"/>
      <c r="M48" s="14"/>
      <c r="N48" s="14"/>
      <c r="O48" s="14"/>
      <c r="P48" s="14"/>
      <c r="Q48" s="14"/>
      <c r="R48" s="14"/>
    </row>
    <row r="49" spans="4:18" x14ac:dyDescent="0.25">
      <c r="D49" s="14"/>
      <c r="F49" s="14"/>
      <c r="G49" s="14"/>
      <c r="H49" s="14"/>
      <c r="I49" s="14"/>
      <c r="J49" s="14"/>
      <c r="K49" s="14"/>
      <c r="L49" s="14"/>
      <c r="M49" s="14"/>
      <c r="N49" s="14"/>
      <c r="O49" s="14"/>
      <c r="P49" s="14"/>
      <c r="Q49" s="14"/>
      <c r="R49" s="14"/>
    </row>
    <row r="50" spans="4:18" ht="12.75" customHeight="1" x14ac:dyDescent="0.25">
      <c r="D50" s="14"/>
    </row>
    <row r="51" spans="4:18" x14ac:dyDescent="0.25">
      <c r="D51" s="14"/>
    </row>
  </sheetData>
  <mergeCells count="49">
    <mergeCell ref="W2:X4"/>
    <mergeCell ref="B7:X8"/>
    <mergeCell ref="F39:G39"/>
    <mergeCell ref="H39:I39"/>
    <mergeCell ref="P34:R34"/>
    <mergeCell ref="H36:I36"/>
    <mergeCell ref="H35:I35"/>
    <mergeCell ref="F37:G37"/>
    <mergeCell ref="F38:G38"/>
    <mergeCell ref="P37:R37"/>
    <mergeCell ref="H38:I38"/>
    <mergeCell ref="P36:R36"/>
    <mergeCell ref="L25:M25"/>
    <mergeCell ref="J25:K25"/>
    <mergeCell ref="J28:K28"/>
    <mergeCell ref="S34:T34"/>
    <mergeCell ref="J29:K29"/>
    <mergeCell ref="P33:T33"/>
    <mergeCell ref="B2:B4"/>
    <mergeCell ref="C2:V4"/>
    <mergeCell ref="E33:E34"/>
    <mergeCell ref="H34:I34"/>
    <mergeCell ref="J30:K30"/>
    <mergeCell ref="L30:M30"/>
    <mergeCell ref="D33:D34"/>
    <mergeCell ref="F34:G34"/>
    <mergeCell ref="E25:E30"/>
    <mergeCell ref="S35:T35"/>
    <mergeCell ref="F35:G35"/>
    <mergeCell ref="S36:T36"/>
    <mergeCell ref="S37:T37"/>
    <mergeCell ref="H37:I37"/>
    <mergeCell ref="F36:G36"/>
    <mergeCell ref="S38:T38"/>
    <mergeCell ref="P38:R38"/>
    <mergeCell ref="P35:R35"/>
    <mergeCell ref="B9:R9"/>
    <mergeCell ref="B6:X6"/>
    <mergeCell ref="F24:G24"/>
    <mergeCell ref="J24:M24"/>
    <mergeCell ref="H33:I33"/>
    <mergeCell ref="J26:K26"/>
    <mergeCell ref="J27:K27"/>
    <mergeCell ref="L28:M28"/>
    <mergeCell ref="L29:M29"/>
    <mergeCell ref="D32:K32"/>
    <mergeCell ref="F33:G33"/>
    <mergeCell ref="L26:M26"/>
    <mergeCell ref="L27:M27"/>
  </mergeCells>
  <phoneticPr fontId="1" type="noConversion"/>
  <conditionalFormatting sqref="K11:K23">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3">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3"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4"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EVALUACIÓN</vt:lpstr>
      <vt:lpstr>EVALUACIÓN CON CONTROLES</vt:lpstr>
      <vt:lpstr>ASIGNACION Y TRATAMIENTO</vt:lpstr>
      <vt:lpstr>'ASIGNACION Y TRATAMIENTO'!Área_de_impresión</vt:lpstr>
      <vt:lpstr>CONTEXTO!Área_de_impresión</vt:lpstr>
      <vt:lpstr>EVALUACIÓN!Área_de_impresión</vt:lpstr>
      <vt:lpstr>'EVALUACIÓN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Maria Fernanda Quintero Pulido</cp:lastModifiedBy>
  <cp:revision/>
  <dcterms:created xsi:type="dcterms:W3CDTF">2007-06-14T01:55:06Z</dcterms:created>
  <dcterms:modified xsi:type="dcterms:W3CDTF">2026-09-23T01:07:12Z</dcterms:modified>
  <cp:category/>
  <cp:contentStatus/>
</cp:coreProperties>
</file>