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echavarriam_sena_edu_co/Documents/Escritorio/"/>
    </mc:Choice>
  </mc:AlternateContent>
  <xr:revisionPtr revIDLastSave="0" documentId="8_{72825A56-84B6-4571-86D5-85ED3936FE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álisis Comparativ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6" i="1" l="1"/>
  <c r="G186" i="1" s="1"/>
  <c r="H186" i="1" s="1"/>
  <c r="F185" i="1"/>
  <c r="G185" i="1" s="1"/>
  <c r="F184" i="1"/>
  <c r="G184" i="1" s="1"/>
  <c r="H184" i="1" s="1"/>
  <c r="F183" i="1"/>
  <c r="G183" i="1" s="1"/>
  <c r="F182" i="1"/>
  <c r="G182" i="1" s="1"/>
  <c r="H182" i="1" s="1"/>
  <c r="F181" i="1"/>
  <c r="G181" i="1" s="1"/>
  <c r="F180" i="1"/>
  <c r="G180" i="1" s="1"/>
  <c r="H180" i="1" s="1"/>
  <c r="F179" i="1"/>
  <c r="G179" i="1" s="1"/>
  <c r="F178" i="1"/>
  <c r="G178" i="1" s="1"/>
  <c r="H178" i="1" s="1"/>
  <c r="F177" i="1"/>
  <c r="G177" i="1" s="1"/>
  <c r="F176" i="1"/>
  <c r="G176" i="1" s="1"/>
  <c r="H176" i="1" s="1"/>
  <c r="F175" i="1"/>
  <c r="G175" i="1" s="1"/>
  <c r="H175" i="1" s="1"/>
  <c r="F174" i="1"/>
  <c r="G174" i="1" s="1"/>
  <c r="H174" i="1" s="1"/>
  <c r="F173" i="1"/>
  <c r="G173" i="1" s="1"/>
  <c r="L173" i="1" s="1"/>
  <c r="M173" i="1" s="1"/>
  <c r="F172" i="1"/>
  <c r="G172" i="1" s="1"/>
  <c r="H172" i="1" s="1"/>
  <c r="F171" i="1"/>
  <c r="G171" i="1" s="1"/>
  <c r="F170" i="1"/>
  <c r="G170" i="1" s="1"/>
  <c r="H170" i="1" s="1"/>
  <c r="F169" i="1"/>
  <c r="G169" i="1" s="1"/>
  <c r="L169" i="1" s="1"/>
  <c r="M169" i="1" s="1"/>
  <c r="F168" i="1"/>
  <c r="G168" i="1" s="1"/>
  <c r="H168" i="1" s="1"/>
  <c r="F167" i="1"/>
  <c r="G167" i="1" s="1"/>
  <c r="H167" i="1" s="1"/>
  <c r="F166" i="1"/>
  <c r="G166" i="1" s="1"/>
  <c r="F165" i="1"/>
  <c r="G165" i="1" s="1"/>
  <c r="F164" i="1"/>
  <c r="G164" i="1" s="1"/>
  <c r="H164" i="1" s="1"/>
  <c r="F163" i="1"/>
  <c r="G163" i="1" s="1"/>
  <c r="H163" i="1" s="1"/>
  <c r="F162" i="1"/>
  <c r="G162" i="1" s="1"/>
  <c r="F161" i="1"/>
  <c r="G161" i="1" s="1"/>
  <c r="F160" i="1"/>
  <c r="G160" i="1" s="1"/>
  <c r="H160" i="1" s="1"/>
  <c r="F159" i="1"/>
  <c r="G159" i="1" s="1"/>
  <c r="F158" i="1"/>
  <c r="G158" i="1" s="1"/>
  <c r="F157" i="1"/>
  <c r="G157" i="1" s="1"/>
  <c r="F156" i="1"/>
  <c r="G156" i="1" s="1"/>
  <c r="H156" i="1" s="1"/>
  <c r="F155" i="1"/>
  <c r="G155" i="1" s="1"/>
  <c r="F154" i="1"/>
  <c r="G154" i="1" s="1"/>
  <c r="F153" i="1"/>
  <c r="G153" i="1" s="1"/>
  <c r="F152" i="1"/>
  <c r="G152" i="1" s="1"/>
  <c r="H152" i="1" s="1"/>
  <c r="F151" i="1"/>
  <c r="G151" i="1" s="1"/>
  <c r="F150" i="1"/>
  <c r="G150" i="1" s="1"/>
  <c r="F149" i="1"/>
  <c r="G149" i="1" s="1"/>
  <c r="F148" i="1"/>
  <c r="G148" i="1" s="1"/>
  <c r="H148" i="1" s="1"/>
  <c r="F147" i="1"/>
  <c r="G147" i="1" s="1"/>
  <c r="F146" i="1"/>
  <c r="G146" i="1" s="1"/>
  <c r="F145" i="1"/>
  <c r="G145" i="1" s="1"/>
  <c r="J145" i="1" s="1"/>
  <c r="F144" i="1"/>
  <c r="G144" i="1" s="1"/>
  <c r="H144" i="1" s="1"/>
  <c r="F143" i="1"/>
  <c r="G143" i="1" s="1"/>
  <c r="H143" i="1" s="1"/>
  <c r="F142" i="1"/>
  <c r="G142" i="1" s="1"/>
  <c r="F141" i="1"/>
  <c r="G141" i="1" s="1"/>
  <c r="F140" i="1"/>
  <c r="G140" i="1" s="1"/>
  <c r="H140" i="1" s="1"/>
  <c r="F139" i="1"/>
  <c r="G139" i="1" s="1"/>
  <c r="H139" i="1" s="1"/>
  <c r="F138" i="1"/>
  <c r="G138" i="1" s="1"/>
  <c r="F137" i="1"/>
  <c r="G137" i="1" s="1"/>
  <c r="J137" i="1" s="1"/>
  <c r="F136" i="1"/>
  <c r="G136" i="1" s="1"/>
  <c r="H136" i="1" s="1"/>
  <c r="F135" i="1"/>
  <c r="G135" i="1" s="1"/>
  <c r="H135" i="1" s="1"/>
  <c r="F134" i="1"/>
  <c r="G134" i="1" s="1"/>
  <c r="F133" i="1"/>
  <c r="G133" i="1" s="1"/>
  <c r="F132" i="1"/>
  <c r="G132" i="1" s="1"/>
  <c r="H132" i="1" s="1"/>
  <c r="F131" i="1"/>
  <c r="G131" i="1" s="1"/>
  <c r="F130" i="1"/>
  <c r="G130" i="1" s="1"/>
  <c r="H130" i="1" s="1"/>
  <c r="F129" i="1"/>
  <c r="G129" i="1" s="1"/>
  <c r="F128" i="1"/>
  <c r="G128" i="1" s="1"/>
  <c r="H128" i="1" s="1"/>
  <c r="F127" i="1"/>
  <c r="G127" i="1" s="1"/>
  <c r="F126" i="1"/>
  <c r="G126" i="1" s="1"/>
  <c r="H126" i="1" s="1"/>
  <c r="F125" i="1"/>
  <c r="G125" i="1" s="1"/>
  <c r="F124" i="1"/>
  <c r="G124" i="1" s="1"/>
  <c r="H124" i="1" s="1"/>
  <c r="F123" i="1"/>
  <c r="G123" i="1" s="1"/>
  <c r="F122" i="1"/>
  <c r="G122" i="1" s="1"/>
  <c r="H122" i="1" s="1"/>
  <c r="F121" i="1"/>
  <c r="G121" i="1" s="1"/>
  <c r="F120" i="1"/>
  <c r="G120" i="1" s="1"/>
  <c r="H120" i="1" s="1"/>
  <c r="F119" i="1"/>
  <c r="G119" i="1" s="1"/>
  <c r="F118" i="1"/>
  <c r="G118" i="1" s="1"/>
  <c r="F117" i="1"/>
  <c r="G117" i="1" s="1"/>
  <c r="L117" i="1" s="1"/>
  <c r="M117" i="1" s="1"/>
  <c r="F116" i="1"/>
  <c r="G116" i="1" s="1"/>
  <c r="H116" i="1" s="1"/>
  <c r="F115" i="1"/>
  <c r="G115" i="1" s="1"/>
  <c r="F114" i="1"/>
  <c r="G114" i="1" s="1"/>
  <c r="F113" i="1"/>
  <c r="G113" i="1" s="1"/>
  <c r="J113" i="1" s="1"/>
  <c r="F112" i="1"/>
  <c r="G112" i="1" s="1"/>
  <c r="H112" i="1" s="1"/>
  <c r="F111" i="1"/>
  <c r="G111" i="1" s="1"/>
  <c r="H111" i="1" s="1"/>
  <c r="F110" i="1"/>
  <c r="G110" i="1" s="1"/>
  <c r="F109" i="1"/>
  <c r="G109" i="1" s="1"/>
  <c r="F108" i="1"/>
  <c r="G108" i="1" s="1"/>
  <c r="H108" i="1" s="1"/>
  <c r="F107" i="1"/>
  <c r="G107" i="1" s="1"/>
  <c r="H107" i="1" s="1"/>
  <c r="F106" i="1"/>
  <c r="G106" i="1" s="1"/>
  <c r="F105" i="1"/>
  <c r="G105" i="1" s="1"/>
  <c r="K105" i="1" s="1"/>
  <c r="F104" i="1"/>
  <c r="G104" i="1" s="1"/>
  <c r="H104" i="1" s="1"/>
  <c r="F103" i="1"/>
  <c r="G103" i="1" s="1"/>
  <c r="F102" i="1"/>
  <c r="G102" i="1" s="1"/>
  <c r="H102" i="1" s="1"/>
  <c r="F101" i="1"/>
  <c r="G101" i="1" s="1"/>
  <c r="F100" i="1"/>
  <c r="G100" i="1" s="1"/>
  <c r="H100" i="1" s="1"/>
  <c r="F99" i="1"/>
  <c r="G99" i="1" s="1"/>
  <c r="F98" i="1"/>
  <c r="G98" i="1" s="1"/>
  <c r="H98" i="1" s="1"/>
  <c r="F97" i="1"/>
  <c r="G97" i="1" s="1"/>
  <c r="F96" i="1"/>
  <c r="G96" i="1" s="1"/>
  <c r="H96" i="1" s="1"/>
  <c r="F95" i="1"/>
  <c r="G95" i="1" s="1"/>
  <c r="F94" i="1"/>
  <c r="G94" i="1" s="1"/>
  <c r="H94" i="1" s="1"/>
  <c r="F93" i="1"/>
  <c r="G93" i="1" s="1"/>
  <c r="F92" i="1"/>
  <c r="G92" i="1" s="1"/>
  <c r="H92" i="1" s="1"/>
  <c r="F91" i="1"/>
  <c r="G91" i="1" s="1"/>
  <c r="F90" i="1"/>
  <c r="G90" i="1" s="1"/>
  <c r="H90" i="1" s="1"/>
  <c r="F89" i="1"/>
  <c r="G89" i="1" s="1"/>
  <c r="F88" i="1"/>
  <c r="G88" i="1" s="1"/>
  <c r="H88" i="1" s="1"/>
  <c r="F87" i="1"/>
  <c r="G87" i="1" s="1"/>
  <c r="F86" i="1"/>
  <c r="G86" i="1" s="1"/>
  <c r="H86" i="1" s="1"/>
  <c r="F85" i="1"/>
  <c r="G85" i="1" s="1"/>
  <c r="J85" i="1" s="1"/>
  <c r="F84" i="1"/>
  <c r="G84" i="1" s="1"/>
  <c r="H84" i="1" s="1"/>
  <c r="F83" i="1"/>
  <c r="G83" i="1" s="1"/>
  <c r="F82" i="1"/>
  <c r="G82" i="1" s="1"/>
  <c r="H82" i="1" s="1"/>
  <c r="F81" i="1"/>
  <c r="G81" i="1" s="1"/>
  <c r="L81" i="1" s="1"/>
  <c r="M81" i="1" s="1"/>
  <c r="F80" i="1"/>
  <c r="G80" i="1" s="1"/>
  <c r="F79" i="1"/>
  <c r="G79" i="1" s="1"/>
  <c r="F78" i="1"/>
  <c r="G78" i="1" s="1"/>
  <c r="H78" i="1" s="1"/>
  <c r="F77" i="1"/>
  <c r="G77" i="1" s="1"/>
  <c r="F76" i="1"/>
  <c r="G76" i="1" s="1"/>
  <c r="H76" i="1" s="1"/>
  <c r="F75" i="1"/>
  <c r="G75" i="1" s="1"/>
  <c r="F74" i="1"/>
  <c r="G74" i="1" s="1"/>
  <c r="H74" i="1" s="1"/>
  <c r="F73" i="1"/>
  <c r="G73" i="1" s="1"/>
  <c r="L73" i="1" s="1"/>
  <c r="M73" i="1" s="1"/>
  <c r="F72" i="1"/>
  <c r="G72" i="1" s="1"/>
  <c r="H72" i="1" s="1"/>
  <c r="F71" i="1"/>
  <c r="G71" i="1" s="1"/>
  <c r="F70" i="1"/>
  <c r="G70" i="1" s="1"/>
  <c r="H70" i="1" s="1"/>
  <c r="F69" i="1"/>
  <c r="G69" i="1" s="1"/>
  <c r="F68" i="1"/>
  <c r="G68" i="1" s="1"/>
  <c r="H68" i="1" s="1"/>
  <c r="F67" i="1"/>
  <c r="G67" i="1" s="1"/>
  <c r="F66" i="1"/>
  <c r="G66" i="1" s="1"/>
  <c r="H66" i="1" s="1"/>
  <c r="F65" i="1"/>
  <c r="G65" i="1" s="1"/>
  <c r="F64" i="1"/>
  <c r="G64" i="1" s="1"/>
  <c r="H64" i="1" s="1"/>
  <c r="F63" i="1"/>
  <c r="G63" i="1" s="1"/>
  <c r="F62" i="1"/>
  <c r="G62" i="1" s="1"/>
  <c r="H62" i="1" s="1"/>
  <c r="F61" i="1"/>
  <c r="G61" i="1" s="1"/>
  <c r="F60" i="1"/>
  <c r="G60" i="1" s="1"/>
  <c r="H60" i="1" s="1"/>
  <c r="F59" i="1"/>
  <c r="G59" i="1" s="1"/>
  <c r="F58" i="1"/>
  <c r="G58" i="1" s="1"/>
  <c r="H58" i="1" s="1"/>
  <c r="F57" i="1"/>
  <c r="G57" i="1" s="1"/>
  <c r="F56" i="1"/>
  <c r="G56" i="1" s="1"/>
  <c r="H56" i="1" s="1"/>
  <c r="F55" i="1"/>
  <c r="G55" i="1" s="1"/>
  <c r="F54" i="1"/>
  <c r="G54" i="1" s="1"/>
  <c r="H54" i="1" s="1"/>
  <c r="F53" i="1"/>
  <c r="G53" i="1" s="1"/>
  <c r="F52" i="1"/>
  <c r="G52" i="1" s="1"/>
  <c r="H52" i="1" s="1"/>
  <c r="F51" i="1"/>
  <c r="G51" i="1" s="1"/>
  <c r="F50" i="1"/>
  <c r="G50" i="1" s="1"/>
  <c r="H50" i="1" s="1"/>
  <c r="F49" i="1"/>
  <c r="G49" i="1" s="1"/>
  <c r="F48" i="1"/>
  <c r="G48" i="1" s="1"/>
  <c r="H48" i="1" s="1"/>
  <c r="F47" i="1"/>
  <c r="G47" i="1" s="1"/>
  <c r="F46" i="1"/>
  <c r="G46" i="1" s="1"/>
  <c r="H46" i="1" s="1"/>
  <c r="F45" i="1"/>
  <c r="G45" i="1" s="1"/>
  <c r="F44" i="1"/>
  <c r="G44" i="1" s="1"/>
  <c r="H44" i="1" s="1"/>
  <c r="F43" i="1"/>
  <c r="G43" i="1" s="1"/>
  <c r="F42" i="1"/>
  <c r="G42" i="1" s="1"/>
  <c r="H42" i="1" s="1"/>
  <c r="F41" i="1"/>
  <c r="G41" i="1" s="1"/>
  <c r="F40" i="1"/>
  <c r="G40" i="1" s="1"/>
  <c r="H40" i="1" s="1"/>
  <c r="F39" i="1"/>
  <c r="G39" i="1" s="1"/>
  <c r="F38" i="1"/>
  <c r="G38" i="1" s="1"/>
  <c r="H38" i="1" s="1"/>
  <c r="F37" i="1"/>
  <c r="G37" i="1" s="1"/>
  <c r="F36" i="1"/>
  <c r="G36" i="1" s="1"/>
  <c r="H36" i="1" s="1"/>
  <c r="F35" i="1"/>
  <c r="G35" i="1" s="1"/>
  <c r="F34" i="1"/>
  <c r="G34" i="1" s="1"/>
  <c r="H34" i="1" s="1"/>
  <c r="F33" i="1"/>
  <c r="G33" i="1" s="1"/>
  <c r="F32" i="1"/>
  <c r="G32" i="1" s="1"/>
  <c r="H32" i="1" s="1"/>
  <c r="F31" i="1"/>
  <c r="G31" i="1" s="1"/>
  <c r="F30" i="1"/>
  <c r="G30" i="1" s="1"/>
  <c r="H30" i="1" s="1"/>
  <c r="F29" i="1"/>
  <c r="G29" i="1" s="1"/>
  <c r="F28" i="1"/>
  <c r="G28" i="1" s="1"/>
  <c r="H28" i="1" s="1"/>
  <c r="F27" i="1"/>
  <c r="G27" i="1" s="1"/>
  <c r="F26" i="1"/>
  <c r="G26" i="1" s="1"/>
  <c r="H26" i="1" s="1"/>
  <c r="F25" i="1"/>
  <c r="G25" i="1" s="1"/>
  <c r="F24" i="1"/>
  <c r="G24" i="1" s="1"/>
  <c r="H24" i="1" s="1"/>
  <c r="F23" i="1"/>
  <c r="G23" i="1" s="1"/>
  <c r="F22" i="1"/>
  <c r="G22" i="1" s="1"/>
  <c r="H22" i="1" s="1"/>
  <c r="F21" i="1"/>
  <c r="G21" i="1" s="1"/>
  <c r="F20" i="1"/>
  <c r="G20" i="1" s="1"/>
  <c r="H20" i="1" s="1"/>
  <c r="F19" i="1"/>
  <c r="G19" i="1" s="1"/>
  <c r="F18" i="1"/>
  <c r="G18" i="1" s="1"/>
  <c r="H18" i="1" s="1"/>
  <c r="F17" i="1"/>
  <c r="G17" i="1" s="1"/>
  <c r="F16" i="1"/>
  <c r="G16" i="1" s="1"/>
  <c r="H16" i="1" s="1"/>
  <c r="F15" i="1"/>
  <c r="G15" i="1" s="1"/>
  <c r="F14" i="1"/>
  <c r="G14" i="1" s="1"/>
  <c r="H14" i="1" s="1"/>
  <c r="F13" i="1"/>
  <c r="G13" i="1" s="1"/>
  <c r="F11" i="1"/>
  <c r="G11" i="1" s="1"/>
  <c r="H11" i="1" s="1"/>
  <c r="F10" i="1"/>
  <c r="G10" i="1" s="1"/>
  <c r="F9" i="1"/>
  <c r="G9" i="1" s="1"/>
  <c r="H9" i="1" s="1"/>
  <c r="F8" i="1"/>
  <c r="G8" i="1" s="1"/>
  <c r="F7" i="1"/>
  <c r="G7" i="1" s="1"/>
  <c r="H7" i="1" s="1"/>
  <c r="F6" i="1"/>
  <c r="G6" i="1" s="1"/>
  <c r="L157" i="1" l="1"/>
  <c r="M157" i="1" s="1"/>
  <c r="L149" i="1"/>
  <c r="M149" i="1" s="1"/>
  <c r="L145" i="1"/>
  <c r="M145" i="1" s="1"/>
  <c r="L137" i="1"/>
  <c r="M137" i="1" s="1"/>
  <c r="L113" i="1"/>
  <c r="M113" i="1" s="1"/>
  <c r="L105" i="1"/>
  <c r="M105" i="1" s="1"/>
  <c r="L165" i="1"/>
  <c r="M165" i="1" s="1"/>
  <c r="J165" i="1"/>
  <c r="L161" i="1"/>
  <c r="M161" i="1" s="1"/>
  <c r="J161" i="1"/>
  <c r="H159" i="1"/>
  <c r="L159" i="1"/>
  <c r="M159" i="1" s="1"/>
  <c r="H155" i="1"/>
  <c r="L155" i="1"/>
  <c r="M155" i="1" s="1"/>
  <c r="H151" i="1"/>
  <c r="L151" i="1"/>
  <c r="M151" i="1" s="1"/>
  <c r="H147" i="1"/>
  <c r="L147" i="1"/>
  <c r="M147" i="1" s="1"/>
  <c r="L141" i="1"/>
  <c r="M141" i="1" s="1"/>
  <c r="J141" i="1"/>
  <c r="L133" i="1"/>
  <c r="M133" i="1" s="1"/>
  <c r="J133" i="1"/>
  <c r="H131" i="1"/>
  <c r="L131" i="1"/>
  <c r="M131" i="1" s="1"/>
  <c r="L129" i="1"/>
  <c r="M129" i="1" s="1"/>
  <c r="K129" i="1"/>
  <c r="H127" i="1"/>
  <c r="L127" i="1"/>
  <c r="M127" i="1" s="1"/>
  <c r="H123" i="1"/>
  <c r="L123" i="1"/>
  <c r="M123" i="1" s="1"/>
  <c r="H119" i="1"/>
  <c r="L119" i="1"/>
  <c r="M119" i="1" s="1"/>
  <c r="H115" i="1"/>
  <c r="L115" i="1"/>
  <c r="M115" i="1" s="1"/>
  <c r="L109" i="1"/>
  <c r="M109" i="1" s="1"/>
  <c r="J109" i="1"/>
  <c r="J101" i="1"/>
  <c r="L101" i="1"/>
  <c r="M101" i="1" s="1"/>
  <c r="K101" i="1"/>
  <c r="L93" i="1"/>
  <c r="M93" i="1" s="1"/>
  <c r="K93" i="1"/>
  <c r="L89" i="1"/>
  <c r="M89" i="1" s="1"/>
  <c r="J89" i="1"/>
  <c r="K89" i="1"/>
  <c r="K85" i="1"/>
  <c r="L85" i="1"/>
  <c r="M85" i="1" s="1"/>
  <c r="I15" i="1"/>
  <c r="N15" i="1" s="1"/>
  <c r="H15" i="1"/>
  <c r="K15" i="1"/>
  <c r="L15" i="1"/>
  <c r="M15" i="1" s="1"/>
  <c r="J15" i="1"/>
  <c r="L8" i="1"/>
  <c r="M8" i="1" s="1"/>
  <c r="K8" i="1"/>
  <c r="J8" i="1"/>
  <c r="I8" i="1"/>
  <c r="N8" i="1" s="1"/>
  <c r="H8" i="1"/>
  <c r="I35" i="1"/>
  <c r="N35" i="1" s="1"/>
  <c r="J35" i="1"/>
  <c r="H35" i="1"/>
  <c r="K35" i="1"/>
  <c r="L35" i="1"/>
  <c r="M35" i="1" s="1"/>
  <c r="L41" i="1"/>
  <c r="M41" i="1" s="1"/>
  <c r="K41" i="1"/>
  <c r="J41" i="1"/>
  <c r="I41" i="1"/>
  <c r="N41" i="1" s="1"/>
  <c r="H41" i="1"/>
  <c r="I67" i="1"/>
  <c r="N67" i="1" s="1"/>
  <c r="K67" i="1"/>
  <c r="H67" i="1"/>
  <c r="L67" i="1"/>
  <c r="M67" i="1" s="1"/>
  <c r="J67" i="1"/>
  <c r="L21" i="1"/>
  <c r="M21" i="1" s="1"/>
  <c r="K21" i="1"/>
  <c r="J21" i="1"/>
  <c r="I21" i="1"/>
  <c r="N21" i="1" s="1"/>
  <c r="H21" i="1"/>
  <c r="I23" i="1"/>
  <c r="N23" i="1" s="1"/>
  <c r="H23" i="1"/>
  <c r="K23" i="1"/>
  <c r="L23" i="1"/>
  <c r="M23" i="1" s="1"/>
  <c r="J23" i="1"/>
  <c r="L29" i="1"/>
  <c r="M29" i="1" s="1"/>
  <c r="K29" i="1"/>
  <c r="J29" i="1"/>
  <c r="I29" i="1"/>
  <c r="N29" i="1" s="1"/>
  <c r="H29" i="1"/>
  <c r="I55" i="1"/>
  <c r="N55" i="1" s="1"/>
  <c r="J55" i="1"/>
  <c r="H55" i="1"/>
  <c r="K55" i="1"/>
  <c r="L55" i="1"/>
  <c r="M55" i="1" s="1"/>
  <c r="L61" i="1"/>
  <c r="M61" i="1" s="1"/>
  <c r="K61" i="1"/>
  <c r="J61" i="1"/>
  <c r="I61" i="1"/>
  <c r="N61" i="1" s="1"/>
  <c r="H61" i="1"/>
  <c r="I10" i="1"/>
  <c r="N10" i="1" s="1"/>
  <c r="K10" i="1"/>
  <c r="H10" i="1"/>
  <c r="J10" i="1"/>
  <c r="L10" i="1"/>
  <c r="M10" i="1" s="1"/>
  <c r="L17" i="1"/>
  <c r="M17" i="1" s="1"/>
  <c r="K17" i="1"/>
  <c r="J17" i="1"/>
  <c r="I17" i="1"/>
  <c r="N17" i="1" s="1"/>
  <c r="H17" i="1"/>
  <c r="I43" i="1"/>
  <c r="N43" i="1" s="1"/>
  <c r="H43" i="1"/>
  <c r="K43" i="1"/>
  <c r="L43" i="1"/>
  <c r="M43" i="1" s="1"/>
  <c r="J43" i="1"/>
  <c r="L49" i="1"/>
  <c r="M49" i="1" s="1"/>
  <c r="K49" i="1"/>
  <c r="J49" i="1"/>
  <c r="I49" i="1"/>
  <c r="N49" i="1" s="1"/>
  <c r="H49" i="1"/>
  <c r="L53" i="1"/>
  <c r="M53" i="1" s="1"/>
  <c r="K53" i="1"/>
  <c r="J53" i="1"/>
  <c r="I53" i="1"/>
  <c r="N53" i="1" s="1"/>
  <c r="H53" i="1"/>
  <c r="I31" i="1"/>
  <c r="N31" i="1" s="1"/>
  <c r="H31" i="1"/>
  <c r="L31" i="1"/>
  <c r="M31" i="1" s="1"/>
  <c r="K31" i="1"/>
  <c r="J31" i="1"/>
  <c r="L37" i="1"/>
  <c r="M37" i="1" s="1"/>
  <c r="K37" i="1"/>
  <c r="J37" i="1"/>
  <c r="I37" i="1"/>
  <c r="N37" i="1" s="1"/>
  <c r="H37" i="1"/>
  <c r="I63" i="1"/>
  <c r="N63" i="1" s="1"/>
  <c r="H63" i="1"/>
  <c r="K63" i="1"/>
  <c r="L63" i="1"/>
  <c r="M63" i="1" s="1"/>
  <c r="J63" i="1"/>
  <c r="L69" i="1"/>
  <c r="M69" i="1" s="1"/>
  <c r="K69" i="1"/>
  <c r="J69" i="1"/>
  <c r="I69" i="1"/>
  <c r="N69" i="1" s="1"/>
  <c r="H69" i="1"/>
  <c r="L75" i="1"/>
  <c r="M75" i="1" s="1"/>
  <c r="J75" i="1"/>
  <c r="I75" i="1"/>
  <c r="N75" i="1" s="1"/>
  <c r="K75" i="1"/>
  <c r="H75" i="1"/>
  <c r="H80" i="1"/>
  <c r="K79" i="1"/>
  <c r="I19" i="1"/>
  <c r="N19" i="1" s="1"/>
  <c r="H19" i="1"/>
  <c r="J19" i="1"/>
  <c r="K19" i="1"/>
  <c r="L19" i="1"/>
  <c r="M19" i="1" s="1"/>
  <c r="L25" i="1"/>
  <c r="M25" i="1" s="1"/>
  <c r="K25" i="1"/>
  <c r="J25" i="1"/>
  <c r="I25" i="1"/>
  <c r="N25" i="1" s="1"/>
  <c r="H25" i="1"/>
  <c r="I51" i="1"/>
  <c r="N51" i="1" s="1"/>
  <c r="H51" i="1"/>
  <c r="K51" i="1"/>
  <c r="J51" i="1"/>
  <c r="L51" i="1"/>
  <c r="M51" i="1" s="1"/>
  <c r="L57" i="1"/>
  <c r="M57" i="1" s="1"/>
  <c r="K57" i="1"/>
  <c r="J57" i="1"/>
  <c r="I57" i="1"/>
  <c r="N57" i="1" s="1"/>
  <c r="H57" i="1"/>
  <c r="I47" i="1"/>
  <c r="N47" i="1" s="1"/>
  <c r="H47" i="1"/>
  <c r="J47" i="1"/>
  <c r="L47" i="1"/>
  <c r="M47" i="1" s="1"/>
  <c r="K47" i="1"/>
  <c r="I6" i="1"/>
  <c r="N6" i="1" s="1"/>
  <c r="H6" i="1"/>
  <c r="K6" i="1"/>
  <c r="L6" i="1"/>
  <c r="M6" i="1" s="1"/>
  <c r="J6" i="1"/>
  <c r="L13" i="1"/>
  <c r="M13" i="1" s="1"/>
  <c r="K13" i="1"/>
  <c r="J13" i="1"/>
  <c r="I13" i="1"/>
  <c r="N13" i="1" s="1"/>
  <c r="H13" i="1"/>
  <c r="I39" i="1"/>
  <c r="N39" i="1" s="1"/>
  <c r="K39" i="1"/>
  <c r="H39" i="1"/>
  <c r="J39" i="1"/>
  <c r="L39" i="1"/>
  <c r="M39" i="1" s="1"/>
  <c r="L45" i="1"/>
  <c r="M45" i="1" s="1"/>
  <c r="K45" i="1"/>
  <c r="J45" i="1"/>
  <c r="I45" i="1"/>
  <c r="N45" i="1" s="1"/>
  <c r="H45" i="1"/>
  <c r="I71" i="1"/>
  <c r="N71" i="1" s="1"/>
  <c r="H71" i="1"/>
  <c r="K71" i="1"/>
  <c r="L71" i="1"/>
  <c r="M71" i="1" s="1"/>
  <c r="J71" i="1"/>
  <c r="I27" i="1"/>
  <c r="N27" i="1" s="1"/>
  <c r="H27" i="1"/>
  <c r="K27" i="1"/>
  <c r="J27" i="1"/>
  <c r="L27" i="1"/>
  <c r="M27" i="1" s="1"/>
  <c r="L33" i="1"/>
  <c r="M33" i="1" s="1"/>
  <c r="K33" i="1"/>
  <c r="J33" i="1"/>
  <c r="I33" i="1"/>
  <c r="N33" i="1" s="1"/>
  <c r="H33" i="1"/>
  <c r="I59" i="1"/>
  <c r="N59" i="1" s="1"/>
  <c r="H59" i="1"/>
  <c r="L59" i="1"/>
  <c r="M59" i="1" s="1"/>
  <c r="K59" i="1"/>
  <c r="J59" i="1"/>
  <c r="L65" i="1"/>
  <c r="M65" i="1" s="1"/>
  <c r="K65" i="1"/>
  <c r="J65" i="1"/>
  <c r="I65" i="1"/>
  <c r="N65" i="1" s="1"/>
  <c r="H65" i="1"/>
  <c r="I77" i="1"/>
  <c r="N77" i="1" s="1"/>
  <c r="H77" i="1"/>
  <c r="L95" i="1"/>
  <c r="M95" i="1" s="1"/>
  <c r="K95" i="1"/>
  <c r="J95" i="1"/>
  <c r="I95" i="1"/>
  <c r="N95" i="1" s="1"/>
  <c r="L97" i="1"/>
  <c r="M97" i="1" s="1"/>
  <c r="L125" i="1"/>
  <c r="M125" i="1" s="1"/>
  <c r="K153" i="1"/>
  <c r="H154" i="1"/>
  <c r="K173" i="1"/>
  <c r="J173" i="1"/>
  <c r="I173" i="1"/>
  <c r="N173" i="1" s="1"/>
  <c r="H173" i="1"/>
  <c r="L177" i="1"/>
  <c r="M177" i="1" s="1"/>
  <c r="K157" i="1"/>
  <c r="H158" i="1"/>
  <c r="L183" i="1"/>
  <c r="M183" i="1" s="1"/>
  <c r="K183" i="1"/>
  <c r="J183" i="1"/>
  <c r="I183" i="1"/>
  <c r="N183" i="1" s="1"/>
  <c r="H73" i="1"/>
  <c r="K77" i="1"/>
  <c r="L83" i="1"/>
  <c r="M83" i="1" s="1"/>
  <c r="K83" i="1"/>
  <c r="J83" i="1"/>
  <c r="I83" i="1"/>
  <c r="N83" i="1" s="1"/>
  <c r="L99" i="1"/>
  <c r="M99" i="1" s="1"/>
  <c r="K99" i="1"/>
  <c r="J99" i="1"/>
  <c r="I99" i="1"/>
  <c r="N99" i="1" s="1"/>
  <c r="K161" i="1"/>
  <c r="H162" i="1"/>
  <c r="L179" i="1"/>
  <c r="M179" i="1" s="1"/>
  <c r="K179" i="1"/>
  <c r="J179" i="1"/>
  <c r="I179" i="1"/>
  <c r="N179" i="1" s="1"/>
  <c r="H183" i="1"/>
  <c r="I73" i="1"/>
  <c r="N73" i="1" s="1"/>
  <c r="L77" i="1"/>
  <c r="M77" i="1" s="1"/>
  <c r="H83" i="1"/>
  <c r="H99" i="1"/>
  <c r="K133" i="1"/>
  <c r="H134" i="1"/>
  <c r="K165" i="1"/>
  <c r="H166" i="1"/>
  <c r="L175" i="1"/>
  <c r="M175" i="1" s="1"/>
  <c r="K175" i="1"/>
  <c r="J175" i="1"/>
  <c r="I175" i="1"/>
  <c r="N175" i="1" s="1"/>
  <c r="H179" i="1"/>
  <c r="J77" i="1"/>
  <c r="J73" i="1"/>
  <c r="L87" i="1"/>
  <c r="M87" i="1" s="1"/>
  <c r="K87" i="1"/>
  <c r="J87" i="1"/>
  <c r="I87" i="1"/>
  <c r="N87" i="1" s="1"/>
  <c r="L103" i="1"/>
  <c r="M103" i="1" s="1"/>
  <c r="K103" i="1"/>
  <c r="J103" i="1"/>
  <c r="I103" i="1"/>
  <c r="N103" i="1" s="1"/>
  <c r="J105" i="1"/>
  <c r="H106" i="1"/>
  <c r="K137" i="1"/>
  <c r="H138" i="1"/>
  <c r="L163" i="1"/>
  <c r="M163" i="1" s="1"/>
  <c r="L171" i="1"/>
  <c r="M171" i="1" s="1"/>
  <c r="K171" i="1"/>
  <c r="J171" i="1"/>
  <c r="I171" i="1"/>
  <c r="N171" i="1" s="1"/>
  <c r="K73" i="1"/>
  <c r="I81" i="1"/>
  <c r="N81" i="1" s="1"/>
  <c r="H81" i="1"/>
  <c r="H87" i="1"/>
  <c r="J93" i="1"/>
  <c r="H103" i="1"/>
  <c r="K109" i="1"/>
  <c r="H110" i="1"/>
  <c r="J117" i="1"/>
  <c r="L135" i="1"/>
  <c r="M135" i="1" s="1"/>
  <c r="K141" i="1"/>
  <c r="H142" i="1"/>
  <c r="J149" i="1"/>
  <c r="L167" i="1"/>
  <c r="M167" i="1" s="1"/>
  <c r="H171" i="1"/>
  <c r="K185" i="1"/>
  <c r="J185" i="1"/>
  <c r="I185" i="1"/>
  <c r="N185" i="1" s="1"/>
  <c r="H185" i="1"/>
  <c r="L79" i="1"/>
  <c r="M79" i="1" s="1"/>
  <c r="J79" i="1"/>
  <c r="I79" i="1"/>
  <c r="N79" i="1" s="1"/>
  <c r="J81" i="1"/>
  <c r="L91" i="1"/>
  <c r="M91" i="1" s="1"/>
  <c r="K91" i="1"/>
  <c r="J91" i="1"/>
  <c r="I91" i="1"/>
  <c r="N91" i="1" s="1"/>
  <c r="K97" i="1"/>
  <c r="L107" i="1"/>
  <c r="M107" i="1" s="1"/>
  <c r="K113" i="1"/>
  <c r="H114" i="1"/>
  <c r="K121" i="1"/>
  <c r="L139" i="1"/>
  <c r="M139" i="1" s="1"/>
  <c r="K145" i="1"/>
  <c r="H146" i="1"/>
  <c r="J153" i="1"/>
  <c r="K181" i="1"/>
  <c r="J181" i="1"/>
  <c r="I181" i="1"/>
  <c r="N181" i="1" s="1"/>
  <c r="H181" i="1"/>
  <c r="L185" i="1"/>
  <c r="M185" i="1" s="1"/>
  <c r="H95" i="1"/>
  <c r="K169" i="1"/>
  <c r="J169" i="1"/>
  <c r="I169" i="1"/>
  <c r="N169" i="1" s="1"/>
  <c r="H169" i="1"/>
  <c r="H79" i="1"/>
  <c r="K81" i="1"/>
  <c r="H91" i="1"/>
  <c r="J97" i="1"/>
  <c r="L111" i="1"/>
  <c r="M111" i="1" s="1"/>
  <c r="K117" i="1"/>
  <c r="H118" i="1"/>
  <c r="L121" i="1"/>
  <c r="M121" i="1" s="1"/>
  <c r="K125" i="1"/>
  <c r="L143" i="1"/>
  <c r="M143" i="1" s="1"/>
  <c r="K149" i="1"/>
  <c r="H150" i="1"/>
  <c r="L153" i="1"/>
  <c r="M153" i="1" s="1"/>
  <c r="J157" i="1"/>
  <c r="K177" i="1"/>
  <c r="J177" i="1"/>
  <c r="I177" i="1"/>
  <c r="N177" i="1" s="1"/>
  <c r="H177" i="1"/>
  <c r="L181" i="1"/>
  <c r="M181" i="1" s="1"/>
  <c r="I107" i="1"/>
  <c r="N107" i="1" s="1"/>
  <c r="I111" i="1"/>
  <c r="N111" i="1" s="1"/>
  <c r="I115" i="1"/>
  <c r="N115" i="1" s="1"/>
  <c r="I119" i="1"/>
  <c r="N119" i="1" s="1"/>
  <c r="I123" i="1"/>
  <c r="N123" i="1" s="1"/>
  <c r="I127" i="1"/>
  <c r="N127" i="1" s="1"/>
  <c r="I131" i="1"/>
  <c r="N131" i="1" s="1"/>
  <c r="I135" i="1"/>
  <c r="N135" i="1" s="1"/>
  <c r="I139" i="1"/>
  <c r="N139" i="1" s="1"/>
  <c r="I143" i="1"/>
  <c r="N143" i="1" s="1"/>
  <c r="I147" i="1"/>
  <c r="N147" i="1" s="1"/>
  <c r="I151" i="1"/>
  <c r="N151" i="1" s="1"/>
  <c r="I155" i="1"/>
  <c r="N155" i="1" s="1"/>
  <c r="I159" i="1"/>
  <c r="N159" i="1" s="1"/>
  <c r="I163" i="1"/>
  <c r="N163" i="1" s="1"/>
  <c r="I167" i="1"/>
  <c r="N167" i="1" s="1"/>
  <c r="J107" i="1"/>
  <c r="J111" i="1"/>
  <c r="J115" i="1"/>
  <c r="J119" i="1"/>
  <c r="J123" i="1"/>
  <c r="J127" i="1"/>
  <c r="J131" i="1"/>
  <c r="J135" i="1"/>
  <c r="J139" i="1"/>
  <c r="J143" i="1"/>
  <c r="J147" i="1"/>
  <c r="J151" i="1"/>
  <c r="J155" i="1"/>
  <c r="J159" i="1"/>
  <c r="J163" i="1"/>
  <c r="J167" i="1"/>
  <c r="K107" i="1"/>
  <c r="K111" i="1"/>
  <c r="K115" i="1"/>
  <c r="K119" i="1"/>
  <c r="K123" i="1"/>
  <c r="K127" i="1"/>
  <c r="K131" i="1"/>
  <c r="K135" i="1"/>
  <c r="K139" i="1"/>
  <c r="K143" i="1"/>
  <c r="K147" i="1"/>
  <c r="K151" i="1"/>
  <c r="K155" i="1"/>
  <c r="K159" i="1"/>
  <c r="K163" i="1"/>
  <c r="K167" i="1"/>
  <c r="H85" i="1"/>
  <c r="H89" i="1"/>
  <c r="H93" i="1"/>
  <c r="H97" i="1"/>
  <c r="H101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I85" i="1"/>
  <c r="N85" i="1" s="1"/>
  <c r="I89" i="1"/>
  <c r="N89" i="1" s="1"/>
  <c r="I93" i="1"/>
  <c r="N93" i="1" s="1"/>
  <c r="I97" i="1"/>
  <c r="N97" i="1" s="1"/>
  <c r="I101" i="1"/>
  <c r="N101" i="1" s="1"/>
  <c r="I105" i="1"/>
  <c r="N105" i="1" s="1"/>
  <c r="I109" i="1"/>
  <c r="N109" i="1" s="1"/>
  <c r="I113" i="1"/>
  <c r="N113" i="1" s="1"/>
  <c r="I117" i="1"/>
  <c r="N117" i="1" s="1"/>
  <c r="I121" i="1"/>
  <c r="N121" i="1" s="1"/>
  <c r="I125" i="1"/>
  <c r="N125" i="1" s="1"/>
  <c r="I129" i="1"/>
  <c r="N129" i="1" s="1"/>
  <c r="I133" i="1"/>
  <c r="N133" i="1" s="1"/>
  <c r="I137" i="1"/>
  <c r="N137" i="1" s="1"/>
  <c r="I141" i="1"/>
  <c r="N141" i="1" s="1"/>
  <c r="I145" i="1"/>
  <c r="N145" i="1" s="1"/>
  <c r="I149" i="1"/>
  <c r="N149" i="1" s="1"/>
  <c r="I153" i="1"/>
  <c r="N153" i="1" s="1"/>
  <c r="I157" i="1"/>
  <c r="N157" i="1" s="1"/>
  <c r="I161" i="1"/>
  <c r="N161" i="1" s="1"/>
  <c r="I165" i="1"/>
  <c r="N165" i="1" s="1"/>
  <c r="J121" i="1"/>
  <c r="J125" i="1"/>
  <c r="J129" i="1"/>
  <c r="N188" i="1" l="1"/>
</calcChain>
</file>

<file path=xl/sharedStrings.xml><?xml version="1.0" encoding="utf-8"?>
<sst xmlns="http://schemas.openxmlformats.org/spreadsheetml/2006/main" count="289" uniqueCount="111">
  <si>
    <t>ANÁLISIS COMPARATIVO DE PRECIOS DE MERCADO · PROVEEDORES MAICOSER Y STRONG</t>
  </si>
  <si>
    <t>Ítem</t>
  </si>
  <si>
    <t>Servicio / equipo (Descripción completa)</t>
  </si>
  <si>
    <t>Cant.</t>
  </si>
  <si>
    <t>Proveedor</t>
  </si>
  <si>
    <t>Unitario sin IVA</t>
  </si>
  <si>
    <t>IVA unitario 19%</t>
  </si>
  <si>
    <t>Unitario con IVA</t>
  </si>
  <si>
    <t>Total con IVA</t>
  </si>
  <si>
    <t>PROMEDIO</t>
  </si>
  <si>
    <t>Media Armonica</t>
  </si>
  <si>
    <t>Mediana</t>
  </si>
  <si>
    <t>Coeficiente de Variación</t>
  </si>
  <si>
    <t>Conclusiones análisis del precio</t>
  </si>
  <si>
    <t>Valor total establecido. Incluido IVA</t>
  </si>
  <si>
    <t>MAICOSER</t>
  </si>
  <si>
    <t>STRONG</t>
  </si>
  <si>
    <t>SERVICIOS DE MANTENIMIENTO Y REPUESTOS GENERALES</t>
  </si>
  <si>
    <t>Mantenimiento Maq. Divididora-calibradora (china) · YF818-420 L · YF-818. Ver requerimiento anexo para actividades, ajustes, repuestos no discriminados y puesta a punto.</t>
  </si>
  <si>
    <t>Mantenimiento Maquina cortadora de tiras (2) Bancada 50 cm útiles · Marca no indicada · Modelo no indicado. Ver requerimiento anexo para actividades, ajustes, repuestos no discriminados y puesta a punto.</t>
  </si>
  <si>
    <t>Mantenimiento Horno envejecedor · Elettrotecnica · 488PS. Ver requerimiento anexo para actividades, ajustes, repuestos no discriminados y puesta a punto.</t>
  </si>
  <si>
    <t>Mantenimiento Maq. De coser de poste de una aguja · Sun Star · KM815C. Ver requerimiento anexo para actividades, ajustes, repuestos no discriminados y puesta a punto.</t>
  </si>
  <si>
    <t>Mantenimiento Maq. de poste de una aguja · Mauser Spezial · MA 591-900/83-910/17-911/37 cl. Ver requerimiento anexo para actividades, ajustes, repuestos no discriminados y puesta a punto.</t>
  </si>
  <si>
    <t>Mantenimiento Maq. De poste de una aguja · Pfaff · 591-940/02-CLN. Ver requerimiento anexo para actividades, ajustes, repuestos no discriminados y puesta a punto.</t>
  </si>
  <si>
    <t>Mantenimiento Maq. De coser de poste de 1 aguja · Sew King · SK 810. Ver requerimiento anexo para actividades, ajustes, repuestos no discriminados y puesta a punto.</t>
  </si>
  <si>
    <t>Mantenimiento Maq. De coser de codo derecho. Programable con corta hilo automático Neumática · Mauser Spezial · MA335-G-6/01-900/52-911/97-BLN. Ver requerimiento anexo para actividades, ajustes, repuestos no discriminados y puesta a punto.</t>
  </si>
  <si>
    <t>Mantenimiento Maq. De coser de poste de una aguja · Mauser Spezial · MA1295-6/01-900/56-911. Ver requerimiento anexo para actividades, ajustes, repuestos no discriminados y puesta a punto.</t>
  </si>
  <si>
    <t>Mantenimiento Maq. De coser de codo derecho · Durkopp Adler · K069 990024 69-373. Ver requerimiento anexo para actividades, ajustes, repuestos no discriminados y puesta a punto.</t>
  </si>
  <si>
    <t>Mantenimiento Maq. De coser de poste de dos agujas · Pfaff · 1296 706/35. Ver requerimiento anexo para actividades, ajustes, repuestos no discriminados y puesta a punto.</t>
  </si>
  <si>
    <t>Mantenimiento Maq. de coser plana de una aguja · Mauser Spezial · MA1245-6/01-900/56-911. Ver requerimiento anexo para actividades, ajustes, repuestos no discriminados y puesta a punto.</t>
  </si>
  <si>
    <t>Mantenimiento Maq de codo derecho · Seiko · LSC-8BV. Ver requerimiento anexo para actividades, ajustes, repuestos no discriminados y puesta a punto.</t>
  </si>
  <si>
    <t>Mantenimiento Máquinas de poste de una y dos agujas · Sun Star · KM250B KM823 KM825. Ver requerimiento anexo para actividades, ajustes, repuestos no discriminados y puesta a punto.</t>
  </si>
  <si>
    <t>Mantenimiento Maq. Plana de una aguja · Pfaff · 1245 1243 1163. Ver requerimiento anexo para actividades, ajustes, repuestos no discriminados y puesta a punto.</t>
  </si>
  <si>
    <t>Mantenimiento Maq. De Zigzag · Pfaff · 118-6/21 BXGN  114-6/01-BX9.0. Ver requerimiento anexo para actividades, ajustes, repuestos no discriminados y puesta a punto.</t>
  </si>
  <si>
    <t>Mantenimiento Maquinas desbastadoras de cuero · Typica Taking Global Ellegi · TB801 TK 801 SK 111. Ver requerimiento anexo para actividades, ajustes, repuestos no discriminados y puesta a punto.</t>
  </si>
  <si>
    <t>Mantenimiento Máquinas de coser varias restantes · varias · varios. Ver requerimiento anexo para actividades, ajustes, repuestos no discriminados y puesta a punto.</t>
  </si>
  <si>
    <t>Repuesto: Caja de programación · Maq de coser de poste 1 aguja · Mauser Spezial · MA 591-900/83-910/17CL. Ver anexo.</t>
  </si>
  <si>
    <t>Repuesto: Devanador · Maq de coser de poste 1 aguja · Mauser Spezial · MA 591-900/83-910/17CL. Ver anexo.</t>
  </si>
  <si>
    <t>Repuesto: Caja bobina · Maq de coser de poste 1 aguja · Mauser Spezial · MA 591-900/83-910/17CL. Ver anexo.</t>
  </si>
  <si>
    <t>Repuesto: carreteles · Maq de coser de poste 1 aguja · Mauser Spezial · MA 591-900/83-910/17CL. Ver anexo.</t>
  </si>
  <si>
    <t>Repuesto: Tabla de mesa · Maq de coser de poste 1 aguja · Mauser Spezial · MA 591-900/83-910/17CL. Ver anexo.</t>
  </si>
  <si>
    <t>Repuesto: Devanador · Maq de coser de poste 1 aguja · Pfaff · 591-940/02 CLN7. Ver anexo.</t>
  </si>
  <si>
    <t>Repuesto: Planchuela · Maq de coser de poste 1 aguja · Pfaff · 591-940/02 CLN7. Ver anexo.</t>
  </si>
  <si>
    <t>Repuesto: Caja bobina · Maq de coser de poste 1 aguja · Pfaff · 591-940/02 CLN7. Ver anexo.</t>
  </si>
  <si>
    <t>Repuesto: Carreteles · Maq de coser de poste 1 aguja · Pfaff · 591-940/02 CLN7. Ver anexo.</t>
  </si>
  <si>
    <t>Repuesto: Barra de rotación del pisador · Maq de coser de poste 1 aguja · Pfaff · 591-940/02 CLN7. Ver anexo.</t>
  </si>
  <si>
    <t>Repuesto: Tabla de mesa · Maq de coser de poste 1 aguja · Pfaff · 591-940/02 CLN7. Ver anexo.</t>
  </si>
  <si>
    <t>Repuesto: Planchuela · Maq de coser de poste 1 aguja · Pfaff · 591-940/02 BL. Ver anexo.</t>
  </si>
  <si>
    <t>Repuesto: Caja bobina · Maq de coser de poste 1 aguja · Pfaff · 591-940/02 BL. Ver anexo.</t>
  </si>
  <si>
    <t>Repuesto: carreteles · Maq de coser de poste 1 aguja · Pfaff · 591-940/02 BL. Ver anexo.</t>
  </si>
  <si>
    <t>Repuesto: Devanador · Maq de coser de poste 1 aguja · Pfaff · 591-940/02 BL. Ver anexo.</t>
  </si>
  <si>
    <t>Repuesto: Tabla de mesa · Maq de coser de poste 1 aguja · Pfaff · 591-940/02 BL. Ver anexo.</t>
  </si>
  <si>
    <t>Repuesto: Devanador · Maq de coser plana 1 aguja · Pfaff · 1163-6/01-BS. Ver anexo.</t>
  </si>
  <si>
    <t>Repuesto: Planchuela · Maq de coser plana 1 aguja · Pfaff · 1163-6/01-BS. Ver anexo.</t>
  </si>
  <si>
    <t>Repuesto: Dientes · Maq de coser plana 1 aguja · Pfaff · 1163-6/01-BS. Ver anexo.</t>
  </si>
  <si>
    <t>Repuesto: Guia h móvil barra aguja · Maq de coser plana 1 aguja · Pfaff · 1163-6/01-BS. Ver anexo.</t>
  </si>
  <si>
    <t>Repuesto: Pisador para envivar en maquina plana · Maq de coser plana 1 aguja · Pfaff · 1163-6/01-BS. Ver anexo.</t>
  </si>
  <si>
    <t>Repuesto: Tapa corrediza del gancho rotatorio · Maq de coser de poste 2 agujas · Seiko · PW 27 B. Ver anexo.</t>
  </si>
  <si>
    <t>Repuesto: carreteles · Maq de coser de poste 2 agujas · Seiko · PW 27 B. Ver anexo.</t>
  </si>
  <si>
    <t>Repuesto: Tornillos sujetadores de aguja · Maq de coser de poste 2 agujas · Seiko · PW 27 B. Ver anexo.</t>
  </si>
  <si>
    <t>Repuesto: Juego piñones gancho · Maq de coser de poste 1 aguja · Sew King · SK-810. Ver anexo.</t>
  </si>
  <si>
    <t>Repuesto: Caja bobina · Maq de coser plana 1 aguja · Mauser Spezial · MA1245-6/01-900/56-911/97 CLPMN. Ver anexo.</t>
  </si>
  <si>
    <t>Repuesto: carreteles · Maq de coser plana 1 aguja · Mauser Spezial · MA1245-6/01-900/56-911/97 CLPMN. Ver anexo.</t>
  </si>
  <si>
    <t>Repuesto: Devanador · Maq de coser plana de 1 aguja · Adler · 267-73. Ver anexo.</t>
  </si>
  <si>
    <t>Repuesto: Ajuste para envivar · Maq de coser de codo derecho · Mauser Spezial · MA335-G-6/01-900/52-911/97-BLN. Ver anexo.</t>
  </si>
  <si>
    <t>Repuesto: Ajuste para pegar cremallera · Maq de coser de codo derecho · Mauser Spezial · MA335-G-6/01-900/52-911/97-BLN. Ver anexo.</t>
  </si>
  <si>
    <t>Repuesto: Gancho rotatorio · Maq de coser de codo derecho · Mauser Spezial · MA335-G-6/01-900/52-911/97-BLN. Ver anexo.</t>
  </si>
  <si>
    <t>Repuesto: Caja bobina · Maq de coser de codo derecho · Mauser Spezial · MA335-G-6/01-900/52-911/97-BLN. Ver anexo.</t>
  </si>
  <si>
    <t>Repuesto: Carreteles · Maq de coser de codo derecho · Mauser Spezial · MA335-G-6/01-900/52-911/97-BLN. Ver anexo.</t>
  </si>
  <si>
    <t>Repuesto: Devanador · Maq de coser de codo derecho · Mauser Spezial · MA335-G-6/01-900/52-911/97-BLN. Ver anexo.</t>
  </si>
  <si>
    <t>Repuesto: Plancha móvil guía ribete · Maq de codo derecho · Seiko · modelo no indicado. Ver anexo.</t>
  </si>
  <si>
    <t>Repuesto: Gancho rotatorio · Maq de codo derecho · Durkopp Adler · K069 990024 69-373. Ver anexo.</t>
  </si>
  <si>
    <t>Repuesto: Caja bobina · Maq de codo derecho · Durkopp Adler · K069 990024 69-373. Ver anexo.</t>
  </si>
  <si>
    <t>Repuesto: Carreteles · Maq de codo derecho · Durkopp Adler · K069 990024 69-373. Ver anexo.</t>
  </si>
  <si>
    <t>Repuesto: Porta conos de hilos de dos puestos · OTROS · marca no indicada · modelo no indicado. Ver anexo.</t>
  </si>
  <si>
    <t>Repuesto: Devanadores de mesa · OTROS · marca no indicada · modelo no indicado. Ver anexo.</t>
  </si>
  <si>
    <t>Repuesto: Servo motores-motor ahorrador 110 voltios · OTROS · marca no indicada · modelo no indicado. Ver anexo.</t>
  </si>
  <si>
    <t>Repuesto: Tablas mesa de máquinas-otras · OTROS · marca no indicada · modelo no indicado. Ver anexo.</t>
  </si>
  <si>
    <t>Repuesto: Pisadores de rodillo · OTROS · marca no indicada · modelo no indicado. Ver anexo.</t>
  </si>
  <si>
    <t>Repuesto: Base de troquelado-sufridora · Maquinas troqueladora · Fipi · modelo no indicado. Ver anexo.</t>
  </si>
  <si>
    <t>Repuesto: Perilla potenciómetro · Maquinas troqueladora · Fipi · modelo no indicado. Ver anexo.</t>
  </si>
  <si>
    <t>Repuesto: Fistos-perforadores varios · Maq Chiripiadora · marca no indicada · modelo no indicado. Ver anexo.</t>
  </si>
  <si>
    <t>Repuesto: Pintura gris en aerosol · Maq Chiripiadora · marca no indicada · modelo no indicado. Ver anexo.</t>
  </si>
  <si>
    <t>Repuesto: Cinta aislante · Maq Chiripiadora · marca no indicada · modelo no indicado. Ver anexo.</t>
  </si>
  <si>
    <t>Repuesto: Lubricante- penetrante en aerosol · Maq Chiripiadora · marca no indicada · modelo no indicado. Ver anexo.</t>
  </si>
  <si>
    <t>Repuesto: Mecanismo de levante de pie pisón, completo con perilla, palanca y buje (torre superior) · Maq desbastadora · Global · SK 111. Ver anexo.</t>
  </si>
  <si>
    <t>Repuesto: Barril trasportador en caucho · Maq desbastadora · Global · SK 111. Ver anexo.</t>
  </si>
  <si>
    <t>Repuesto: Barril trasportador metálico · Maq desbastadora · Global · SK 111. Ver anexo.</t>
  </si>
  <si>
    <t>VALOR TOTAL ESTABLECIDO DEL SECTOR (INCLUIDO IVA)</t>
  </si>
  <si>
    <t>Consolidado de Cotizaciones con Análisis Estadístico del Sector · SENA / Lote 1 FABLAB</t>
  </si>
  <si>
    <t>EQUIPOS FABLAB</t>
  </si>
  <si>
    <t>Mantenimiento Máquina ATOM FlashCut Easy 222 · Ver estudio previo. Mantenimiento preventivo y correctivo y alcance técnico allí especificado.</t>
  </si>
  <si>
    <t>Mantenimiento Grabador y cortador láser AEON NOVA14 · Ver estudio previo. Mantenimiento preventivo y correctivo y alcance técnico allí especificado.</t>
  </si>
  <si>
    <t>Mantenimiento Máquina de costura automática METRO SPEZIAL MS-6040 · Ver estudio previo. Mantenimiento preventivo y correctivo y alcance técnico allí especificado.</t>
  </si>
  <si>
    <t>Mantenimiento Maq. Divididora-calibradora (italiana) · Camoga · CN 512. Ver estudio previo para actividades, ajustes, repuestos no discriminados y puesta a punto.</t>
  </si>
  <si>
    <t>Mantenimiento Troqueladora · Fipi · FP 20. Ver estudio previo para actividades, ajustes, repuestos no discriminados y puesta a punto.</t>
  </si>
  <si>
    <t>Mantenimiento Maq. Dobladora automática Inv.208707200000051 · Comelz Italia · COM 42. Ver estudio previo para actividades, ajustes, repuestos no discriminados y puesta a punto.</t>
  </si>
  <si>
    <t>Mantenimiento Maq. Prensa grabadora Planchadora de pieles Electro-hidraulica · RFS CO.MEC · BTA 4/3. Ver estudio previo para actividades, ajustes, repuestos no discriminados y puesta a punto.</t>
  </si>
  <si>
    <t>Mantenimiento Maq. Desbastadora neumática de cinturones INV. 208713600000275 · Ellegi · GL 12 DSC. Ver estudio previo para actividades, ajustes, repuestos no discriminados y puesta a punto.</t>
  </si>
  <si>
    <t>Mantenimiento Maq. Perfiladora de cinturones Inv. 2087000300000011 · Falzoni · AR 75 S. Ver estudio previo para actividades, ajustes, repuestos no discriminados y puesta a punto.</t>
  </si>
  <si>
    <t>Mantenimiento Maq. Grabadora de cinturones  Inv. 208700040000012 · Bimac · Modelo no indicado. Ver estudio previo para actividades, ajustes, repuestos no discriminados y puesta a punto.</t>
  </si>
  <si>
    <t>Mantenimiento Maquina cambreadora de capelladas, marca Elettrotecnica BC, modelo 163/S · Elettrotecnica BC · 163/S. Ver estudio previo para actividades, ajustes, repuestos no discriminados y puesta a punto.</t>
  </si>
  <si>
    <t>Mantenimiento Maquina Montadora de puntas, marca YF618, modelo YF618/ CE · YF618 · modelo YF618/ CE.Ver estudio previo para actividades, ajustes, repuestos no discriminados y puesta a punto.</t>
  </si>
  <si>
    <t>Mantenimiento Maquina Sofioni · Elvi · SR1018. Ver estudio previo para actividades, ajustes, repuestos no discriminados y puesta a punto.</t>
  </si>
  <si>
    <t>Mantenimiento Compresor de aire · Ingersol Rand · CBV 212349. Ver estudio previo para actividades, ajustes, repuestos no discriminados y puesta a punto.</t>
  </si>
  <si>
    <t>Mantenimiento Maquinas cardadoras · Marca no indicada · Modelo no indicado. Ver estudio previo para actividades, ajustes, repuestos no discriminados y puesta a punto.</t>
  </si>
  <si>
    <t>Mantenimiento Maq. Prensa pegadora, neumática, de campana · Elettrotecnica · 160. Ver estudio previo para actividades, ajustes, repuestos no discriminados y puesta a punto.</t>
  </si>
  <si>
    <t>Mantenimiento Pulidora de bordes · Bimac · SBM. Ver estudio previo para actividades, ajustes, repuestos no discriminados y puesta a punto.</t>
  </si>
  <si>
    <t>Mantenimiento Maq. trancheta · Bibo Vigevano · FP80. Ver estudio previo para actividades, ajustes, repuestos no discriminados y puesta a punto.</t>
  </si>
  <si>
    <t>Mantenimiento Maq. referenciadora · Bocsay · BS21S. Ver estudio previo para actividades, ajustes, repuestos no discriminados y puesta a punto.</t>
  </si>
  <si>
    <t>Mantenimiento Horno reactivador · Electrotécnica · 409PS. Ver estudio previo para actividades, ajustes, repuestos no discriminados y puesta a punto.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</si>
</sst>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9" x14ac:knownFonts="1">
    <font>
      <sz val="11"/>
      <color theme="1"/>
      <name val="Calibri"/>
      <family val="2"/>
      <scheme val="minor"/>
    </font>
    <font>
      <b/>
      <sz val="14"/>
      <color rgb="FF1B365D"/>
      <name val="Calibri"/>
    </font>
    <font>
      <i/>
      <sz val="11"/>
      <color rgb="FF595959"/>
      <name val="Calibri"/>
    </font>
    <font>
      <b/>
      <sz val="10"/>
      <color rgb="FFFFFFFF"/>
      <name val="Calibri"/>
    </font>
    <font>
      <b/>
      <sz val="10"/>
      <color rgb="FF000000"/>
      <name val="Calibri"/>
    </font>
    <font>
      <b/>
      <sz val="11"/>
      <color rgb="FF1B365D"/>
      <name val="Calibri"/>
    </font>
    <font>
      <sz val="10"/>
      <name val="Calibri"/>
    </font>
    <font>
      <b/>
      <sz val="11"/>
      <color rgb="FFFFFFFF"/>
      <name val="Calibri"/>
    </font>
    <font>
      <b/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F4B084"/>
        <bgColor rgb="FFF4B084"/>
      </patternFill>
    </fill>
    <fill>
      <patternFill patternType="solid">
        <fgColor rgb="FFD9E1F2"/>
        <bgColor rgb="FFD9E1F2"/>
      </patternFill>
    </fill>
    <fill>
      <patternFill patternType="solid">
        <fgColor rgb="FFF9FAFC"/>
        <bgColor rgb="FFF9FAFC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right" vertical="center"/>
    </xf>
    <xf numFmtId="164" fontId="8" fillId="3" borderId="1" xfId="0" applyNumberFormat="1" applyFont="1" applyFill="1" applyBorder="1" applyAlignment="1">
      <alignment horizontal="right" vertical="center"/>
    </xf>
    <xf numFmtId="164" fontId="6" fillId="5" borderId="1" xfId="0" applyNumberFormat="1" applyFont="1" applyFill="1" applyBorder="1" applyAlignment="1">
      <alignment horizontal="right" vertical="center"/>
    </xf>
    <xf numFmtId="164" fontId="6" fillId="6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0" fontId="6" fillId="5" borderId="1" xfId="0" applyNumberFormat="1" applyFont="1" applyFill="1" applyBorder="1" applyAlignment="1">
      <alignment horizontal="right" vertical="center"/>
    </xf>
    <xf numFmtId="10" fontId="6" fillId="6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0" fillId="0" borderId="0" xfId="0"/>
    <xf numFmtId="3" fontId="6" fillId="5" borderId="1" xfId="0" applyNumberFormat="1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5" borderId="2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8"/>
  <sheetViews>
    <sheetView tabSelected="1" workbookViewId="0">
      <selection activeCell="B51" sqref="B51:B52"/>
    </sheetView>
  </sheetViews>
  <sheetFormatPr baseColWidth="10" defaultColWidth="8.6640625" defaultRowHeight="14.4" x14ac:dyDescent="0.3"/>
  <cols>
    <col min="1" max="1" width="8" customWidth="1"/>
    <col min="2" max="2" width="65" customWidth="1"/>
    <col min="3" max="3" width="8" customWidth="1"/>
    <col min="4" max="4" width="14" customWidth="1"/>
    <col min="5" max="5" width="18" customWidth="1"/>
    <col min="6" max="6" width="16" customWidth="1"/>
    <col min="7" max="8" width="18" customWidth="1"/>
    <col min="9" max="12" width="16" customWidth="1"/>
    <col min="13" max="13" width="32" customWidth="1"/>
    <col min="14" max="14" width="22" customWidth="1"/>
  </cols>
  <sheetData>
    <row r="1" spans="1:14" ht="18" x14ac:dyDescent="0.3">
      <c r="A1" s="25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x14ac:dyDescent="0.3">
      <c r="A2" s="24" t="s">
        <v>89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4" spans="1:14" ht="35.1" customHeight="1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</row>
    <row r="5" spans="1:14" ht="24" customHeight="1" x14ac:dyDescent="0.3">
      <c r="A5" s="22" t="s">
        <v>90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20.100000000000001" customHeight="1" x14ac:dyDescent="0.3">
      <c r="A6" s="13">
        <v>1</v>
      </c>
      <c r="B6" s="26" t="s">
        <v>91</v>
      </c>
      <c r="C6" s="20">
        <v>1</v>
      </c>
      <c r="D6" s="3" t="s">
        <v>15</v>
      </c>
      <c r="E6" s="4">
        <v>10000000</v>
      </c>
      <c r="F6" s="4">
        <f t="shared" ref="F6:F11" si="0">E6*0.19</f>
        <v>1900000</v>
      </c>
      <c r="G6" s="4">
        <f t="shared" ref="G6:G11" si="1">E6+F6</f>
        <v>11900000</v>
      </c>
      <c r="H6" s="4">
        <f>C6*G6</f>
        <v>11900000</v>
      </c>
      <c r="I6" s="8">
        <f>AVERAGE(G6:G7)</f>
        <v>11036999.504999999</v>
      </c>
      <c r="J6" s="8">
        <f>HARMEAN(G6:G7)</f>
        <v>10969520.127653571</v>
      </c>
      <c r="K6" s="8">
        <f>MEDIAN(G6:G7)</f>
        <v>11036999.504999999</v>
      </c>
      <c r="L6" s="15">
        <f>ABS(G6-G7)/(G6+G7)</f>
        <v>7.8191585911464634E-2</v>
      </c>
      <c r="M6" s="11" t="str">
        <f>IF(L6&lt;0.15, "Precios homogéneos en el mercado", "Variación moderada de oferta")</f>
        <v>Precios homogéneos en el mercado</v>
      </c>
      <c r="N6" s="8">
        <f>I6*C6</f>
        <v>11036999.504999999</v>
      </c>
    </row>
    <row r="7" spans="1:14" ht="20.100000000000001" customHeight="1" x14ac:dyDescent="0.3">
      <c r="A7" s="14"/>
      <c r="B7" s="27"/>
      <c r="C7" s="21"/>
      <c r="D7" s="5" t="s">
        <v>16</v>
      </c>
      <c r="E7" s="6">
        <v>8549579</v>
      </c>
      <c r="F7" s="6">
        <f t="shared" si="0"/>
        <v>1624420.01</v>
      </c>
      <c r="G7" s="6">
        <f t="shared" si="1"/>
        <v>10173999.01</v>
      </c>
      <c r="H7" s="6">
        <f>C6*G7</f>
        <v>10173999.01</v>
      </c>
      <c r="I7" s="9"/>
      <c r="J7" s="9"/>
      <c r="K7" s="9"/>
      <c r="L7" s="16"/>
      <c r="M7" s="12"/>
      <c r="N7" s="9"/>
    </row>
    <row r="8" spans="1:14" ht="20.100000000000001" customHeight="1" x14ac:dyDescent="0.3">
      <c r="A8" s="13">
        <v>2</v>
      </c>
      <c r="B8" s="11" t="s">
        <v>92</v>
      </c>
      <c r="C8" s="20">
        <v>1</v>
      </c>
      <c r="D8" s="3" t="s">
        <v>15</v>
      </c>
      <c r="E8" s="4">
        <v>11000000</v>
      </c>
      <c r="F8" s="4">
        <f t="shared" si="0"/>
        <v>2090000</v>
      </c>
      <c r="G8" s="4">
        <f t="shared" si="1"/>
        <v>13090000</v>
      </c>
      <c r="H8" s="4">
        <f>C8*G8</f>
        <v>13090000</v>
      </c>
      <c r="I8" s="8">
        <f>AVERAGE(G8:G9)</f>
        <v>12148499.965</v>
      </c>
      <c r="J8" s="8">
        <f>HARMEAN(G8:G9)</f>
        <v>12075534.387483533</v>
      </c>
      <c r="K8" s="8">
        <f>MEDIAN(G8:G9)</f>
        <v>12148499.965</v>
      </c>
      <c r="L8" s="15">
        <f>ABS(G8-G9)/(G8+G9)</f>
        <v>7.7499282850761422E-2</v>
      </c>
      <c r="M8" s="11" t="str">
        <f>IF(L8&lt;0.15, "Precios homogéneos en el mercado", "Variación moderada de oferta")</f>
        <v>Precios homogéneos en el mercado</v>
      </c>
      <c r="N8" s="8">
        <f>I8*C8</f>
        <v>12148499.965</v>
      </c>
    </row>
    <row r="9" spans="1:14" ht="20.100000000000001" customHeight="1" x14ac:dyDescent="0.3">
      <c r="A9" s="14"/>
      <c r="B9" s="12"/>
      <c r="C9" s="21"/>
      <c r="D9" s="5" t="s">
        <v>16</v>
      </c>
      <c r="E9" s="6">
        <v>9417647</v>
      </c>
      <c r="F9" s="6">
        <f t="shared" si="0"/>
        <v>1789352.93</v>
      </c>
      <c r="G9" s="6">
        <f t="shared" si="1"/>
        <v>11206999.93</v>
      </c>
      <c r="H9" s="6">
        <f>C8*G9</f>
        <v>11206999.93</v>
      </c>
      <c r="I9" s="9"/>
      <c r="J9" s="9"/>
      <c r="K9" s="9"/>
      <c r="L9" s="16"/>
      <c r="M9" s="12"/>
      <c r="N9" s="9"/>
    </row>
    <row r="10" spans="1:14" ht="20.100000000000001" customHeight="1" x14ac:dyDescent="0.3">
      <c r="A10" s="13">
        <v>3</v>
      </c>
      <c r="B10" s="11" t="s">
        <v>93</v>
      </c>
      <c r="C10" s="20">
        <v>1</v>
      </c>
      <c r="D10" s="3" t="s">
        <v>15</v>
      </c>
      <c r="E10" s="4">
        <v>7000000</v>
      </c>
      <c r="F10" s="4">
        <f t="shared" si="0"/>
        <v>1330000</v>
      </c>
      <c r="G10" s="4">
        <f t="shared" si="1"/>
        <v>8330000</v>
      </c>
      <c r="H10" s="4">
        <f>C10*G10</f>
        <v>8330000</v>
      </c>
      <c r="I10" s="8">
        <f>AVERAGE(G10:G11)</f>
        <v>7724499.4399999995</v>
      </c>
      <c r="J10" s="8">
        <f>HARMEAN(G10:G11)</f>
        <v>7677036.0501702614</v>
      </c>
      <c r="K10" s="8">
        <f>MEDIAN(G10:G11)</f>
        <v>7724499.4399999995</v>
      </c>
      <c r="L10" s="15">
        <f>ABS(G10-G11)/(G10+G11)</f>
        <v>7.8387028791085014E-2</v>
      </c>
      <c r="M10" s="11" t="str">
        <f>IF(L10&lt;0.15, "Precios homogéneos en el mercado", "Variación moderada de oferta")</f>
        <v>Precios homogéneos en el mercado</v>
      </c>
      <c r="N10" s="8">
        <f>I10*C10</f>
        <v>7724499.4399999995</v>
      </c>
    </row>
    <row r="11" spans="1:14" ht="20.100000000000001" customHeight="1" x14ac:dyDescent="0.3">
      <c r="A11" s="14"/>
      <c r="B11" s="12"/>
      <c r="C11" s="21"/>
      <c r="D11" s="5" t="s">
        <v>16</v>
      </c>
      <c r="E11" s="6">
        <v>5982352</v>
      </c>
      <c r="F11" s="6">
        <f t="shared" si="0"/>
        <v>1136646.8800000001</v>
      </c>
      <c r="G11" s="6">
        <f t="shared" si="1"/>
        <v>7118998.8799999999</v>
      </c>
      <c r="H11" s="6">
        <f>C10*G11</f>
        <v>7118998.8799999999</v>
      </c>
      <c r="I11" s="9"/>
      <c r="J11" s="9"/>
      <c r="K11" s="9"/>
      <c r="L11" s="16"/>
      <c r="M11" s="12"/>
      <c r="N11" s="9"/>
    </row>
    <row r="12" spans="1:14" ht="24" customHeight="1" x14ac:dyDescent="0.3">
      <c r="A12" s="22" t="s">
        <v>17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ht="20.100000000000001" customHeight="1" x14ac:dyDescent="0.3">
      <c r="A13" s="13">
        <v>1</v>
      </c>
      <c r="B13" s="10" t="s">
        <v>18</v>
      </c>
      <c r="C13" s="17">
        <v>1</v>
      </c>
      <c r="D13" s="3" t="s">
        <v>15</v>
      </c>
      <c r="E13" s="4">
        <v>1605891</v>
      </c>
      <c r="F13" s="4">
        <f t="shared" ref="F13:F44" si="2">E13*0.19</f>
        <v>305119.28999999998</v>
      </c>
      <c r="G13" s="4">
        <f t="shared" ref="G13:G44" si="3">E13+F13</f>
        <v>1911010.29</v>
      </c>
      <c r="H13" s="4">
        <f>C13*G13</f>
        <v>1911010.29</v>
      </c>
      <c r="I13" s="8">
        <f>AVERAGE(G13:G14)</f>
        <v>1848005.145</v>
      </c>
      <c r="J13" s="8">
        <f>HARMEAN(G13:G14)</f>
        <v>1845857.0728979218</v>
      </c>
      <c r="K13" s="8">
        <f>MEDIAN(G13:G14)</f>
        <v>1848005.145</v>
      </c>
      <c r="L13" s="15">
        <f>ABS(G13-G14)/(G13+G14)</f>
        <v>3.4093598262141214E-2</v>
      </c>
      <c r="M13" s="11" t="str">
        <f>IF(L13&lt;0.15, "Precios homogéneos en el mercado", "Variación moderada de oferta")</f>
        <v>Precios homogéneos en el mercado</v>
      </c>
      <c r="N13" s="8">
        <f>I13*C13</f>
        <v>1848005.145</v>
      </c>
    </row>
    <row r="14" spans="1:14" ht="20.100000000000001" customHeight="1" x14ac:dyDescent="0.3">
      <c r="A14" s="14"/>
      <c r="B14" s="10"/>
      <c r="C14" s="17"/>
      <c r="D14" s="5" t="s">
        <v>16</v>
      </c>
      <c r="E14" s="6">
        <v>1500000</v>
      </c>
      <c r="F14" s="6">
        <f t="shared" si="2"/>
        <v>285000</v>
      </c>
      <c r="G14" s="6">
        <f t="shared" si="3"/>
        <v>1785000</v>
      </c>
      <c r="H14" s="6">
        <f>C13*G14</f>
        <v>1785000</v>
      </c>
      <c r="I14" s="9"/>
      <c r="J14" s="9"/>
      <c r="K14" s="9"/>
      <c r="L14" s="16"/>
      <c r="M14" s="12"/>
      <c r="N14" s="9"/>
    </row>
    <row r="15" spans="1:14" ht="20.100000000000001" customHeight="1" x14ac:dyDescent="0.3">
      <c r="A15" s="13">
        <v>2</v>
      </c>
      <c r="B15" s="10" t="s">
        <v>94</v>
      </c>
      <c r="C15" s="17">
        <v>1</v>
      </c>
      <c r="D15" s="3" t="s">
        <v>15</v>
      </c>
      <c r="E15" s="4">
        <v>1010000</v>
      </c>
      <c r="F15" s="4">
        <f t="shared" si="2"/>
        <v>191900</v>
      </c>
      <c r="G15" s="4">
        <f t="shared" si="3"/>
        <v>1201900</v>
      </c>
      <c r="H15" s="4">
        <f>C15*G15</f>
        <v>1201900</v>
      </c>
      <c r="I15" s="8">
        <f>AVERAGE(G15:G16)</f>
        <v>1195950</v>
      </c>
      <c r="J15" s="8">
        <f>HARMEAN(G15:G16)</f>
        <v>1195920.3980099503</v>
      </c>
      <c r="K15" s="8">
        <f>MEDIAN(G15:G16)</f>
        <v>1195950</v>
      </c>
      <c r="L15" s="15">
        <f>ABS(G15-G16)/(G15+G16)</f>
        <v>4.9751243781094526E-3</v>
      </c>
      <c r="M15" s="11" t="str">
        <f>IF(L15&lt;0.15, "Precios homogéneos en el mercado", "Variación moderada de oferta")</f>
        <v>Precios homogéneos en el mercado</v>
      </c>
      <c r="N15" s="8">
        <f>I15*C15</f>
        <v>1195950</v>
      </c>
    </row>
    <row r="16" spans="1:14" ht="20.100000000000001" customHeight="1" x14ac:dyDescent="0.3">
      <c r="A16" s="14"/>
      <c r="B16" s="10"/>
      <c r="C16" s="17"/>
      <c r="D16" s="5" t="s">
        <v>16</v>
      </c>
      <c r="E16" s="6">
        <v>1000000</v>
      </c>
      <c r="F16" s="6">
        <f t="shared" si="2"/>
        <v>190000</v>
      </c>
      <c r="G16" s="6">
        <f t="shared" si="3"/>
        <v>1190000</v>
      </c>
      <c r="H16" s="6">
        <f>C15*G16</f>
        <v>1190000</v>
      </c>
      <c r="I16" s="9"/>
      <c r="J16" s="9"/>
      <c r="K16" s="9"/>
      <c r="L16" s="16"/>
      <c r="M16" s="12"/>
      <c r="N16" s="9"/>
    </row>
    <row r="17" spans="1:14" ht="20.100000000000001" customHeight="1" x14ac:dyDescent="0.3">
      <c r="A17" s="13">
        <v>3</v>
      </c>
      <c r="B17" s="10" t="s">
        <v>95</v>
      </c>
      <c r="C17" s="17">
        <v>2</v>
      </c>
      <c r="D17" s="3" t="s">
        <v>15</v>
      </c>
      <c r="E17" s="4">
        <v>1570000</v>
      </c>
      <c r="F17" s="4">
        <f t="shared" si="2"/>
        <v>298300</v>
      </c>
      <c r="G17" s="4">
        <f t="shared" si="3"/>
        <v>1868300</v>
      </c>
      <c r="H17" s="4">
        <f>C17*G17</f>
        <v>3736600</v>
      </c>
      <c r="I17" s="8">
        <f>AVERAGE(G17:G18)</f>
        <v>1767150</v>
      </c>
      <c r="J17" s="8">
        <f>HARMEAN(G17:G18)</f>
        <v>1761360.2693602694</v>
      </c>
      <c r="K17" s="8">
        <f>MEDIAN(G17:G18)</f>
        <v>1767150</v>
      </c>
      <c r="L17" s="15">
        <f>ABS(G17-G18)/(G17+G18)</f>
        <v>5.7239057239057242E-2</v>
      </c>
      <c r="M17" s="11" t="str">
        <f>IF(L17&lt;0.15, "Precios homogéneos en el mercado", "Variación moderada de oferta")</f>
        <v>Precios homogéneos en el mercado</v>
      </c>
      <c r="N17" s="8">
        <f>I17*C17</f>
        <v>3534300</v>
      </c>
    </row>
    <row r="18" spans="1:14" ht="20.100000000000001" customHeight="1" x14ac:dyDescent="0.3">
      <c r="A18" s="14"/>
      <c r="B18" s="10"/>
      <c r="C18" s="17"/>
      <c r="D18" s="5" t="s">
        <v>16</v>
      </c>
      <c r="E18" s="6">
        <v>1400000</v>
      </c>
      <c r="F18" s="6">
        <f t="shared" si="2"/>
        <v>266000</v>
      </c>
      <c r="G18" s="6">
        <f t="shared" si="3"/>
        <v>1666000</v>
      </c>
      <c r="H18" s="6">
        <f>C17*G18</f>
        <v>3332000</v>
      </c>
      <c r="I18" s="9"/>
      <c r="J18" s="9"/>
      <c r="K18" s="9"/>
      <c r="L18" s="16"/>
      <c r="M18" s="12"/>
      <c r="N18" s="9"/>
    </row>
    <row r="19" spans="1:14" ht="20.100000000000001" customHeight="1" x14ac:dyDescent="0.3">
      <c r="A19" s="13">
        <v>4</v>
      </c>
      <c r="B19" s="10" t="s">
        <v>19</v>
      </c>
      <c r="C19" s="17">
        <v>2</v>
      </c>
      <c r="D19" s="3" t="s">
        <v>15</v>
      </c>
      <c r="E19" s="4">
        <v>1290000</v>
      </c>
      <c r="F19" s="4">
        <f t="shared" si="2"/>
        <v>245100</v>
      </c>
      <c r="G19" s="4">
        <f t="shared" si="3"/>
        <v>1535100</v>
      </c>
      <c r="H19" s="4">
        <f>C19*G19</f>
        <v>3070200</v>
      </c>
      <c r="I19" s="8">
        <f>AVERAGE(G19:G20)</f>
        <v>1481550</v>
      </c>
      <c r="J19" s="8">
        <f>HARMEAN(G19:G20)</f>
        <v>1479614.4578313252</v>
      </c>
      <c r="K19" s="8">
        <f>MEDIAN(G19:G20)</f>
        <v>1481550</v>
      </c>
      <c r="L19" s="15">
        <f>ABS(G19-G20)/(G19+G20)</f>
        <v>3.614457831325301E-2</v>
      </c>
      <c r="M19" s="11" t="str">
        <f>IF(L19&lt;0.15, "Precios homogéneos en el mercado", "Variación moderada de oferta")</f>
        <v>Precios homogéneos en el mercado</v>
      </c>
      <c r="N19" s="8">
        <f>I19*C19</f>
        <v>2963100</v>
      </c>
    </row>
    <row r="20" spans="1:14" ht="20.100000000000001" customHeight="1" x14ac:dyDescent="0.3">
      <c r="A20" s="14"/>
      <c r="B20" s="10"/>
      <c r="C20" s="17"/>
      <c r="D20" s="5" t="s">
        <v>16</v>
      </c>
      <c r="E20" s="6">
        <v>1200000</v>
      </c>
      <c r="F20" s="6">
        <f t="shared" si="2"/>
        <v>228000</v>
      </c>
      <c r="G20" s="6">
        <f t="shared" si="3"/>
        <v>1428000</v>
      </c>
      <c r="H20" s="6">
        <f>C19*G20</f>
        <v>2856000</v>
      </c>
      <c r="I20" s="9"/>
      <c r="J20" s="9"/>
      <c r="K20" s="9"/>
      <c r="L20" s="16"/>
      <c r="M20" s="12"/>
      <c r="N20" s="9"/>
    </row>
    <row r="21" spans="1:14" ht="20.100000000000001" customHeight="1" x14ac:dyDescent="0.3">
      <c r="A21" s="13">
        <v>5</v>
      </c>
      <c r="B21" s="10" t="s">
        <v>97</v>
      </c>
      <c r="C21" s="17">
        <v>1</v>
      </c>
      <c r="D21" s="3" t="s">
        <v>15</v>
      </c>
      <c r="E21" s="4">
        <v>1790000</v>
      </c>
      <c r="F21" s="4">
        <f t="shared" si="2"/>
        <v>340100</v>
      </c>
      <c r="G21" s="4">
        <f t="shared" si="3"/>
        <v>2130100</v>
      </c>
      <c r="H21" s="4">
        <f>C21*G21</f>
        <v>2130100</v>
      </c>
      <c r="I21" s="8">
        <f>AVERAGE(G21:G22)</f>
        <v>2017050</v>
      </c>
      <c r="J21" s="8">
        <f>HARMEAN(G21:G22)</f>
        <v>2010713.8643067847</v>
      </c>
      <c r="K21" s="8">
        <f>MEDIAN(G21:G22)</f>
        <v>2017050</v>
      </c>
      <c r="L21" s="15">
        <f>ABS(G21-G22)/(G21+G22)</f>
        <v>5.6047197640117993E-2</v>
      </c>
      <c r="M21" s="11" t="str">
        <f>IF(L21&lt;0.15, "Precios homogéneos en el mercado", "Variación moderada de oferta")</f>
        <v>Precios homogéneos en el mercado</v>
      </c>
      <c r="N21" s="8">
        <f>I21*C21</f>
        <v>2017050</v>
      </c>
    </row>
    <row r="22" spans="1:14" ht="20.100000000000001" customHeight="1" x14ac:dyDescent="0.3">
      <c r="A22" s="14"/>
      <c r="B22" s="10"/>
      <c r="C22" s="17"/>
      <c r="D22" s="5" t="s">
        <v>16</v>
      </c>
      <c r="E22" s="6">
        <v>1600000</v>
      </c>
      <c r="F22" s="6">
        <f t="shared" si="2"/>
        <v>304000</v>
      </c>
      <c r="G22" s="6">
        <f t="shared" si="3"/>
        <v>1904000</v>
      </c>
      <c r="H22" s="6">
        <f>C21*G22</f>
        <v>1904000</v>
      </c>
      <c r="I22" s="9"/>
      <c r="J22" s="9"/>
      <c r="K22" s="9"/>
      <c r="L22" s="16"/>
      <c r="M22" s="12"/>
      <c r="N22" s="9"/>
    </row>
    <row r="23" spans="1:14" ht="20.100000000000001" customHeight="1" x14ac:dyDescent="0.3">
      <c r="A23" s="13">
        <v>6</v>
      </c>
      <c r="B23" s="10" t="s">
        <v>96</v>
      </c>
      <c r="C23" s="17">
        <v>1</v>
      </c>
      <c r="D23" s="3" t="s">
        <v>15</v>
      </c>
      <c r="E23" s="4">
        <v>670000</v>
      </c>
      <c r="F23" s="4">
        <f t="shared" si="2"/>
        <v>127300</v>
      </c>
      <c r="G23" s="4">
        <f t="shared" si="3"/>
        <v>797300</v>
      </c>
      <c r="H23" s="4">
        <f>C23*G23</f>
        <v>797300</v>
      </c>
      <c r="I23" s="8">
        <f>AVERAGE(G23:G24)</f>
        <v>934150</v>
      </c>
      <c r="J23" s="8">
        <f>HARMEAN(G23:G24)</f>
        <v>914101.91082802555</v>
      </c>
      <c r="K23" s="8">
        <f>MEDIAN(G23:G24)</f>
        <v>934150</v>
      </c>
      <c r="L23" s="15">
        <f>ABS(G23-G24)/(G23+G24)</f>
        <v>0.1464968152866242</v>
      </c>
      <c r="M23" s="11" t="str">
        <f>IF(L23&lt;0.15, "Precios homogéneos en el mercado", "Variación moderada de oferta")</f>
        <v>Precios homogéneos en el mercado</v>
      </c>
      <c r="N23" s="8">
        <f>I23*C23</f>
        <v>934150</v>
      </c>
    </row>
    <row r="24" spans="1:14" ht="20.100000000000001" customHeight="1" x14ac:dyDescent="0.3">
      <c r="A24" s="14"/>
      <c r="B24" s="10"/>
      <c r="C24" s="17"/>
      <c r="D24" s="5" t="s">
        <v>16</v>
      </c>
      <c r="E24" s="6">
        <v>900000</v>
      </c>
      <c r="F24" s="6">
        <f t="shared" si="2"/>
        <v>171000</v>
      </c>
      <c r="G24" s="6">
        <f t="shared" si="3"/>
        <v>1071000</v>
      </c>
      <c r="H24" s="6">
        <f>C23*G24</f>
        <v>1071000</v>
      </c>
      <c r="I24" s="9"/>
      <c r="J24" s="9"/>
      <c r="K24" s="9"/>
      <c r="L24" s="16"/>
      <c r="M24" s="12"/>
      <c r="N24" s="9"/>
    </row>
    <row r="25" spans="1:14" ht="20.100000000000001" customHeight="1" x14ac:dyDescent="0.3">
      <c r="A25" s="13">
        <v>7</v>
      </c>
      <c r="B25" s="10" t="s">
        <v>98</v>
      </c>
      <c r="C25" s="17">
        <v>1</v>
      </c>
      <c r="D25" s="3" t="s">
        <v>15</v>
      </c>
      <c r="E25" s="4">
        <v>730000</v>
      </c>
      <c r="F25" s="4">
        <f t="shared" si="2"/>
        <v>138700</v>
      </c>
      <c r="G25" s="4">
        <f t="shared" si="3"/>
        <v>868700</v>
      </c>
      <c r="H25" s="4">
        <f>C25*G25</f>
        <v>868700</v>
      </c>
      <c r="I25" s="8">
        <f>AVERAGE(G25:G26)</f>
        <v>910350</v>
      </c>
      <c r="J25" s="8">
        <f>HARMEAN(G25:G26)</f>
        <v>908444.44444444438</v>
      </c>
      <c r="K25" s="8">
        <f>MEDIAN(G25:G26)</f>
        <v>910350</v>
      </c>
      <c r="L25" s="15">
        <f>ABS(G25-G26)/(G25+G26)</f>
        <v>4.5751633986928102E-2</v>
      </c>
      <c r="M25" s="11" t="str">
        <f>IF(L25&lt;0.15, "Precios homogéneos en el mercado", "Variación moderada de oferta")</f>
        <v>Precios homogéneos en el mercado</v>
      </c>
      <c r="N25" s="8">
        <f>I25*C25</f>
        <v>910350</v>
      </c>
    </row>
    <row r="26" spans="1:14" ht="20.100000000000001" customHeight="1" x14ac:dyDescent="0.3">
      <c r="A26" s="14"/>
      <c r="B26" s="10"/>
      <c r="C26" s="17"/>
      <c r="D26" s="5" t="s">
        <v>16</v>
      </c>
      <c r="E26" s="6">
        <v>800000</v>
      </c>
      <c r="F26" s="6">
        <f t="shared" si="2"/>
        <v>152000</v>
      </c>
      <c r="G26" s="6">
        <f t="shared" si="3"/>
        <v>952000</v>
      </c>
      <c r="H26" s="6">
        <f>C25*G26</f>
        <v>952000</v>
      </c>
      <c r="I26" s="9"/>
      <c r="J26" s="9"/>
      <c r="K26" s="9"/>
      <c r="L26" s="16"/>
      <c r="M26" s="12"/>
      <c r="N26" s="9"/>
    </row>
    <row r="27" spans="1:14" ht="20.100000000000001" customHeight="1" x14ac:dyDescent="0.3">
      <c r="A27" s="13">
        <v>8</v>
      </c>
      <c r="B27" s="10" t="s">
        <v>99</v>
      </c>
      <c r="C27" s="17">
        <v>1</v>
      </c>
      <c r="D27" s="3" t="s">
        <v>15</v>
      </c>
      <c r="E27" s="4">
        <v>620000</v>
      </c>
      <c r="F27" s="4">
        <f t="shared" si="2"/>
        <v>117800</v>
      </c>
      <c r="G27" s="4">
        <f t="shared" si="3"/>
        <v>737800</v>
      </c>
      <c r="H27" s="4">
        <f>C27*G27</f>
        <v>737800</v>
      </c>
      <c r="I27" s="8">
        <f>AVERAGE(G27:G28)</f>
        <v>755650</v>
      </c>
      <c r="J27" s="8">
        <f>HARMEAN(G27:G28)</f>
        <v>755228.3464566929</v>
      </c>
      <c r="K27" s="8">
        <f>MEDIAN(G27:G28)</f>
        <v>755650</v>
      </c>
      <c r="L27" s="15">
        <f>ABS(G27-G28)/(G27+G28)</f>
        <v>2.3622047244094488E-2</v>
      </c>
      <c r="M27" s="11" t="str">
        <f>IF(L27&lt;0.15, "Precios homogéneos en el mercado", "Variación moderada de oferta")</f>
        <v>Precios homogéneos en el mercado</v>
      </c>
      <c r="N27" s="8">
        <f>I27*C27</f>
        <v>755650</v>
      </c>
    </row>
    <row r="28" spans="1:14" ht="20.100000000000001" customHeight="1" x14ac:dyDescent="0.3">
      <c r="A28" s="14"/>
      <c r="B28" s="10"/>
      <c r="C28" s="17"/>
      <c r="D28" s="5" t="s">
        <v>16</v>
      </c>
      <c r="E28" s="6">
        <v>650000</v>
      </c>
      <c r="F28" s="6">
        <f t="shared" si="2"/>
        <v>123500</v>
      </c>
      <c r="G28" s="6">
        <f t="shared" si="3"/>
        <v>773500</v>
      </c>
      <c r="H28" s="6">
        <f>C27*G28</f>
        <v>773500</v>
      </c>
      <c r="I28" s="9"/>
      <c r="J28" s="9"/>
      <c r="K28" s="9"/>
      <c r="L28" s="16"/>
      <c r="M28" s="12"/>
      <c r="N28" s="9"/>
    </row>
    <row r="29" spans="1:14" ht="20.100000000000001" customHeight="1" x14ac:dyDescent="0.3">
      <c r="A29" s="13">
        <v>9</v>
      </c>
      <c r="B29" s="10" t="s">
        <v>100</v>
      </c>
      <c r="C29" s="17">
        <v>1</v>
      </c>
      <c r="D29" s="3" t="s">
        <v>15</v>
      </c>
      <c r="E29" s="4">
        <v>360000</v>
      </c>
      <c r="F29" s="4">
        <f t="shared" si="2"/>
        <v>68400</v>
      </c>
      <c r="G29" s="4">
        <f t="shared" si="3"/>
        <v>428400</v>
      </c>
      <c r="H29" s="4">
        <f>C29*G29</f>
        <v>428400</v>
      </c>
      <c r="I29" s="8">
        <f>AVERAGE(G29:G30)</f>
        <v>452200</v>
      </c>
      <c r="J29" s="8">
        <f>HARMEAN(G29:G30)</f>
        <v>450947.3684210527</v>
      </c>
      <c r="K29" s="8">
        <f>MEDIAN(G29:G30)</f>
        <v>452200</v>
      </c>
      <c r="L29" s="15">
        <f>ABS(G29-G30)/(G29+G30)</f>
        <v>5.2631578947368418E-2</v>
      </c>
      <c r="M29" s="11" t="str">
        <f>IF(L29&lt;0.15, "Precios homogéneos en el mercado", "Variación moderada de oferta")</f>
        <v>Precios homogéneos en el mercado</v>
      </c>
      <c r="N29" s="8">
        <f>I29*C29</f>
        <v>452200</v>
      </c>
    </row>
    <row r="30" spans="1:14" ht="20.100000000000001" customHeight="1" x14ac:dyDescent="0.3">
      <c r="A30" s="14"/>
      <c r="B30" s="10"/>
      <c r="C30" s="17"/>
      <c r="D30" s="5" t="s">
        <v>16</v>
      </c>
      <c r="E30" s="6">
        <v>400000</v>
      </c>
      <c r="F30" s="6">
        <f t="shared" si="2"/>
        <v>76000</v>
      </c>
      <c r="G30" s="6">
        <f t="shared" si="3"/>
        <v>476000</v>
      </c>
      <c r="H30" s="6">
        <f>C29*G30</f>
        <v>476000</v>
      </c>
      <c r="I30" s="9"/>
      <c r="J30" s="9"/>
      <c r="K30" s="9"/>
      <c r="L30" s="16"/>
      <c r="M30" s="12"/>
      <c r="N30" s="9"/>
    </row>
    <row r="31" spans="1:14" ht="20.100000000000001" customHeight="1" x14ac:dyDescent="0.3">
      <c r="A31" s="13">
        <v>10</v>
      </c>
      <c r="B31" s="10" t="s">
        <v>101</v>
      </c>
      <c r="C31" s="17">
        <v>1</v>
      </c>
      <c r="D31" s="3" t="s">
        <v>15</v>
      </c>
      <c r="E31" s="4">
        <v>530000</v>
      </c>
      <c r="F31" s="4">
        <f t="shared" si="2"/>
        <v>100700</v>
      </c>
      <c r="G31" s="4">
        <f t="shared" si="3"/>
        <v>630700</v>
      </c>
      <c r="H31" s="4">
        <f>C31*G31</f>
        <v>630700</v>
      </c>
      <c r="I31" s="8">
        <f>AVERAGE(G31:G32)</f>
        <v>791350</v>
      </c>
      <c r="J31" s="8">
        <f>HARMEAN(G31:G32)</f>
        <v>758736.84210526315</v>
      </c>
      <c r="K31" s="8">
        <f>MEDIAN(G31:G32)</f>
        <v>791350</v>
      </c>
      <c r="L31" s="15">
        <f>ABS(G31-G32)/(G31+G32)</f>
        <v>0.20300751879699247</v>
      </c>
      <c r="M31" s="11" t="str">
        <f>IF(L31&lt;0.15, "Precios homogéneos en el mercado", "Variación moderada de oferta")</f>
        <v>Variación moderada de oferta</v>
      </c>
      <c r="N31" s="8">
        <f>I31*C31</f>
        <v>791350</v>
      </c>
    </row>
    <row r="32" spans="1:14" ht="20.100000000000001" customHeight="1" x14ac:dyDescent="0.3">
      <c r="A32" s="14"/>
      <c r="B32" s="10"/>
      <c r="C32" s="17"/>
      <c r="D32" s="5" t="s">
        <v>16</v>
      </c>
      <c r="E32" s="6">
        <v>800000</v>
      </c>
      <c r="F32" s="6">
        <f t="shared" si="2"/>
        <v>152000</v>
      </c>
      <c r="G32" s="6">
        <f t="shared" si="3"/>
        <v>952000</v>
      </c>
      <c r="H32" s="6">
        <f>C31*G32</f>
        <v>952000</v>
      </c>
      <c r="I32" s="9"/>
      <c r="J32" s="9"/>
      <c r="K32" s="9"/>
      <c r="L32" s="16"/>
      <c r="M32" s="12"/>
      <c r="N32" s="9"/>
    </row>
    <row r="33" spans="1:14" ht="20.100000000000001" customHeight="1" x14ac:dyDescent="0.3">
      <c r="A33" s="13">
        <v>11</v>
      </c>
      <c r="B33" s="10" t="s">
        <v>102</v>
      </c>
      <c r="C33" s="17">
        <v>1</v>
      </c>
      <c r="D33" s="3" t="s">
        <v>15</v>
      </c>
      <c r="E33" s="4">
        <v>1510000</v>
      </c>
      <c r="F33" s="4">
        <f t="shared" si="2"/>
        <v>286900</v>
      </c>
      <c r="G33" s="4">
        <f t="shared" si="3"/>
        <v>1796900</v>
      </c>
      <c r="H33" s="4">
        <f>C33*G33</f>
        <v>1796900</v>
      </c>
      <c r="I33" s="8">
        <f>AVERAGE(G33:G34)</f>
        <v>1909950</v>
      </c>
      <c r="J33" s="8">
        <f>HARMEAN(G33:G34)</f>
        <v>1903258.5669781936</v>
      </c>
      <c r="K33" s="8">
        <f>MEDIAN(G33:G34)</f>
        <v>1909950</v>
      </c>
      <c r="L33" s="15">
        <f>ABS(G33-G34)/(G33+G34)</f>
        <v>5.9190031152647975E-2</v>
      </c>
      <c r="M33" s="11" t="str">
        <f>IF(L33&lt;0.15, "Precios homogéneos en el mercado", "Variación moderada de oferta")</f>
        <v>Precios homogéneos en el mercado</v>
      </c>
      <c r="N33" s="8">
        <f>I33*C33</f>
        <v>1909950</v>
      </c>
    </row>
    <row r="34" spans="1:14" ht="20.100000000000001" customHeight="1" x14ac:dyDescent="0.3">
      <c r="A34" s="14"/>
      <c r="B34" s="10"/>
      <c r="C34" s="17"/>
      <c r="D34" s="5" t="s">
        <v>16</v>
      </c>
      <c r="E34" s="6">
        <v>1700000</v>
      </c>
      <c r="F34" s="6">
        <f t="shared" si="2"/>
        <v>323000</v>
      </c>
      <c r="G34" s="6">
        <f t="shared" si="3"/>
        <v>2023000</v>
      </c>
      <c r="H34" s="6">
        <f>C33*G34</f>
        <v>2023000</v>
      </c>
      <c r="I34" s="9"/>
      <c r="J34" s="9"/>
      <c r="K34" s="9"/>
      <c r="L34" s="16"/>
      <c r="M34" s="12"/>
      <c r="N34" s="9"/>
    </row>
    <row r="35" spans="1:14" ht="20.100000000000001" customHeight="1" x14ac:dyDescent="0.3">
      <c r="A35" s="13">
        <v>12</v>
      </c>
      <c r="B35" s="10" t="s">
        <v>103</v>
      </c>
      <c r="C35" s="17">
        <v>1</v>
      </c>
      <c r="D35" s="3" t="s">
        <v>15</v>
      </c>
      <c r="E35" s="4">
        <v>500000</v>
      </c>
      <c r="F35" s="4">
        <f t="shared" si="2"/>
        <v>95000</v>
      </c>
      <c r="G35" s="4">
        <f t="shared" si="3"/>
        <v>595000</v>
      </c>
      <c r="H35" s="4">
        <f>C35*G35</f>
        <v>595000</v>
      </c>
      <c r="I35" s="8">
        <f>AVERAGE(G35:G36)</f>
        <v>654500</v>
      </c>
      <c r="J35" s="8">
        <f>HARMEAN(G35:G36)</f>
        <v>649090.90909090906</v>
      </c>
      <c r="K35" s="8">
        <f>MEDIAN(G35:G36)</f>
        <v>654500</v>
      </c>
      <c r="L35" s="15">
        <f>ABS(G35-G36)/(G35+G36)</f>
        <v>9.0909090909090912E-2</v>
      </c>
      <c r="M35" s="11" t="str">
        <f>IF(L35&lt;0.15, "Precios homogéneos en el mercado", "Variación moderada de oferta")</f>
        <v>Precios homogéneos en el mercado</v>
      </c>
      <c r="N35" s="8">
        <f>I35*C35</f>
        <v>654500</v>
      </c>
    </row>
    <row r="36" spans="1:14" ht="20.100000000000001" customHeight="1" x14ac:dyDescent="0.3">
      <c r="A36" s="14"/>
      <c r="B36" s="10"/>
      <c r="C36" s="17"/>
      <c r="D36" s="5" t="s">
        <v>16</v>
      </c>
      <c r="E36" s="6">
        <v>600000</v>
      </c>
      <c r="F36" s="6">
        <f t="shared" si="2"/>
        <v>114000</v>
      </c>
      <c r="G36" s="6">
        <f t="shared" si="3"/>
        <v>714000</v>
      </c>
      <c r="H36" s="6">
        <f>C35*G36</f>
        <v>714000</v>
      </c>
      <c r="I36" s="9"/>
      <c r="J36" s="9"/>
      <c r="K36" s="9"/>
      <c r="L36" s="16"/>
      <c r="M36" s="12"/>
      <c r="N36" s="9"/>
    </row>
    <row r="37" spans="1:14" ht="20.100000000000001" customHeight="1" x14ac:dyDescent="0.3">
      <c r="A37" s="13">
        <v>13</v>
      </c>
      <c r="B37" s="10" t="s">
        <v>104</v>
      </c>
      <c r="C37" s="17">
        <v>1</v>
      </c>
      <c r="D37" s="3" t="s">
        <v>15</v>
      </c>
      <c r="E37" s="4">
        <v>420000</v>
      </c>
      <c r="F37" s="4">
        <f t="shared" si="2"/>
        <v>79800</v>
      </c>
      <c r="G37" s="4">
        <f t="shared" si="3"/>
        <v>499800</v>
      </c>
      <c r="H37" s="4">
        <f>C37*G37</f>
        <v>499800</v>
      </c>
      <c r="I37" s="8">
        <f>AVERAGE(G37:G38)</f>
        <v>547400</v>
      </c>
      <c r="J37" s="8">
        <f>HARMEAN(G37:G38)</f>
        <v>543260.86956521741</v>
      </c>
      <c r="K37" s="8">
        <f>MEDIAN(G37:G38)</f>
        <v>547400</v>
      </c>
      <c r="L37" s="15">
        <f>ABS(G37-G38)/(G37+G38)</f>
        <v>8.6956521739130432E-2</v>
      </c>
      <c r="M37" s="11" t="str">
        <f>IF(L37&lt;0.15, "Precios homogéneos en el mercado", "Variación moderada de oferta")</f>
        <v>Precios homogéneos en el mercado</v>
      </c>
      <c r="N37" s="8">
        <f>I37*C37</f>
        <v>547400</v>
      </c>
    </row>
    <row r="38" spans="1:14" ht="20.100000000000001" customHeight="1" x14ac:dyDescent="0.3">
      <c r="A38" s="14"/>
      <c r="B38" s="10"/>
      <c r="C38" s="17"/>
      <c r="D38" s="5" t="s">
        <v>16</v>
      </c>
      <c r="E38" s="6">
        <v>500000</v>
      </c>
      <c r="F38" s="6">
        <f t="shared" si="2"/>
        <v>95000</v>
      </c>
      <c r="G38" s="6">
        <f t="shared" si="3"/>
        <v>595000</v>
      </c>
      <c r="H38" s="6">
        <f>C37*G38</f>
        <v>595000</v>
      </c>
      <c r="I38" s="9"/>
      <c r="J38" s="9"/>
      <c r="K38" s="9"/>
      <c r="L38" s="16"/>
      <c r="M38" s="12"/>
      <c r="N38" s="9"/>
    </row>
    <row r="39" spans="1:14" ht="20.100000000000001" customHeight="1" x14ac:dyDescent="0.3">
      <c r="A39" s="13">
        <v>14</v>
      </c>
      <c r="B39" s="10" t="s">
        <v>105</v>
      </c>
      <c r="C39" s="17">
        <v>4</v>
      </c>
      <c r="D39" s="3" t="s">
        <v>15</v>
      </c>
      <c r="E39" s="4">
        <v>810000</v>
      </c>
      <c r="F39" s="4">
        <f t="shared" si="2"/>
        <v>153900</v>
      </c>
      <c r="G39" s="4">
        <f t="shared" si="3"/>
        <v>963900</v>
      </c>
      <c r="H39" s="4">
        <f>C39*G39</f>
        <v>3855600</v>
      </c>
      <c r="I39" s="8">
        <f>AVERAGE(G39:G40)</f>
        <v>928200</v>
      </c>
      <c r="J39" s="8">
        <f>HARMEAN(G39:G40)</f>
        <v>926826.92307692312</v>
      </c>
      <c r="K39" s="8">
        <f>MEDIAN(G39:G40)</f>
        <v>928200</v>
      </c>
      <c r="L39" s="15">
        <f>ABS(G39-G40)/(G39+G40)</f>
        <v>3.8461538461538464E-2</v>
      </c>
      <c r="M39" s="11" t="str">
        <f>IF(L39&lt;0.15, "Precios homogéneos en el mercado", "Variación moderada de oferta")</f>
        <v>Precios homogéneos en el mercado</v>
      </c>
      <c r="N39" s="8">
        <f>I39*C39</f>
        <v>3712800</v>
      </c>
    </row>
    <row r="40" spans="1:14" ht="20.100000000000001" customHeight="1" x14ac:dyDescent="0.3">
      <c r="A40" s="14"/>
      <c r="B40" s="10"/>
      <c r="C40" s="17"/>
      <c r="D40" s="5" t="s">
        <v>16</v>
      </c>
      <c r="E40" s="6">
        <v>750000</v>
      </c>
      <c r="F40" s="6">
        <f t="shared" si="2"/>
        <v>142500</v>
      </c>
      <c r="G40" s="6">
        <f t="shared" si="3"/>
        <v>892500</v>
      </c>
      <c r="H40" s="6">
        <f>C39*G40</f>
        <v>3570000</v>
      </c>
      <c r="I40" s="9"/>
      <c r="J40" s="9"/>
      <c r="K40" s="9"/>
      <c r="L40" s="16"/>
      <c r="M40" s="12"/>
      <c r="N40" s="9"/>
    </row>
    <row r="41" spans="1:14" ht="20.100000000000001" customHeight="1" x14ac:dyDescent="0.3">
      <c r="A41" s="13">
        <v>15</v>
      </c>
      <c r="B41" s="10" t="s">
        <v>106</v>
      </c>
      <c r="C41" s="17">
        <v>1</v>
      </c>
      <c r="D41" s="3" t="s">
        <v>15</v>
      </c>
      <c r="E41" s="4">
        <v>530000</v>
      </c>
      <c r="F41" s="4">
        <f t="shared" si="2"/>
        <v>100700</v>
      </c>
      <c r="G41" s="4">
        <f t="shared" si="3"/>
        <v>630700</v>
      </c>
      <c r="H41" s="4">
        <f>C41*G41</f>
        <v>630700</v>
      </c>
      <c r="I41" s="8">
        <f>AVERAGE(G41:G42)</f>
        <v>630700</v>
      </c>
      <c r="J41" s="8">
        <f>HARMEAN(G41:G42)</f>
        <v>630700</v>
      </c>
      <c r="K41" s="8">
        <f>MEDIAN(G41:G42)</f>
        <v>630700</v>
      </c>
      <c r="L41" s="15">
        <f>ABS(G41-G42)/(G41+G42)</f>
        <v>0</v>
      </c>
      <c r="M41" s="11" t="str">
        <f>IF(L41&lt;0.15, "Precios homogéneos en el mercado", "Variación moderada de oferta")</f>
        <v>Precios homogéneos en el mercado</v>
      </c>
      <c r="N41" s="8">
        <f>I41*C41</f>
        <v>630700</v>
      </c>
    </row>
    <row r="42" spans="1:14" ht="20.100000000000001" customHeight="1" x14ac:dyDescent="0.3">
      <c r="A42" s="14"/>
      <c r="B42" s="10"/>
      <c r="C42" s="17"/>
      <c r="D42" s="5" t="s">
        <v>16</v>
      </c>
      <c r="E42" s="6">
        <v>530000</v>
      </c>
      <c r="F42" s="6">
        <f t="shared" si="2"/>
        <v>100700</v>
      </c>
      <c r="G42" s="6">
        <f t="shared" si="3"/>
        <v>630700</v>
      </c>
      <c r="H42" s="6">
        <f>C41*G42</f>
        <v>630700</v>
      </c>
      <c r="I42" s="9"/>
      <c r="J42" s="9"/>
      <c r="K42" s="9"/>
      <c r="L42" s="16"/>
      <c r="M42" s="12"/>
      <c r="N42" s="9"/>
    </row>
    <row r="43" spans="1:14" ht="20.100000000000001" customHeight="1" x14ac:dyDescent="0.3">
      <c r="A43" s="13">
        <v>16</v>
      </c>
      <c r="B43" s="10" t="s">
        <v>107</v>
      </c>
      <c r="C43" s="17">
        <v>1</v>
      </c>
      <c r="D43" s="3" t="s">
        <v>15</v>
      </c>
      <c r="E43" s="4">
        <v>360000</v>
      </c>
      <c r="F43" s="4">
        <f t="shared" si="2"/>
        <v>68400</v>
      </c>
      <c r="G43" s="4">
        <f t="shared" si="3"/>
        <v>428400</v>
      </c>
      <c r="H43" s="4">
        <f>C43*G43</f>
        <v>428400</v>
      </c>
      <c r="I43" s="8">
        <f>AVERAGE(G43:G44)</f>
        <v>571200</v>
      </c>
      <c r="J43" s="8">
        <f>HARMEAN(G43:G44)</f>
        <v>535500</v>
      </c>
      <c r="K43" s="8">
        <f>MEDIAN(G43:G44)</f>
        <v>571200</v>
      </c>
      <c r="L43" s="15">
        <f>ABS(G43-G44)/(G43+G44)</f>
        <v>0.25</v>
      </c>
      <c r="M43" s="11" t="str">
        <f>IF(L43&lt;0.15, "Precios homogéneos en el mercado", "Variación moderada de oferta")</f>
        <v>Variación moderada de oferta</v>
      </c>
      <c r="N43" s="8">
        <f>I43*C43</f>
        <v>571200</v>
      </c>
    </row>
    <row r="44" spans="1:14" ht="20.100000000000001" customHeight="1" x14ac:dyDescent="0.3">
      <c r="A44" s="14"/>
      <c r="B44" s="10"/>
      <c r="C44" s="17"/>
      <c r="D44" s="5" t="s">
        <v>16</v>
      </c>
      <c r="E44" s="6">
        <v>600000</v>
      </c>
      <c r="F44" s="6">
        <f t="shared" si="2"/>
        <v>114000</v>
      </c>
      <c r="G44" s="6">
        <f t="shared" si="3"/>
        <v>714000</v>
      </c>
      <c r="H44" s="6">
        <f>C43*G44</f>
        <v>714000</v>
      </c>
      <c r="I44" s="9"/>
      <c r="J44" s="9"/>
      <c r="K44" s="9"/>
      <c r="L44" s="16"/>
      <c r="M44" s="12"/>
      <c r="N44" s="9"/>
    </row>
    <row r="45" spans="1:14" ht="20.100000000000001" customHeight="1" x14ac:dyDescent="0.3">
      <c r="A45" s="13">
        <v>17</v>
      </c>
      <c r="B45" s="10" t="s">
        <v>108</v>
      </c>
      <c r="C45" s="17">
        <v>1</v>
      </c>
      <c r="D45" s="3" t="s">
        <v>15</v>
      </c>
      <c r="E45" s="4">
        <v>480000</v>
      </c>
      <c r="F45" s="4">
        <f t="shared" ref="F45:F76" si="4">E45*0.19</f>
        <v>91200</v>
      </c>
      <c r="G45" s="4">
        <f t="shared" ref="G45:G76" si="5">E45+F45</f>
        <v>571200</v>
      </c>
      <c r="H45" s="4">
        <f>C45*G45</f>
        <v>571200</v>
      </c>
      <c r="I45" s="8">
        <f>AVERAGE(G45:G46)</f>
        <v>571200</v>
      </c>
      <c r="J45" s="8">
        <f>HARMEAN(G45:G46)</f>
        <v>571200</v>
      </c>
      <c r="K45" s="8">
        <f>MEDIAN(G45:G46)</f>
        <v>571200</v>
      </c>
      <c r="L45" s="15">
        <f>ABS(G45-G46)/(G45+G46)</f>
        <v>0</v>
      </c>
      <c r="M45" s="11" t="str">
        <f>IF(L45&lt;0.15, "Precios homogéneos en el mercado", "Variación moderada de oferta")</f>
        <v>Precios homogéneos en el mercado</v>
      </c>
      <c r="N45" s="8">
        <f>I45*C45</f>
        <v>571200</v>
      </c>
    </row>
    <row r="46" spans="1:14" ht="20.100000000000001" customHeight="1" x14ac:dyDescent="0.3">
      <c r="A46" s="14"/>
      <c r="B46" s="10"/>
      <c r="C46" s="17"/>
      <c r="D46" s="5" t="s">
        <v>16</v>
      </c>
      <c r="E46" s="6">
        <v>480000</v>
      </c>
      <c r="F46" s="6">
        <f t="shared" si="4"/>
        <v>91200</v>
      </c>
      <c r="G46" s="6">
        <f t="shared" si="5"/>
        <v>571200</v>
      </c>
      <c r="H46" s="6">
        <f>C45*G46</f>
        <v>571200</v>
      </c>
      <c r="I46" s="9"/>
      <c r="J46" s="9"/>
      <c r="K46" s="9"/>
      <c r="L46" s="16"/>
      <c r="M46" s="12"/>
      <c r="N46" s="9"/>
    </row>
    <row r="47" spans="1:14" ht="20.100000000000001" customHeight="1" x14ac:dyDescent="0.3">
      <c r="A47" s="13">
        <v>18</v>
      </c>
      <c r="B47" s="10" t="s">
        <v>109</v>
      </c>
      <c r="C47" s="17">
        <v>1</v>
      </c>
      <c r="D47" s="3" t="s">
        <v>15</v>
      </c>
      <c r="E47" s="4">
        <v>390000</v>
      </c>
      <c r="F47" s="4">
        <f t="shared" si="4"/>
        <v>74100</v>
      </c>
      <c r="G47" s="4">
        <f t="shared" si="5"/>
        <v>464100</v>
      </c>
      <c r="H47" s="4">
        <f>C47*G47</f>
        <v>464100</v>
      </c>
      <c r="I47" s="8">
        <f>AVERAGE(G47:G48)</f>
        <v>464100</v>
      </c>
      <c r="J47" s="8">
        <f>HARMEAN(G47:G48)</f>
        <v>464100.00000000006</v>
      </c>
      <c r="K47" s="8">
        <f>MEDIAN(G47:G48)</f>
        <v>464100</v>
      </c>
      <c r="L47" s="15">
        <f>ABS(G47-G48)/(G47+G48)</f>
        <v>0</v>
      </c>
      <c r="M47" s="11" t="str">
        <f>IF(L47&lt;0.15, "Precios homogéneos en el mercado", "Variación moderada de oferta")</f>
        <v>Precios homogéneos en el mercado</v>
      </c>
      <c r="N47" s="8">
        <f>I47*C47</f>
        <v>464100</v>
      </c>
    </row>
    <row r="48" spans="1:14" ht="20.100000000000001" customHeight="1" x14ac:dyDescent="0.3">
      <c r="A48" s="14"/>
      <c r="B48" s="10"/>
      <c r="C48" s="17"/>
      <c r="D48" s="5" t="s">
        <v>16</v>
      </c>
      <c r="E48" s="6">
        <v>390000</v>
      </c>
      <c r="F48" s="6">
        <f t="shared" si="4"/>
        <v>74100</v>
      </c>
      <c r="G48" s="6">
        <f t="shared" si="5"/>
        <v>464100</v>
      </c>
      <c r="H48" s="6">
        <f>C47*G48</f>
        <v>464100</v>
      </c>
      <c r="I48" s="9"/>
      <c r="J48" s="9"/>
      <c r="K48" s="9"/>
      <c r="L48" s="16"/>
      <c r="M48" s="12"/>
      <c r="N48" s="9"/>
    </row>
    <row r="49" spans="1:14" ht="20.100000000000001" customHeight="1" x14ac:dyDescent="0.3">
      <c r="A49" s="13">
        <v>19</v>
      </c>
      <c r="B49" s="10" t="s">
        <v>110</v>
      </c>
      <c r="C49" s="17">
        <v>1</v>
      </c>
      <c r="D49" s="3" t="s">
        <v>15</v>
      </c>
      <c r="E49" s="4">
        <v>450000</v>
      </c>
      <c r="F49" s="4">
        <f t="shared" si="4"/>
        <v>85500</v>
      </c>
      <c r="G49" s="4">
        <f t="shared" si="5"/>
        <v>535500</v>
      </c>
      <c r="H49" s="4">
        <f>C49*G49</f>
        <v>535500</v>
      </c>
      <c r="I49" s="8">
        <f>AVERAGE(G49:G50)</f>
        <v>535500</v>
      </c>
      <c r="J49" s="8">
        <f>HARMEAN(G49:G50)</f>
        <v>535500</v>
      </c>
      <c r="K49" s="8">
        <f>MEDIAN(G49:G50)</f>
        <v>535500</v>
      </c>
      <c r="L49" s="15">
        <f>ABS(G49-G50)/(G49+G50)</f>
        <v>0</v>
      </c>
      <c r="M49" s="11" t="str">
        <f>IF(L49&lt;0.15, "Precios homogéneos en el mercado", "Variación moderada de oferta")</f>
        <v>Precios homogéneos en el mercado</v>
      </c>
      <c r="N49" s="8">
        <f>I49*C49</f>
        <v>535500</v>
      </c>
    </row>
    <row r="50" spans="1:14" ht="20.100000000000001" customHeight="1" x14ac:dyDescent="0.3">
      <c r="A50" s="14"/>
      <c r="B50" s="10"/>
      <c r="C50" s="17"/>
      <c r="D50" s="5" t="s">
        <v>16</v>
      </c>
      <c r="E50" s="6">
        <v>450000</v>
      </c>
      <c r="F50" s="6">
        <f t="shared" si="4"/>
        <v>85500</v>
      </c>
      <c r="G50" s="6">
        <f t="shared" si="5"/>
        <v>535500</v>
      </c>
      <c r="H50" s="6">
        <f>C49*G50</f>
        <v>535500</v>
      </c>
      <c r="I50" s="9"/>
      <c r="J50" s="9"/>
      <c r="K50" s="9"/>
      <c r="L50" s="16"/>
      <c r="M50" s="12"/>
      <c r="N50" s="9"/>
    </row>
    <row r="51" spans="1:14" ht="20.100000000000001" customHeight="1" x14ac:dyDescent="0.3">
      <c r="A51" s="13">
        <v>20</v>
      </c>
      <c r="B51" s="10" t="s">
        <v>20</v>
      </c>
      <c r="C51" s="17">
        <v>1</v>
      </c>
      <c r="D51" s="3" t="s">
        <v>15</v>
      </c>
      <c r="E51" s="4">
        <v>780000</v>
      </c>
      <c r="F51" s="4">
        <f t="shared" si="4"/>
        <v>148200</v>
      </c>
      <c r="G51" s="4">
        <f t="shared" si="5"/>
        <v>928200</v>
      </c>
      <c r="H51" s="4">
        <f>C51*G51</f>
        <v>928200</v>
      </c>
      <c r="I51" s="8">
        <f>AVERAGE(G51:G52)</f>
        <v>1118600</v>
      </c>
      <c r="J51" s="8">
        <f>HARMEAN(G51:G52)</f>
        <v>1086191.4893617022</v>
      </c>
      <c r="K51" s="8">
        <f>MEDIAN(G51:G52)</f>
        <v>1118600</v>
      </c>
      <c r="L51" s="15">
        <f>ABS(G51-G52)/(G51+G52)</f>
        <v>0.1702127659574468</v>
      </c>
      <c r="M51" s="11" t="str">
        <f>IF(L51&lt;0.15, "Precios homogéneos en el mercado", "Variación moderada de oferta")</f>
        <v>Variación moderada de oferta</v>
      </c>
      <c r="N51" s="8">
        <f>I51*C51</f>
        <v>1118600</v>
      </c>
    </row>
    <row r="52" spans="1:14" ht="20.100000000000001" customHeight="1" x14ac:dyDescent="0.3">
      <c r="A52" s="14"/>
      <c r="B52" s="10"/>
      <c r="C52" s="17"/>
      <c r="D52" s="5" t="s">
        <v>16</v>
      </c>
      <c r="E52" s="6">
        <v>1100000</v>
      </c>
      <c r="F52" s="6">
        <f t="shared" si="4"/>
        <v>209000</v>
      </c>
      <c r="G52" s="6">
        <f t="shared" si="5"/>
        <v>1309000</v>
      </c>
      <c r="H52" s="6">
        <f>C51*G52</f>
        <v>1309000</v>
      </c>
      <c r="I52" s="9"/>
      <c r="J52" s="9"/>
      <c r="K52" s="9"/>
      <c r="L52" s="16"/>
      <c r="M52" s="12"/>
      <c r="N52" s="9"/>
    </row>
    <row r="53" spans="1:14" ht="20.100000000000001" customHeight="1" x14ac:dyDescent="0.3">
      <c r="A53" s="13">
        <v>21</v>
      </c>
      <c r="B53" s="10" t="s">
        <v>21</v>
      </c>
      <c r="C53" s="17">
        <v>4</v>
      </c>
      <c r="D53" s="3" t="s">
        <v>15</v>
      </c>
      <c r="E53" s="4">
        <v>220000</v>
      </c>
      <c r="F53" s="4">
        <f t="shared" si="4"/>
        <v>41800</v>
      </c>
      <c r="G53" s="4">
        <f t="shared" si="5"/>
        <v>261800</v>
      </c>
      <c r="H53" s="4">
        <f>C53*G53</f>
        <v>1047200</v>
      </c>
      <c r="I53" s="8">
        <f>AVERAGE(G53:G54)</f>
        <v>261800</v>
      </c>
      <c r="J53" s="8">
        <f>HARMEAN(G53:G54)</f>
        <v>261800</v>
      </c>
      <c r="K53" s="8">
        <f>MEDIAN(G53:G54)</f>
        <v>261800</v>
      </c>
      <c r="L53" s="15">
        <f>ABS(G53-G54)/(G53+G54)</f>
        <v>0</v>
      </c>
      <c r="M53" s="11" t="str">
        <f>IF(L53&lt;0.15, "Precios homogéneos en el mercado", "Variación moderada de oferta")</f>
        <v>Precios homogéneos en el mercado</v>
      </c>
      <c r="N53" s="8">
        <f>I53*C53</f>
        <v>1047200</v>
      </c>
    </row>
    <row r="54" spans="1:14" ht="20.100000000000001" customHeight="1" x14ac:dyDescent="0.3">
      <c r="A54" s="14"/>
      <c r="B54" s="10"/>
      <c r="C54" s="17"/>
      <c r="D54" s="5" t="s">
        <v>16</v>
      </c>
      <c r="E54" s="6">
        <v>220000</v>
      </c>
      <c r="F54" s="6">
        <f t="shared" si="4"/>
        <v>41800</v>
      </c>
      <c r="G54" s="6">
        <f t="shared" si="5"/>
        <v>261800</v>
      </c>
      <c r="H54" s="6">
        <f>C53*G54</f>
        <v>1047200</v>
      </c>
      <c r="I54" s="9"/>
      <c r="J54" s="9"/>
      <c r="K54" s="9"/>
      <c r="L54" s="16"/>
      <c r="M54" s="12"/>
      <c r="N54" s="9"/>
    </row>
    <row r="55" spans="1:14" ht="20.100000000000001" customHeight="1" x14ac:dyDescent="0.3">
      <c r="A55" s="13">
        <v>22</v>
      </c>
      <c r="B55" s="10" t="s">
        <v>22</v>
      </c>
      <c r="C55" s="17">
        <v>6</v>
      </c>
      <c r="D55" s="3" t="s">
        <v>15</v>
      </c>
      <c r="E55" s="4">
        <v>250000</v>
      </c>
      <c r="F55" s="4">
        <f t="shared" si="4"/>
        <v>47500</v>
      </c>
      <c r="G55" s="4">
        <f t="shared" si="5"/>
        <v>297500</v>
      </c>
      <c r="H55" s="4">
        <f>C55*G55</f>
        <v>1785000</v>
      </c>
      <c r="I55" s="8">
        <f>AVERAGE(G55:G56)</f>
        <v>446250</v>
      </c>
      <c r="J55" s="8">
        <f>HARMEAN(G55:G56)</f>
        <v>396666.66666666669</v>
      </c>
      <c r="K55" s="8">
        <f>MEDIAN(G55:G56)</f>
        <v>446250</v>
      </c>
      <c r="L55" s="15">
        <f>ABS(G55-G56)/(G55+G56)</f>
        <v>0.33333333333333331</v>
      </c>
      <c r="M55" s="11" t="str">
        <f>IF(L55&lt;0.15, "Precios homogéneos en el mercado", "Variación moderada de oferta")</f>
        <v>Variación moderada de oferta</v>
      </c>
      <c r="N55" s="8">
        <f>I55*C55</f>
        <v>2677500</v>
      </c>
    </row>
    <row r="56" spans="1:14" ht="20.100000000000001" customHeight="1" x14ac:dyDescent="0.3">
      <c r="A56" s="14"/>
      <c r="B56" s="10"/>
      <c r="C56" s="17"/>
      <c r="D56" s="5" t="s">
        <v>16</v>
      </c>
      <c r="E56" s="6">
        <v>500000</v>
      </c>
      <c r="F56" s="6">
        <f t="shared" si="4"/>
        <v>95000</v>
      </c>
      <c r="G56" s="6">
        <f t="shared" si="5"/>
        <v>595000</v>
      </c>
      <c r="H56" s="6">
        <f>C55*G56</f>
        <v>3570000</v>
      </c>
      <c r="I56" s="9"/>
      <c r="J56" s="9"/>
      <c r="K56" s="9"/>
      <c r="L56" s="16"/>
      <c r="M56" s="12"/>
      <c r="N56" s="9"/>
    </row>
    <row r="57" spans="1:14" ht="20.100000000000001" customHeight="1" x14ac:dyDescent="0.3">
      <c r="A57" s="13">
        <v>23</v>
      </c>
      <c r="B57" s="10" t="s">
        <v>23</v>
      </c>
      <c r="C57" s="17">
        <v>6</v>
      </c>
      <c r="D57" s="3" t="s">
        <v>15</v>
      </c>
      <c r="E57" s="4">
        <v>250000</v>
      </c>
      <c r="F57" s="4">
        <f t="shared" si="4"/>
        <v>47500</v>
      </c>
      <c r="G57" s="4">
        <f t="shared" si="5"/>
        <v>297500</v>
      </c>
      <c r="H57" s="4">
        <f>C57*G57</f>
        <v>1785000</v>
      </c>
      <c r="I57" s="8">
        <f>AVERAGE(G57:G58)</f>
        <v>416500</v>
      </c>
      <c r="J57" s="8">
        <f>HARMEAN(G57:G58)</f>
        <v>382500</v>
      </c>
      <c r="K57" s="8">
        <f>MEDIAN(G57:G58)</f>
        <v>416500</v>
      </c>
      <c r="L57" s="15">
        <f>ABS(G57-G58)/(G57+G58)</f>
        <v>0.2857142857142857</v>
      </c>
      <c r="M57" s="11" t="str">
        <f>IF(L57&lt;0.15, "Precios homogéneos en el mercado", "Variación moderada de oferta")</f>
        <v>Variación moderada de oferta</v>
      </c>
      <c r="N57" s="8">
        <f>I57*C57</f>
        <v>2499000</v>
      </c>
    </row>
    <row r="58" spans="1:14" ht="20.100000000000001" customHeight="1" x14ac:dyDescent="0.3">
      <c r="A58" s="14"/>
      <c r="B58" s="10"/>
      <c r="C58" s="17"/>
      <c r="D58" s="5" t="s">
        <v>16</v>
      </c>
      <c r="E58" s="6">
        <v>450000</v>
      </c>
      <c r="F58" s="6">
        <f t="shared" si="4"/>
        <v>85500</v>
      </c>
      <c r="G58" s="6">
        <f t="shared" si="5"/>
        <v>535500</v>
      </c>
      <c r="H58" s="6">
        <f>C57*G58</f>
        <v>3213000</v>
      </c>
      <c r="I58" s="9"/>
      <c r="J58" s="9"/>
      <c r="K58" s="9"/>
      <c r="L58" s="16"/>
      <c r="M58" s="12"/>
      <c r="N58" s="9"/>
    </row>
    <row r="59" spans="1:14" ht="20.100000000000001" customHeight="1" x14ac:dyDescent="0.3">
      <c r="A59" s="13">
        <v>24</v>
      </c>
      <c r="B59" s="10" t="s">
        <v>24</v>
      </c>
      <c r="C59" s="17">
        <v>4</v>
      </c>
      <c r="D59" s="3" t="s">
        <v>15</v>
      </c>
      <c r="E59" s="4">
        <v>210000</v>
      </c>
      <c r="F59" s="4">
        <f t="shared" si="4"/>
        <v>39900</v>
      </c>
      <c r="G59" s="4">
        <f t="shared" si="5"/>
        <v>249900</v>
      </c>
      <c r="H59" s="4">
        <f>C59*G59</f>
        <v>999600</v>
      </c>
      <c r="I59" s="8">
        <f>AVERAGE(G59:G60)</f>
        <v>303450</v>
      </c>
      <c r="J59" s="8">
        <f>HARMEAN(G59:G60)</f>
        <v>294000</v>
      </c>
      <c r="K59" s="8">
        <f>MEDIAN(G59:G60)</f>
        <v>303450</v>
      </c>
      <c r="L59" s="15">
        <f>ABS(G59-G60)/(G59+G60)</f>
        <v>0.17647058823529413</v>
      </c>
      <c r="M59" s="11" t="str">
        <f>IF(L59&lt;0.15, "Precios homogéneos en el mercado", "Variación moderada de oferta")</f>
        <v>Variación moderada de oferta</v>
      </c>
      <c r="N59" s="8">
        <f>I59*C59</f>
        <v>1213800</v>
      </c>
    </row>
    <row r="60" spans="1:14" ht="20.100000000000001" customHeight="1" x14ac:dyDescent="0.3">
      <c r="A60" s="14"/>
      <c r="B60" s="10"/>
      <c r="C60" s="17"/>
      <c r="D60" s="5" t="s">
        <v>16</v>
      </c>
      <c r="E60" s="6">
        <v>300000</v>
      </c>
      <c r="F60" s="6">
        <f t="shared" si="4"/>
        <v>57000</v>
      </c>
      <c r="G60" s="6">
        <f t="shared" si="5"/>
        <v>357000</v>
      </c>
      <c r="H60" s="6">
        <f>C59*G60</f>
        <v>1428000</v>
      </c>
      <c r="I60" s="9"/>
      <c r="J60" s="9"/>
      <c r="K60" s="9"/>
      <c r="L60" s="16"/>
      <c r="M60" s="12"/>
      <c r="N60" s="9"/>
    </row>
    <row r="61" spans="1:14" ht="20.100000000000001" customHeight="1" x14ac:dyDescent="0.3">
      <c r="A61" s="13">
        <v>25</v>
      </c>
      <c r="B61" s="10" t="s">
        <v>25</v>
      </c>
      <c r="C61" s="17">
        <v>2</v>
      </c>
      <c r="D61" s="3" t="s">
        <v>15</v>
      </c>
      <c r="E61" s="4">
        <v>450000</v>
      </c>
      <c r="F61" s="4">
        <f t="shared" si="4"/>
        <v>85500</v>
      </c>
      <c r="G61" s="4">
        <f t="shared" si="5"/>
        <v>535500</v>
      </c>
      <c r="H61" s="4">
        <f>C61*G61</f>
        <v>1071000</v>
      </c>
      <c r="I61" s="8">
        <f>AVERAGE(G61:G62)</f>
        <v>535500</v>
      </c>
      <c r="J61" s="8">
        <f>HARMEAN(G61:G62)</f>
        <v>535500</v>
      </c>
      <c r="K61" s="8">
        <f>MEDIAN(G61:G62)</f>
        <v>535500</v>
      </c>
      <c r="L61" s="15">
        <f>ABS(G61-G62)/(G61+G62)</f>
        <v>0</v>
      </c>
      <c r="M61" s="11" t="str">
        <f>IF(L61&lt;0.15, "Precios homogéneos en el mercado", "Variación moderada de oferta")</f>
        <v>Precios homogéneos en el mercado</v>
      </c>
      <c r="N61" s="8">
        <f>I61*C61</f>
        <v>1071000</v>
      </c>
    </row>
    <row r="62" spans="1:14" ht="20.100000000000001" customHeight="1" x14ac:dyDescent="0.3">
      <c r="A62" s="14"/>
      <c r="B62" s="10"/>
      <c r="C62" s="17"/>
      <c r="D62" s="5" t="s">
        <v>16</v>
      </c>
      <c r="E62" s="6">
        <v>450000</v>
      </c>
      <c r="F62" s="6">
        <f t="shared" si="4"/>
        <v>85500</v>
      </c>
      <c r="G62" s="6">
        <f t="shared" si="5"/>
        <v>535500</v>
      </c>
      <c r="H62" s="6">
        <f>C61*G62</f>
        <v>1071000</v>
      </c>
      <c r="I62" s="9"/>
      <c r="J62" s="9"/>
      <c r="K62" s="9"/>
      <c r="L62" s="16"/>
      <c r="M62" s="12"/>
      <c r="N62" s="9"/>
    </row>
    <row r="63" spans="1:14" ht="20.100000000000001" customHeight="1" x14ac:dyDescent="0.3">
      <c r="A63" s="13">
        <v>26</v>
      </c>
      <c r="B63" s="10" t="s">
        <v>26</v>
      </c>
      <c r="C63" s="17">
        <v>6</v>
      </c>
      <c r="D63" s="3" t="s">
        <v>15</v>
      </c>
      <c r="E63" s="4">
        <v>310000</v>
      </c>
      <c r="F63" s="4">
        <f t="shared" si="4"/>
        <v>58900</v>
      </c>
      <c r="G63" s="4">
        <f t="shared" si="5"/>
        <v>368900</v>
      </c>
      <c r="H63" s="4">
        <f>C63*G63</f>
        <v>2213400</v>
      </c>
      <c r="I63" s="8">
        <f>AVERAGE(G63:G64)</f>
        <v>493850</v>
      </c>
      <c r="J63" s="8">
        <f>HARMEAN(G63:G64)</f>
        <v>462236.14457831328</v>
      </c>
      <c r="K63" s="8">
        <f>MEDIAN(G63:G64)</f>
        <v>493850</v>
      </c>
      <c r="L63" s="15">
        <f>ABS(G63-G64)/(G63+G64)</f>
        <v>0.25301204819277107</v>
      </c>
      <c r="M63" s="11" t="str">
        <f>IF(L63&lt;0.15, "Precios homogéneos en el mercado", "Variación moderada de oferta")</f>
        <v>Variación moderada de oferta</v>
      </c>
      <c r="N63" s="8">
        <f>I63*C63</f>
        <v>2963100</v>
      </c>
    </row>
    <row r="64" spans="1:14" ht="20.100000000000001" customHeight="1" x14ac:dyDescent="0.3">
      <c r="A64" s="14"/>
      <c r="B64" s="10"/>
      <c r="C64" s="17"/>
      <c r="D64" s="5" t="s">
        <v>16</v>
      </c>
      <c r="E64" s="6">
        <v>520000</v>
      </c>
      <c r="F64" s="6">
        <f t="shared" si="4"/>
        <v>98800</v>
      </c>
      <c r="G64" s="6">
        <f t="shared" si="5"/>
        <v>618800</v>
      </c>
      <c r="H64" s="6">
        <f>C63*G64</f>
        <v>3712800</v>
      </c>
      <c r="I64" s="9"/>
      <c r="J64" s="9"/>
      <c r="K64" s="9"/>
      <c r="L64" s="16"/>
      <c r="M64" s="12"/>
      <c r="N64" s="9"/>
    </row>
    <row r="65" spans="1:14" ht="20.100000000000001" customHeight="1" x14ac:dyDescent="0.3">
      <c r="A65" s="13">
        <v>27</v>
      </c>
      <c r="B65" s="10" t="s">
        <v>27</v>
      </c>
      <c r="C65" s="17">
        <v>2</v>
      </c>
      <c r="D65" s="3" t="s">
        <v>15</v>
      </c>
      <c r="E65" s="4">
        <v>280000</v>
      </c>
      <c r="F65" s="4">
        <f t="shared" si="4"/>
        <v>53200</v>
      </c>
      <c r="G65" s="4">
        <f t="shared" si="5"/>
        <v>333200</v>
      </c>
      <c r="H65" s="4">
        <f>C65*G65</f>
        <v>666400</v>
      </c>
      <c r="I65" s="8">
        <f>AVERAGE(G65:G66)</f>
        <v>333200</v>
      </c>
      <c r="J65" s="8">
        <f>HARMEAN(G65:G66)</f>
        <v>333200</v>
      </c>
      <c r="K65" s="8">
        <f>MEDIAN(G65:G66)</f>
        <v>333200</v>
      </c>
      <c r="L65" s="15">
        <f>ABS(G65-G66)/(G65+G66)</f>
        <v>0</v>
      </c>
      <c r="M65" s="11" t="str">
        <f>IF(L65&lt;0.15, "Precios homogéneos en el mercado", "Variación moderada de oferta")</f>
        <v>Precios homogéneos en el mercado</v>
      </c>
      <c r="N65" s="8">
        <f>I65*C65</f>
        <v>666400</v>
      </c>
    </row>
    <row r="66" spans="1:14" ht="20.100000000000001" customHeight="1" x14ac:dyDescent="0.3">
      <c r="A66" s="14"/>
      <c r="B66" s="10"/>
      <c r="C66" s="17"/>
      <c r="D66" s="5" t="s">
        <v>16</v>
      </c>
      <c r="E66" s="6">
        <v>280000</v>
      </c>
      <c r="F66" s="6">
        <f t="shared" si="4"/>
        <v>53200</v>
      </c>
      <c r="G66" s="6">
        <f t="shared" si="5"/>
        <v>333200</v>
      </c>
      <c r="H66" s="6">
        <f>C65*G66</f>
        <v>666400</v>
      </c>
      <c r="I66" s="9"/>
      <c r="J66" s="9"/>
      <c r="K66" s="9"/>
      <c r="L66" s="16"/>
      <c r="M66" s="12"/>
      <c r="N66" s="9"/>
    </row>
    <row r="67" spans="1:14" ht="20.100000000000001" customHeight="1" x14ac:dyDescent="0.3">
      <c r="A67" s="13">
        <v>28</v>
      </c>
      <c r="B67" s="10" t="s">
        <v>28</v>
      </c>
      <c r="C67" s="17">
        <v>4</v>
      </c>
      <c r="D67" s="3" t="s">
        <v>15</v>
      </c>
      <c r="E67" s="4">
        <v>310000</v>
      </c>
      <c r="F67" s="4">
        <f t="shared" si="4"/>
        <v>58900</v>
      </c>
      <c r="G67" s="4">
        <f t="shared" si="5"/>
        <v>368900</v>
      </c>
      <c r="H67" s="4">
        <f>C67*G67</f>
        <v>1475600</v>
      </c>
      <c r="I67" s="8">
        <f>AVERAGE(G67:G68)</f>
        <v>541450</v>
      </c>
      <c r="J67" s="8">
        <f>HARMEAN(G67:G68)</f>
        <v>486461.53846153844</v>
      </c>
      <c r="K67" s="8">
        <f>MEDIAN(G67:G68)</f>
        <v>541450</v>
      </c>
      <c r="L67" s="15">
        <f>ABS(G67-G68)/(G67+G68)</f>
        <v>0.31868131868131866</v>
      </c>
      <c r="M67" s="11" t="str">
        <f>IF(L67&lt;0.15, "Precios homogéneos en el mercado", "Variación moderada de oferta")</f>
        <v>Variación moderada de oferta</v>
      </c>
      <c r="N67" s="8">
        <f>I67*C67</f>
        <v>2165800</v>
      </c>
    </row>
    <row r="68" spans="1:14" ht="20.100000000000001" customHeight="1" x14ac:dyDescent="0.3">
      <c r="A68" s="14"/>
      <c r="B68" s="10"/>
      <c r="C68" s="17"/>
      <c r="D68" s="5" t="s">
        <v>16</v>
      </c>
      <c r="E68" s="6">
        <v>600000</v>
      </c>
      <c r="F68" s="6">
        <f t="shared" si="4"/>
        <v>114000</v>
      </c>
      <c r="G68" s="6">
        <f t="shared" si="5"/>
        <v>714000</v>
      </c>
      <c r="H68" s="6">
        <f>C67*G68</f>
        <v>2856000</v>
      </c>
      <c r="I68" s="9"/>
      <c r="J68" s="9"/>
      <c r="K68" s="9"/>
      <c r="L68" s="16"/>
      <c r="M68" s="12"/>
      <c r="N68" s="9"/>
    </row>
    <row r="69" spans="1:14" ht="20.100000000000001" customHeight="1" x14ac:dyDescent="0.3">
      <c r="A69" s="13">
        <v>29</v>
      </c>
      <c r="B69" s="10" t="s">
        <v>29</v>
      </c>
      <c r="C69" s="17">
        <v>2</v>
      </c>
      <c r="D69" s="3" t="s">
        <v>15</v>
      </c>
      <c r="E69" s="4">
        <v>340000</v>
      </c>
      <c r="F69" s="4">
        <f t="shared" si="4"/>
        <v>64600</v>
      </c>
      <c r="G69" s="4">
        <f t="shared" si="5"/>
        <v>404600</v>
      </c>
      <c r="H69" s="4">
        <f>C69*G69</f>
        <v>809200</v>
      </c>
      <c r="I69" s="8">
        <f>AVERAGE(G69:G70)</f>
        <v>404600</v>
      </c>
      <c r="J69" s="8">
        <f>HARMEAN(G69:G70)</f>
        <v>404600</v>
      </c>
      <c r="K69" s="8">
        <f>MEDIAN(G69:G70)</f>
        <v>404600</v>
      </c>
      <c r="L69" s="15">
        <f>ABS(G69-G70)/(G69+G70)</f>
        <v>0</v>
      </c>
      <c r="M69" s="11" t="str">
        <f>IF(L69&lt;0.15, "Precios homogéneos en el mercado", "Variación moderada de oferta")</f>
        <v>Precios homogéneos en el mercado</v>
      </c>
      <c r="N69" s="8">
        <f>I69*C69</f>
        <v>809200</v>
      </c>
    </row>
    <row r="70" spans="1:14" ht="20.100000000000001" customHeight="1" x14ac:dyDescent="0.3">
      <c r="A70" s="14"/>
      <c r="B70" s="10"/>
      <c r="C70" s="17"/>
      <c r="D70" s="5" t="s">
        <v>16</v>
      </c>
      <c r="E70" s="6">
        <v>340000</v>
      </c>
      <c r="F70" s="6">
        <f t="shared" si="4"/>
        <v>64600</v>
      </c>
      <c r="G70" s="6">
        <f t="shared" si="5"/>
        <v>404600</v>
      </c>
      <c r="H70" s="6">
        <f>C69*G70</f>
        <v>809200</v>
      </c>
      <c r="I70" s="9"/>
      <c r="J70" s="9"/>
      <c r="K70" s="9"/>
      <c r="L70" s="16"/>
      <c r="M70" s="12"/>
      <c r="N70" s="9"/>
    </row>
    <row r="71" spans="1:14" ht="20.100000000000001" customHeight="1" x14ac:dyDescent="0.3">
      <c r="A71" s="13">
        <v>30</v>
      </c>
      <c r="B71" s="10" t="s">
        <v>30</v>
      </c>
      <c r="C71" s="17">
        <v>2</v>
      </c>
      <c r="D71" s="3" t="s">
        <v>15</v>
      </c>
      <c r="E71" s="4">
        <v>310000</v>
      </c>
      <c r="F71" s="4">
        <f t="shared" si="4"/>
        <v>58900</v>
      </c>
      <c r="G71" s="4">
        <f t="shared" si="5"/>
        <v>368900</v>
      </c>
      <c r="H71" s="4">
        <f>C71*G71</f>
        <v>737800</v>
      </c>
      <c r="I71" s="8">
        <f>AVERAGE(G71:G72)</f>
        <v>368900</v>
      </c>
      <c r="J71" s="8">
        <f>HARMEAN(G71:G72)</f>
        <v>368900</v>
      </c>
      <c r="K71" s="8">
        <f>MEDIAN(G71:G72)</f>
        <v>368900</v>
      </c>
      <c r="L71" s="15">
        <f>ABS(G71-G72)/(G71+G72)</f>
        <v>0</v>
      </c>
      <c r="M71" s="11" t="str">
        <f>IF(L71&lt;0.15, "Precios homogéneos en el mercado", "Variación moderada de oferta")</f>
        <v>Precios homogéneos en el mercado</v>
      </c>
      <c r="N71" s="8">
        <f>I71*C71</f>
        <v>737800</v>
      </c>
    </row>
    <row r="72" spans="1:14" ht="20.100000000000001" customHeight="1" x14ac:dyDescent="0.3">
      <c r="A72" s="14"/>
      <c r="B72" s="10"/>
      <c r="C72" s="17"/>
      <c r="D72" s="5" t="s">
        <v>16</v>
      </c>
      <c r="E72" s="6">
        <v>310000</v>
      </c>
      <c r="F72" s="6">
        <f t="shared" si="4"/>
        <v>58900</v>
      </c>
      <c r="G72" s="6">
        <f t="shared" si="5"/>
        <v>368900</v>
      </c>
      <c r="H72" s="6">
        <f>C71*G72</f>
        <v>737800</v>
      </c>
      <c r="I72" s="9"/>
      <c r="J72" s="9"/>
      <c r="K72" s="9"/>
      <c r="L72" s="16"/>
      <c r="M72" s="12"/>
      <c r="N72" s="9"/>
    </row>
    <row r="73" spans="1:14" ht="20.100000000000001" customHeight="1" x14ac:dyDescent="0.3">
      <c r="A73" s="13">
        <v>31</v>
      </c>
      <c r="B73" s="10" t="s">
        <v>31</v>
      </c>
      <c r="C73" s="17">
        <v>5</v>
      </c>
      <c r="D73" s="3" t="s">
        <v>15</v>
      </c>
      <c r="E73" s="4">
        <v>310000</v>
      </c>
      <c r="F73" s="4">
        <f t="shared" si="4"/>
        <v>58900</v>
      </c>
      <c r="G73" s="4">
        <f t="shared" si="5"/>
        <v>368900</v>
      </c>
      <c r="H73" s="4">
        <f>C73*G73</f>
        <v>1844500</v>
      </c>
      <c r="I73" s="8">
        <f>AVERAGE(G73:G74)</f>
        <v>368900</v>
      </c>
      <c r="J73" s="8">
        <f>HARMEAN(G73:G74)</f>
        <v>368900</v>
      </c>
      <c r="K73" s="8">
        <f>MEDIAN(G73:G74)</f>
        <v>368900</v>
      </c>
      <c r="L73" s="15">
        <f>ABS(G73-G74)/(G73+G74)</f>
        <v>0</v>
      </c>
      <c r="M73" s="11" t="str">
        <f>IF(L73&lt;0.15, "Precios homogéneos en el mercado", "Variación moderada de oferta")</f>
        <v>Precios homogéneos en el mercado</v>
      </c>
      <c r="N73" s="8">
        <f>I73*C73</f>
        <v>1844500</v>
      </c>
    </row>
    <row r="74" spans="1:14" ht="20.100000000000001" customHeight="1" x14ac:dyDescent="0.3">
      <c r="A74" s="14"/>
      <c r="B74" s="10"/>
      <c r="C74" s="17"/>
      <c r="D74" s="5" t="s">
        <v>16</v>
      </c>
      <c r="E74" s="6">
        <v>310000</v>
      </c>
      <c r="F74" s="6">
        <f t="shared" si="4"/>
        <v>58900</v>
      </c>
      <c r="G74" s="6">
        <f t="shared" si="5"/>
        <v>368900</v>
      </c>
      <c r="H74" s="6">
        <f>C73*G74</f>
        <v>1844500</v>
      </c>
      <c r="I74" s="9"/>
      <c r="J74" s="9"/>
      <c r="K74" s="9"/>
      <c r="L74" s="16"/>
      <c r="M74" s="12"/>
      <c r="N74" s="9"/>
    </row>
    <row r="75" spans="1:14" ht="20.100000000000001" customHeight="1" x14ac:dyDescent="0.3">
      <c r="A75" s="13">
        <v>32</v>
      </c>
      <c r="B75" s="10" t="s">
        <v>32</v>
      </c>
      <c r="C75" s="17">
        <v>8</v>
      </c>
      <c r="D75" s="3" t="s">
        <v>15</v>
      </c>
      <c r="E75" s="4">
        <v>220000</v>
      </c>
      <c r="F75" s="4">
        <f t="shared" si="4"/>
        <v>41800</v>
      </c>
      <c r="G75" s="4">
        <f t="shared" si="5"/>
        <v>261800</v>
      </c>
      <c r="H75" s="4">
        <f>C75*G75</f>
        <v>2094400</v>
      </c>
      <c r="I75" s="8">
        <f>AVERAGE(G75:G76)</f>
        <v>606900</v>
      </c>
      <c r="J75" s="8">
        <f>HARMEAN(G75:G76)</f>
        <v>410666.66666666669</v>
      </c>
      <c r="K75" s="8">
        <f>MEDIAN(G75:G76)</f>
        <v>606900</v>
      </c>
      <c r="L75" s="15">
        <f>ABS(G75-G76)/(G75+G76)</f>
        <v>0.56862745098039214</v>
      </c>
      <c r="M75" s="11" t="str">
        <f>IF(L75&lt;0.15, "Precios homogéneos en el mercado", "Variación moderada de oferta")</f>
        <v>Variación moderada de oferta</v>
      </c>
      <c r="N75" s="8">
        <f>I75*C75</f>
        <v>4855200</v>
      </c>
    </row>
    <row r="76" spans="1:14" ht="20.100000000000001" customHeight="1" x14ac:dyDescent="0.3">
      <c r="A76" s="14"/>
      <c r="B76" s="10"/>
      <c r="C76" s="17"/>
      <c r="D76" s="5" t="s">
        <v>16</v>
      </c>
      <c r="E76" s="6">
        <v>800000</v>
      </c>
      <c r="F76" s="6">
        <f t="shared" si="4"/>
        <v>152000</v>
      </c>
      <c r="G76" s="6">
        <f t="shared" si="5"/>
        <v>952000</v>
      </c>
      <c r="H76" s="6">
        <f>C75*G76</f>
        <v>7616000</v>
      </c>
      <c r="I76" s="9"/>
      <c r="J76" s="9"/>
      <c r="K76" s="9"/>
      <c r="L76" s="16"/>
      <c r="M76" s="12"/>
      <c r="N76" s="9"/>
    </row>
    <row r="77" spans="1:14" ht="20.100000000000001" customHeight="1" x14ac:dyDescent="0.3">
      <c r="A77" s="13">
        <v>33</v>
      </c>
      <c r="B77" s="10" t="s">
        <v>33</v>
      </c>
      <c r="C77" s="17">
        <v>3</v>
      </c>
      <c r="D77" s="3" t="s">
        <v>15</v>
      </c>
      <c r="E77" s="4">
        <v>270000</v>
      </c>
      <c r="F77" s="4">
        <f t="shared" ref="F77:F108" si="6">E77*0.19</f>
        <v>51300</v>
      </c>
      <c r="G77" s="4">
        <f t="shared" ref="G77:G108" si="7">E77+F77</f>
        <v>321300</v>
      </c>
      <c r="H77" s="4">
        <f>C77*G77</f>
        <v>963900</v>
      </c>
      <c r="I77" s="8">
        <f>AVERAGE(G77:G78)</f>
        <v>321300</v>
      </c>
      <c r="J77" s="8">
        <f>HARMEAN(G77:G78)</f>
        <v>321300</v>
      </c>
      <c r="K77" s="8">
        <f>MEDIAN(G77:G78)</f>
        <v>321300</v>
      </c>
      <c r="L77" s="15">
        <f>ABS(G77-G78)/(G77+G78)</f>
        <v>0</v>
      </c>
      <c r="M77" s="11" t="str">
        <f>IF(L77&lt;0.15, "Precios homogéneos en el mercado", "Variación moderada de oferta")</f>
        <v>Precios homogéneos en el mercado</v>
      </c>
      <c r="N77" s="8">
        <f>I77*C77</f>
        <v>963900</v>
      </c>
    </row>
    <row r="78" spans="1:14" ht="20.100000000000001" customHeight="1" x14ac:dyDescent="0.3">
      <c r="A78" s="14"/>
      <c r="B78" s="10"/>
      <c r="C78" s="17"/>
      <c r="D78" s="5" t="s">
        <v>16</v>
      </c>
      <c r="E78" s="6">
        <v>270000</v>
      </c>
      <c r="F78" s="6">
        <f t="shared" si="6"/>
        <v>51300</v>
      </c>
      <c r="G78" s="6">
        <f t="shared" si="7"/>
        <v>321300</v>
      </c>
      <c r="H78" s="6">
        <f>C77*G78</f>
        <v>963900</v>
      </c>
      <c r="I78" s="9"/>
      <c r="J78" s="9"/>
      <c r="K78" s="9"/>
      <c r="L78" s="16"/>
      <c r="M78" s="12"/>
      <c r="N78" s="9"/>
    </row>
    <row r="79" spans="1:14" ht="20.100000000000001" customHeight="1" x14ac:dyDescent="0.3">
      <c r="A79" s="13">
        <v>34</v>
      </c>
      <c r="B79" s="10" t="s">
        <v>34</v>
      </c>
      <c r="C79" s="17">
        <v>10</v>
      </c>
      <c r="D79" s="3" t="s">
        <v>15</v>
      </c>
      <c r="E79" s="4">
        <v>280000</v>
      </c>
      <c r="F79" s="4">
        <f t="shared" si="6"/>
        <v>53200</v>
      </c>
      <c r="G79" s="4">
        <f t="shared" si="7"/>
        <v>333200</v>
      </c>
      <c r="H79" s="4">
        <f>C79*G79</f>
        <v>3332000</v>
      </c>
      <c r="I79" s="8">
        <f>AVERAGE(G79:G80)</f>
        <v>238000</v>
      </c>
      <c r="J79" s="8">
        <f>HARMEAN(G79:G80)</f>
        <v>199920</v>
      </c>
      <c r="K79" s="8">
        <f>MEDIAN(G79:G80)</f>
        <v>238000</v>
      </c>
      <c r="L79" s="15">
        <f>ABS(G79-G80)/(G79+G80)</f>
        <v>0.4</v>
      </c>
      <c r="M79" s="11" t="str">
        <f>IF(L79&lt;0.15, "Precios homogéneos en el mercado", "Variación moderada de oferta")</f>
        <v>Variación moderada de oferta</v>
      </c>
      <c r="N79" s="8">
        <f>I79*C79</f>
        <v>2380000</v>
      </c>
    </row>
    <row r="80" spans="1:14" ht="20.100000000000001" customHeight="1" x14ac:dyDescent="0.3">
      <c r="A80" s="14"/>
      <c r="B80" s="10"/>
      <c r="C80" s="17"/>
      <c r="D80" s="5" t="s">
        <v>16</v>
      </c>
      <c r="E80" s="6">
        <v>120000</v>
      </c>
      <c r="F80" s="6">
        <f t="shared" si="6"/>
        <v>22800</v>
      </c>
      <c r="G80" s="6">
        <f t="shared" si="7"/>
        <v>142800</v>
      </c>
      <c r="H80" s="6">
        <f>C79*G80</f>
        <v>1428000</v>
      </c>
      <c r="I80" s="9"/>
      <c r="J80" s="9"/>
      <c r="K80" s="9"/>
      <c r="L80" s="16"/>
      <c r="M80" s="12"/>
      <c r="N80" s="9"/>
    </row>
    <row r="81" spans="1:14" ht="20.100000000000001" customHeight="1" x14ac:dyDescent="0.3">
      <c r="A81" s="13">
        <v>35</v>
      </c>
      <c r="B81" s="10" t="s">
        <v>35</v>
      </c>
      <c r="C81" s="17">
        <v>1</v>
      </c>
      <c r="D81" s="3" t="s">
        <v>15</v>
      </c>
      <c r="E81" s="4">
        <v>450000</v>
      </c>
      <c r="F81" s="4">
        <f t="shared" si="6"/>
        <v>85500</v>
      </c>
      <c r="G81" s="4">
        <f t="shared" si="7"/>
        <v>535500</v>
      </c>
      <c r="H81" s="4">
        <f>C81*G81</f>
        <v>535500</v>
      </c>
      <c r="I81" s="8">
        <f>AVERAGE(G81:G82)</f>
        <v>446250</v>
      </c>
      <c r="J81" s="8">
        <f>HARMEAN(G81:G82)</f>
        <v>428400</v>
      </c>
      <c r="K81" s="8">
        <f>MEDIAN(G81:G82)</f>
        <v>446250</v>
      </c>
      <c r="L81" s="15">
        <f>ABS(G81-G82)/(G81+G82)</f>
        <v>0.2</v>
      </c>
      <c r="M81" s="11" t="str">
        <f>IF(L81&lt;0.15, "Precios homogéneos en el mercado", "Variación moderada de oferta")</f>
        <v>Variación moderada de oferta</v>
      </c>
      <c r="N81" s="8">
        <f>I81*C81</f>
        <v>446250</v>
      </c>
    </row>
    <row r="82" spans="1:14" ht="20.100000000000001" customHeight="1" x14ac:dyDescent="0.3">
      <c r="A82" s="14"/>
      <c r="B82" s="10"/>
      <c r="C82" s="17"/>
      <c r="D82" s="5" t="s">
        <v>16</v>
      </c>
      <c r="E82" s="6">
        <v>300000</v>
      </c>
      <c r="F82" s="6">
        <f t="shared" si="6"/>
        <v>57000</v>
      </c>
      <c r="G82" s="6">
        <f t="shared" si="7"/>
        <v>357000</v>
      </c>
      <c r="H82" s="6">
        <f>C81*G82</f>
        <v>357000</v>
      </c>
      <c r="I82" s="9"/>
      <c r="J82" s="9"/>
      <c r="K82" s="9"/>
      <c r="L82" s="16"/>
      <c r="M82" s="12"/>
      <c r="N82" s="9"/>
    </row>
    <row r="83" spans="1:14" ht="20.100000000000001" customHeight="1" x14ac:dyDescent="0.3">
      <c r="A83" s="13">
        <v>36</v>
      </c>
      <c r="B83" s="10" t="s">
        <v>36</v>
      </c>
      <c r="C83" s="17">
        <v>2</v>
      </c>
      <c r="D83" s="3" t="s">
        <v>15</v>
      </c>
      <c r="E83" s="4">
        <v>850000</v>
      </c>
      <c r="F83" s="4">
        <f t="shared" si="6"/>
        <v>161500</v>
      </c>
      <c r="G83" s="4">
        <f t="shared" si="7"/>
        <v>1011500</v>
      </c>
      <c r="H83" s="4">
        <f>C83*G83</f>
        <v>2023000</v>
      </c>
      <c r="I83" s="8">
        <f>AVERAGE(G83:G84)</f>
        <v>981750</v>
      </c>
      <c r="J83" s="8">
        <f>HARMEAN(G83:G84)</f>
        <v>980848.48484848486</v>
      </c>
      <c r="K83" s="8">
        <f>MEDIAN(G83:G84)</f>
        <v>981750</v>
      </c>
      <c r="L83" s="15">
        <f>ABS(G83-G84)/(G83+G84)</f>
        <v>3.0303030303030304E-2</v>
      </c>
      <c r="M83" s="11" t="str">
        <f>IF(L83&lt;0.15, "Precios homogéneos en el mercado", "Variación moderada de oferta")</f>
        <v>Precios homogéneos en el mercado</v>
      </c>
      <c r="N83" s="8">
        <f>I83*C83</f>
        <v>1963500</v>
      </c>
    </row>
    <row r="84" spans="1:14" ht="20.100000000000001" customHeight="1" x14ac:dyDescent="0.3">
      <c r="A84" s="14"/>
      <c r="B84" s="10"/>
      <c r="C84" s="17"/>
      <c r="D84" s="5" t="s">
        <v>16</v>
      </c>
      <c r="E84" s="6">
        <v>800000</v>
      </c>
      <c r="F84" s="6">
        <f t="shared" si="6"/>
        <v>152000</v>
      </c>
      <c r="G84" s="6">
        <f t="shared" si="7"/>
        <v>952000</v>
      </c>
      <c r="H84" s="6">
        <f>C83*G84</f>
        <v>1904000</v>
      </c>
      <c r="I84" s="9"/>
      <c r="J84" s="9"/>
      <c r="K84" s="9"/>
      <c r="L84" s="16"/>
      <c r="M84" s="12"/>
      <c r="N84" s="9"/>
    </row>
    <row r="85" spans="1:14" ht="20.100000000000001" customHeight="1" x14ac:dyDescent="0.3">
      <c r="A85" s="13">
        <v>37</v>
      </c>
      <c r="B85" s="10" t="s">
        <v>37</v>
      </c>
      <c r="C85" s="17">
        <v>3</v>
      </c>
      <c r="D85" s="3" t="s">
        <v>15</v>
      </c>
      <c r="E85" s="4">
        <v>90000</v>
      </c>
      <c r="F85" s="4">
        <f t="shared" si="6"/>
        <v>17100</v>
      </c>
      <c r="G85" s="4">
        <f t="shared" si="7"/>
        <v>107100</v>
      </c>
      <c r="H85" s="4">
        <f>C85*G85</f>
        <v>321300</v>
      </c>
      <c r="I85" s="8">
        <f>AVERAGE(G85:G86)</f>
        <v>124950</v>
      </c>
      <c r="J85" s="8">
        <f>HARMEAN(G85:G86)</f>
        <v>122399.99999999999</v>
      </c>
      <c r="K85" s="8">
        <f>MEDIAN(G85:G86)</f>
        <v>124950</v>
      </c>
      <c r="L85" s="15">
        <f>ABS(G85-G86)/(G85+G86)</f>
        <v>0.14285714285714285</v>
      </c>
      <c r="M85" s="11" t="str">
        <f>IF(L85&lt;0.15, "Precios homogéneos en el mercado", "Variación moderada de oferta")</f>
        <v>Precios homogéneos en el mercado</v>
      </c>
      <c r="N85" s="8">
        <f>I85*C85</f>
        <v>374850</v>
      </c>
    </row>
    <row r="86" spans="1:14" ht="20.100000000000001" customHeight="1" x14ac:dyDescent="0.3">
      <c r="A86" s="14"/>
      <c r="B86" s="10"/>
      <c r="C86" s="17"/>
      <c r="D86" s="5" t="s">
        <v>16</v>
      </c>
      <c r="E86" s="6">
        <v>120000</v>
      </c>
      <c r="F86" s="6">
        <f t="shared" si="6"/>
        <v>22800</v>
      </c>
      <c r="G86" s="6">
        <f t="shared" si="7"/>
        <v>142800</v>
      </c>
      <c r="H86" s="6">
        <f>C85*G86</f>
        <v>428400</v>
      </c>
      <c r="I86" s="9"/>
      <c r="J86" s="9"/>
      <c r="K86" s="9"/>
      <c r="L86" s="16"/>
      <c r="M86" s="12"/>
      <c r="N86" s="9"/>
    </row>
    <row r="87" spans="1:14" ht="20.100000000000001" customHeight="1" x14ac:dyDescent="0.3">
      <c r="A87" s="13">
        <v>38</v>
      </c>
      <c r="B87" s="10" t="s">
        <v>38</v>
      </c>
      <c r="C87" s="17">
        <v>6</v>
      </c>
      <c r="D87" s="3" t="s">
        <v>15</v>
      </c>
      <c r="E87" s="4">
        <v>55000</v>
      </c>
      <c r="F87" s="4">
        <f t="shared" si="6"/>
        <v>10450</v>
      </c>
      <c r="G87" s="4">
        <f t="shared" si="7"/>
        <v>65450</v>
      </c>
      <c r="H87" s="4">
        <f>C87*G87</f>
        <v>392700</v>
      </c>
      <c r="I87" s="8">
        <f>AVERAGE(G87:G88)</f>
        <v>80325</v>
      </c>
      <c r="J87" s="8">
        <f>HARMEAN(G87:G88)</f>
        <v>77570.370370370365</v>
      </c>
      <c r="K87" s="8">
        <f>MEDIAN(G87:G88)</f>
        <v>80325</v>
      </c>
      <c r="L87" s="15">
        <f>ABS(G87-G88)/(G87+G88)</f>
        <v>0.18518518518518517</v>
      </c>
      <c r="M87" s="11" t="str">
        <f>IF(L87&lt;0.15, "Precios homogéneos en el mercado", "Variación moderada de oferta")</f>
        <v>Variación moderada de oferta</v>
      </c>
      <c r="N87" s="8">
        <f>I87*C87</f>
        <v>481950</v>
      </c>
    </row>
    <row r="88" spans="1:14" ht="20.100000000000001" customHeight="1" x14ac:dyDescent="0.3">
      <c r="A88" s="14"/>
      <c r="B88" s="10"/>
      <c r="C88" s="17"/>
      <c r="D88" s="5" t="s">
        <v>16</v>
      </c>
      <c r="E88" s="6">
        <v>80000</v>
      </c>
      <c r="F88" s="6">
        <f t="shared" si="6"/>
        <v>15200</v>
      </c>
      <c r="G88" s="6">
        <f t="shared" si="7"/>
        <v>95200</v>
      </c>
      <c r="H88" s="6">
        <f>C87*G88</f>
        <v>571200</v>
      </c>
      <c r="I88" s="9"/>
      <c r="J88" s="9"/>
      <c r="K88" s="9"/>
      <c r="L88" s="16"/>
      <c r="M88" s="12"/>
      <c r="N88" s="9"/>
    </row>
    <row r="89" spans="1:14" ht="20.100000000000001" customHeight="1" x14ac:dyDescent="0.3">
      <c r="A89" s="13">
        <v>39</v>
      </c>
      <c r="B89" s="10" t="s">
        <v>39</v>
      </c>
      <c r="C89" s="17">
        <v>25</v>
      </c>
      <c r="D89" s="3" t="s">
        <v>15</v>
      </c>
      <c r="E89" s="4">
        <v>11000</v>
      </c>
      <c r="F89" s="4">
        <f t="shared" si="6"/>
        <v>2090</v>
      </c>
      <c r="G89" s="4">
        <f t="shared" si="7"/>
        <v>13090</v>
      </c>
      <c r="H89" s="4">
        <f>C89*G89</f>
        <v>327250</v>
      </c>
      <c r="I89" s="8">
        <f>AVERAGE(G89:G90)</f>
        <v>15470</v>
      </c>
      <c r="J89" s="8">
        <f>HARMEAN(G89:G90)</f>
        <v>15103.846153846156</v>
      </c>
      <c r="K89" s="8">
        <f>MEDIAN(G89:G90)</f>
        <v>15470</v>
      </c>
      <c r="L89" s="15">
        <f>ABS(G89-G90)/(G89+G90)</f>
        <v>0.15384615384615385</v>
      </c>
      <c r="M89" s="11" t="str">
        <f>IF(L89&lt;0.15, "Precios homogéneos en el mercado", "Variación moderada de oferta")</f>
        <v>Variación moderada de oferta</v>
      </c>
      <c r="N89" s="8">
        <f>I89*C89</f>
        <v>386750</v>
      </c>
    </row>
    <row r="90" spans="1:14" ht="20.100000000000001" customHeight="1" x14ac:dyDescent="0.3">
      <c r="A90" s="14"/>
      <c r="B90" s="10"/>
      <c r="C90" s="17"/>
      <c r="D90" s="5" t="s">
        <v>16</v>
      </c>
      <c r="E90" s="6">
        <v>15000</v>
      </c>
      <c r="F90" s="6">
        <f t="shared" si="6"/>
        <v>2850</v>
      </c>
      <c r="G90" s="6">
        <f t="shared" si="7"/>
        <v>17850</v>
      </c>
      <c r="H90" s="6">
        <f>C89*G90</f>
        <v>446250</v>
      </c>
      <c r="I90" s="9"/>
      <c r="J90" s="9"/>
      <c r="K90" s="9"/>
      <c r="L90" s="16"/>
      <c r="M90" s="12"/>
      <c r="N90" s="9"/>
    </row>
    <row r="91" spans="1:14" ht="20.100000000000001" customHeight="1" x14ac:dyDescent="0.3">
      <c r="A91" s="13">
        <v>40</v>
      </c>
      <c r="B91" s="10" t="s">
        <v>40</v>
      </c>
      <c r="C91" s="17">
        <v>4</v>
      </c>
      <c r="D91" s="3" t="s">
        <v>15</v>
      </c>
      <c r="E91" s="4">
        <v>210000</v>
      </c>
      <c r="F91" s="4">
        <f t="shared" si="6"/>
        <v>39900</v>
      </c>
      <c r="G91" s="4">
        <f t="shared" si="7"/>
        <v>249900</v>
      </c>
      <c r="H91" s="4">
        <f>C91*G91</f>
        <v>999600</v>
      </c>
      <c r="I91" s="8">
        <f>AVERAGE(G91:G92)</f>
        <v>273700</v>
      </c>
      <c r="J91" s="8">
        <f>HARMEAN(G91:G92)</f>
        <v>271630.4347826087</v>
      </c>
      <c r="K91" s="8">
        <f>MEDIAN(G91:G92)</f>
        <v>273700</v>
      </c>
      <c r="L91" s="15">
        <f>ABS(G91-G92)/(G91+G92)</f>
        <v>8.6956521739130432E-2</v>
      </c>
      <c r="M91" s="11" t="str">
        <f>IF(L91&lt;0.15, "Precios homogéneos en el mercado", "Variación moderada de oferta")</f>
        <v>Precios homogéneos en el mercado</v>
      </c>
      <c r="N91" s="8">
        <f>I91*C91</f>
        <v>1094800</v>
      </c>
    </row>
    <row r="92" spans="1:14" ht="20.100000000000001" customHeight="1" x14ac:dyDescent="0.3">
      <c r="A92" s="14"/>
      <c r="B92" s="10"/>
      <c r="C92" s="17"/>
      <c r="D92" s="5" t="s">
        <v>16</v>
      </c>
      <c r="E92" s="6">
        <v>250000</v>
      </c>
      <c r="F92" s="6">
        <f t="shared" si="6"/>
        <v>47500</v>
      </c>
      <c r="G92" s="6">
        <f t="shared" si="7"/>
        <v>297500</v>
      </c>
      <c r="H92" s="6">
        <f>C91*G92</f>
        <v>1190000</v>
      </c>
      <c r="I92" s="9"/>
      <c r="J92" s="9"/>
      <c r="K92" s="9"/>
      <c r="L92" s="16"/>
      <c r="M92" s="12"/>
      <c r="N92" s="9"/>
    </row>
    <row r="93" spans="1:14" ht="20.100000000000001" customHeight="1" x14ac:dyDescent="0.3">
      <c r="A93" s="13">
        <v>41</v>
      </c>
      <c r="B93" s="10" t="s">
        <v>41</v>
      </c>
      <c r="C93" s="17">
        <v>2</v>
      </c>
      <c r="D93" s="3" t="s">
        <v>15</v>
      </c>
      <c r="E93" s="4">
        <v>90000</v>
      </c>
      <c r="F93" s="4">
        <f t="shared" si="6"/>
        <v>17100</v>
      </c>
      <c r="G93" s="4">
        <f t="shared" si="7"/>
        <v>107100</v>
      </c>
      <c r="H93" s="4">
        <f>C93*G93</f>
        <v>214200</v>
      </c>
      <c r="I93" s="8">
        <f>AVERAGE(G93:G94)</f>
        <v>124950</v>
      </c>
      <c r="J93" s="8">
        <f>HARMEAN(G93:G94)</f>
        <v>122399.99999999999</v>
      </c>
      <c r="K93" s="8">
        <f>MEDIAN(G93:G94)</f>
        <v>124950</v>
      </c>
      <c r="L93" s="15">
        <f>ABS(G93-G94)/(G93+G94)</f>
        <v>0.14285714285714285</v>
      </c>
      <c r="M93" s="11" t="str">
        <f>IF(L93&lt;0.15, "Precios homogéneos en el mercado", "Variación moderada de oferta")</f>
        <v>Precios homogéneos en el mercado</v>
      </c>
      <c r="N93" s="8">
        <f>I93*C93</f>
        <v>249900</v>
      </c>
    </row>
    <row r="94" spans="1:14" ht="20.100000000000001" customHeight="1" x14ac:dyDescent="0.3">
      <c r="A94" s="14"/>
      <c r="B94" s="10"/>
      <c r="C94" s="17"/>
      <c r="D94" s="5" t="s">
        <v>16</v>
      </c>
      <c r="E94" s="6">
        <v>120000</v>
      </c>
      <c r="F94" s="6">
        <f t="shared" si="6"/>
        <v>22800</v>
      </c>
      <c r="G94" s="6">
        <f t="shared" si="7"/>
        <v>142800</v>
      </c>
      <c r="H94" s="6">
        <f>C93*G94</f>
        <v>285600</v>
      </c>
      <c r="I94" s="9"/>
      <c r="J94" s="9"/>
      <c r="K94" s="9"/>
      <c r="L94" s="16"/>
      <c r="M94" s="12"/>
      <c r="N94" s="9"/>
    </row>
    <row r="95" spans="1:14" ht="20.100000000000001" customHeight="1" x14ac:dyDescent="0.3">
      <c r="A95" s="13">
        <v>42</v>
      </c>
      <c r="B95" s="10" t="s">
        <v>42</v>
      </c>
      <c r="C95" s="17">
        <v>4</v>
      </c>
      <c r="D95" s="3" t="s">
        <v>15</v>
      </c>
      <c r="E95" s="4">
        <v>90000</v>
      </c>
      <c r="F95" s="4">
        <f t="shared" si="6"/>
        <v>17100</v>
      </c>
      <c r="G95" s="4">
        <f t="shared" si="7"/>
        <v>107100</v>
      </c>
      <c r="H95" s="4">
        <f>C95*G95</f>
        <v>428400</v>
      </c>
      <c r="I95" s="8">
        <f>AVERAGE(G95:G96)</f>
        <v>142800</v>
      </c>
      <c r="J95" s="8">
        <f>HARMEAN(G95:G96)</f>
        <v>133875</v>
      </c>
      <c r="K95" s="8">
        <f>MEDIAN(G95:G96)</f>
        <v>142800</v>
      </c>
      <c r="L95" s="15">
        <f>ABS(G95-G96)/(G95+G96)</f>
        <v>0.25</v>
      </c>
      <c r="M95" s="11" t="str">
        <f>IF(L95&lt;0.15, "Precios homogéneos en el mercado", "Variación moderada de oferta")</f>
        <v>Variación moderada de oferta</v>
      </c>
      <c r="N95" s="8">
        <f>I95*C95</f>
        <v>571200</v>
      </c>
    </row>
    <row r="96" spans="1:14" ht="20.100000000000001" customHeight="1" x14ac:dyDescent="0.3">
      <c r="A96" s="14"/>
      <c r="B96" s="10"/>
      <c r="C96" s="17"/>
      <c r="D96" s="5" t="s">
        <v>16</v>
      </c>
      <c r="E96" s="6">
        <v>150000</v>
      </c>
      <c r="F96" s="6">
        <f t="shared" si="6"/>
        <v>28500</v>
      </c>
      <c r="G96" s="6">
        <f t="shared" si="7"/>
        <v>178500</v>
      </c>
      <c r="H96" s="6">
        <f>C95*G96</f>
        <v>714000</v>
      </c>
      <c r="I96" s="9"/>
      <c r="J96" s="9"/>
      <c r="K96" s="9"/>
      <c r="L96" s="16"/>
      <c r="M96" s="12"/>
      <c r="N96" s="9"/>
    </row>
    <row r="97" spans="1:14" ht="20.100000000000001" customHeight="1" x14ac:dyDescent="0.3">
      <c r="A97" s="13">
        <v>43</v>
      </c>
      <c r="B97" s="10" t="s">
        <v>43</v>
      </c>
      <c r="C97" s="17">
        <v>5</v>
      </c>
      <c r="D97" s="3" t="s">
        <v>15</v>
      </c>
      <c r="E97" s="4">
        <v>55000</v>
      </c>
      <c r="F97" s="4">
        <f t="shared" si="6"/>
        <v>10450</v>
      </c>
      <c r="G97" s="4">
        <f t="shared" si="7"/>
        <v>65450</v>
      </c>
      <c r="H97" s="4">
        <f>C97*G97</f>
        <v>327250</v>
      </c>
      <c r="I97" s="8">
        <f>AVERAGE(G97:G98)</f>
        <v>74375</v>
      </c>
      <c r="J97" s="8">
        <f>HARMEAN(G97:G98)</f>
        <v>73304</v>
      </c>
      <c r="K97" s="8">
        <f>MEDIAN(G97:G98)</f>
        <v>74375</v>
      </c>
      <c r="L97" s="15">
        <f>ABS(G97-G98)/(G97+G98)</f>
        <v>0.12</v>
      </c>
      <c r="M97" s="11" t="str">
        <f>IF(L97&lt;0.15, "Precios homogéneos en el mercado", "Variación moderada de oferta")</f>
        <v>Precios homogéneos en el mercado</v>
      </c>
      <c r="N97" s="8">
        <f>I97*C97</f>
        <v>371875</v>
      </c>
    </row>
    <row r="98" spans="1:14" ht="20.100000000000001" customHeight="1" x14ac:dyDescent="0.3">
      <c r="A98" s="14"/>
      <c r="B98" s="10"/>
      <c r="C98" s="17"/>
      <c r="D98" s="5" t="s">
        <v>16</v>
      </c>
      <c r="E98" s="6">
        <v>70000</v>
      </c>
      <c r="F98" s="6">
        <f t="shared" si="6"/>
        <v>13300</v>
      </c>
      <c r="G98" s="6">
        <f t="shared" si="7"/>
        <v>83300</v>
      </c>
      <c r="H98" s="6">
        <f>C97*G98</f>
        <v>416500</v>
      </c>
      <c r="I98" s="9"/>
      <c r="J98" s="9"/>
      <c r="K98" s="9"/>
      <c r="L98" s="16"/>
      <c r="M98" s="12"/>
      <c r="N98" s="9"/>
    </row>
    <row r="99" spans="1:14" ht="20.100000000000001" customHeight="1" x14ac:dyDescent="0.3">
      <c r="A99" s="13">
        <v>44</v>
      </c>
      <c r="B99" s="10" t="s">
        <v>44</v>
      </c>
      <c r="C99" s="17">
        <v>15</v>
      </c>
      <c r="D99" s="3" t="s">
        <v>15</v>
      </c>
      <c r="E99" s="4">
        <v>11000</v>
      </c>
      <c r="F99" s="4">
        <f t="shared" si="6"/>
        <v>2090</v>
      </c>
      <c r="G99" s="4">
        <f t="shared" si="7"/>
        <v>13090</v>
      </c>
      <c r="H99" s="4">
        <f>C99*G99</f>
        <v>196350</v>
      </c>
      <c r="I99" s="8">
        <f>AVERAGE(G99:G100)</f>
        <v>15470</v>
      </c>
      <c r="J99" s="8">
        <f>HARMEAN(G99:G100)</f>
        <v>15103.846153846156</v>
      </c>
      <c r="K99" s="8">
        <f>MEDIAN(G99:G100)</f>
        <v>15470</v>
      </c>
      <c r="L99" s="15">
        <f>ABS(G99-G100)/(G99+G100)</f>
        <v>0.15384615384615385</v>
      </c>
      <c r="M99" s="11" t="str">
        <f>IF(L99&lt;0.15, "Precios homogéneos en el mercado", "Variación moderada de oferta")</f>
        <v>Variación moderada de oferta</v>
      </c>
      <c r="N99" s="8">
        <f>I99*C99</f>
        <v>232050</v>
      </c>
    </row>
    <row r="100" spans="1:14" ht="20.100000000000001" customHeight="1" x14ac:dyDescent="0.3">
      <c r="A100" s="14"/>
      <c r="B100" s="10"/>
      <c r="C100" s="17"/>
      <c r="D100" s="5" t="s">
        <v>16</v>
      </c>
      <c r="E100" s="6">
        <v>15000</v>
      </c>
      <c r="F100" s="6">
        <f t="shared" si="6"/>
        <v>2850</v>
      </c>
      <c r="G100" s="6">
        <f t="shared" si="7"/>
        <v>17850</v>
      </c>
      <c r="H100" s="6">
        <f>C99*G100</f>
        <v>267750</v>
      </c>
      <c r="I100" s="9"/>
      <c r="J100" s="9"/>
      <c r="K100" s="9"/>
      <c r="L100" s="16"/>
      <c r="M100" s="12"/>
      <c r="N100" s="9"/>
    </row>
    <row r="101" spans="1:14" ht="20.100000000000001" customHeight="1" x14ac:dyDescent="0.3">
      <c r="A101" s="13">
        <v>45</v>
      </c>
      <c r="B101" s="10" t="s">
        <v>45</v>
      </c>
      <c r="C101" s="17">
        <v>5</v>
      </c>
      <c r="D101" s="3" t="s">
        <v>15</v>
      </c>
      <c r="E101" s="4">
        <v>160000</v>
      </c>
      <c r="F101" s="4">
        <f t="shared" si="6"/>
        <v>30400</v>
      </c>
      <c r="G101" s="4">
        <f t="shared" si="7"/>
        <v>190400</v>
      </c>
      <c r="H101" s="4">
        <f>C101*G101</f>
        <v>952000</v>
      </c>
      <c r="I101" s="8">
        <f>AVERAGE(G101:G102)</f>
        <v>184450</v>
      </c>
      <c r="J101" s="8">
        <f>HARMEAN(G101:G102)</f>
        <v>184258.064516129</v>
      </c>
      <c r="K101" s="8">
        <f>MEDIAN(G101:G102)</f>
        <v>184450</v>
      </c>
      <c r="L101" s="15">
        <f>ABS(G101-G102)/(G101+G102)</f>
        <v>3.2258064516129031E-2</v>
      </c>
      <c r="M101" s="11" t="str">
        <f>IF(L101&lt;0.15, "Precios homogéneos en el mercado", "Variación moderada de oferta")</f>
        <v>Precios homogéneos en el mercado</v>
      </c>
      <c r="N101" s="8">
        <f>I101*C101</f>
        <v>922250</v>
      </c>
    </row>
    <row r="102" spans="1:14" ht="20.100000000000001" customHeight="1" x14ac:dyDescent="0.3">
      <c r="A102" s="14"/>
      <c r="B102" s="10"/>
      <c r="C102" s="17"/>
      <c r="D102" s="5" t="s">
        <v>16</v>
      </c>
      <c r="E102" s="6">
        <v>150000</v>
      </c>
      <c r="F102" s="6">
        <f t="shared" si="6"/>
        <v>28500</v>
      </c>
      <c r="G102" s="6">
        <f t="shared" si="7"/>
        <v>178500</v>
      </c>
      <c r="H102" s="6">
        <f>C101*G102</f>
        <v>892500</v>
      </c>
      <c r="I102" s="9"/>
      <c r="J102" s="9"/>
      <c r="K102" s="9"/>
      <c r="L102" s="16"/>
      <c r="M102" s="12"/>
      <c r="N102" s="9"/>
    </row>
    <row r="103" spans="1:14" ht="20.100000000000001" customHeight="1" x14ac:dyDescent="0.3">
      <c r="A103" s="13">
        <v>46</v>
      </c>
      <c r="B103" s="10" t="s">
        <v>46</v>
      </c>
      <c r="C103" s="17">
        <v>4</v>
      </c>
      <c r="D103" s="3" t="s">
        <v>15</v>
      </c>
      <c r="E103" s="4">
        <v>210000</v>
      </c>
      <c r="F103" s="4">
        <f t="shared" si="6"/>
        <v>39900</v>
      </c>
      <c r="G103" s="4">
        <f t="shared" si="7"/>
        <v>249900</v>
      </c>
      <c r="H103" s="4">
        <f>C103*G103</f>
        <v>999600</v>
      </c>
      <c r="I103" s="8">
        <f>AVERAGE(G103:G104)</f>
        <v>243950</v>
      </c>
      <c r="J103" s="8">
        <f>HARMEAN(G103:G104)</f>
        <v>243804.87804878046</v>
      </c>
      <c r="K103" s="8">
        <f>MEDIAN(G103:G104)</f>
        <v>243950</v>
      </c>
      <c r="L103" s="15">
        <f>ABS(G103-G104)/(G103+G104)</f>
        <v>2.4390243902439025E-2</v>
      </c>
      <c r="M103" s="11" t="str">
        <f>IF(L103&lt;0.15, "Precios homogéneos en el mercado", "Variación moderada de oferta")</f>
        <v>Precios homogéneos en el mercado</v>
      </c>
      <c r="N103" s="8">
        <f>I103*C103</f>
        <v>975800</v>
      </c>
    </row>
    <row r="104" spans="1:14" ht="20.100000000000001" customHeight="1" x14ac:dyDescent="0.3">
      <c r="A104" s="14"/>
      <c r="B104" s="10"/>
      <c r="C104" s="17"/>
      <c r="D104" s="5" t="s">
        <v>16</v>
      </c>
      <c r="E104" s="6">
        <v>200000</v>
      </c>
      <c r="F104" s="6">
        <f t="shared" si="6"/>
        <v>38000</v>
      </c>
      <c r="G104" s="6">
        <f t="shared" si="7"/>
        <v>238000</v>
      </c>
      <c r="H104" s="6">
        <f>C103*G104</f>
        <v>952000</v>
      </c>
      <c r="I104" s="9"/>
      <c r="J104" s="9"/>
      <c r="K104" s="9"/>
      <c r="L104" s="16"/>
      <c r="M104" s="12"/>
      <c r="N104" s="9"/>
    </row>
    <row r="105" spans="1:14" ht="20.100000000000001" customHeight="1" x14ac:dyDescent="0.3">
      <c r="A105" s="13">
        <v>47</v>
      </c>
      <c r="B105" s="10" t="s">
        <v>47</v>
      </c>
      <c r="C105" s="17">
        <v>4</v>
      </c>
      <c r="D105" s="3" t="s">
        <v>15</v>
      </c>
      <c r="E105" s="4">
        <v>90000</v>
      </c>
      <c r="F105" s="4">
        <f t="shared" si="6"/>
        <v>17100</v>
      </c>
      <c r="G105" s="4">
        <f t="shared" si="7"/>
        <v>107100</v>
      </c>
      <c r="H105" s="4">
        <f>C105*G105</f>
        <v>428400</v>
      </c>
      <c r="I105" s="8">
        <f>AVERAGE(G105:G106)</f>
        <v>124950</v>
      </c>
      <c r="J105" s="8">
        <f>HARMEAN(G105:G106)</f>
        <v>122399.99999999999</v>
      </c>
      <c r="K105" s="8">
        <f>MEDIAN(G105:G106)</f>
        <v>124950</v>
      </c>
      <c r="L105" s="15">
        <f>ABS(G105-G106)/(G105+G106)</f>
        <v>0.14285714285714285</v>
      </c>
      <c r="M105" s="11" t="str">
        <f>IF(L105&lt;0.15, "Precios homogéneos en el mercado", "Variación moderada de oferta")</f>
        <v>Precios homogéneos en el mercado</v>
      </c>
      <c r="N105" s="8">
        <f>I105*C105</f>
        <v>499800</v>
      </c>
    </row>
    <row r="106" spans="1:14" ht="20.100000000000001" customHeight="1" x14ac:dyDescent="0.3">
      <c r="A106" s="14"/>
      <c r="B106" s="10"/>
      <c r="C106" s="17"/>
      <c r="D106" s="5" t="s">
        <v>16</v>
      </c>
      <c r="E106" s="6">
        <v>120000</v>
      </c>
      <c r="F106" s="6">
        <f t="shared" si="6"/>
        <v>22800</v>
      </c>
      <c r="G106" s="6">
        <f t="shared" si="7"/>
        <v>142800</v>
      </c>
      <c r="H106" s="6">
        <f>C105*G106</f>
        <v>571200</v>
      </c>
      <c r="I106" s="9"/>
      <c r="J106" s="9"/>
      <c r="K106" s="9"/>
      <c r="L106" s="16"/>
      <c r="M106" s="12"/>
      <c r="N106" s="9"/>
    </row>
    <row r="107" spans="1:14" ht="20.100000000000001" customHeight="1" x14ac:dyDescent="0.3">
      <c r="A107" s="13">
        <v>48</v>
      </c>
      <c r="B107" s="10" t="s">
        <v>48</v>
      </c>
      <c r="C107" s="17">
        <v>4</v>
      </c>
      <c r="D107" s="3" t="s">
        <v>15</v>
      </c>
      <c r="E107" s="4">
        <v>55000</v>
      </c>
      <c r="F107" s="4">
        <f t="shared" si="6"/>
        <v>10450</v>
      </c>
      <c r="G107" s="4">
        <f t="shared" si="7"/>
        <v>65450</v>
      </c>
      <c r="H107" s="4">
        <f>C107*G107</f>
        <v>261800</v>
      </c>
      <c r="I107" s="8">
        <f>AVERAGE(G107:G108)</f>
        <v>71400</v>
      </c>
      <c r="J107" s="8">
        <f>HARMEAN(G107:G108)</f>
        <v>70904.166666666672</v>
      </c>
      <c r="K107" s="8">
        <f>MEDIAN(G107:G108)</f>
        <v>71400</v>
      </c>
      <c r="L107" s="15">
        <f>ABS(G107-G108)/(G107+G108)</f>
        <v>8.3333333333333329E-2</v>
      </c>
      <c r="M107" s="11" t="str">
        <f>IF(L107&lt;0.15, "Precios homogéneos en el mercado", "Variación moderada de oferta")</f>
        <v>Precios homogéneos en el mercado</v>
      </c>
      <c r="N107" s="8">
        <f>I107*C107</f>
        <v>285600</v>
      </c>
    </row>
    <row r="108" spans="1:14" ht="20.100000000000001" customHeight="1" x14ac:dyDescent="0.3">
      <c r="A108" s="14"/>
      <c r="B108" s="10"/>
      <c r="C108" s="17"/>
      <c r="D108" s="5" t="s">
        <v>16</v>
      </c>
      <c r="E108" s="6">
        <v>65000</v>
      </c>
      <c r="F108" s="6">
        <f t="shared" si="6"/>
        <v>12350</v>
      </c>
      <c r="G108" s="6">
        <f t="shared" si="7"/>
        <v>77350</v>
      </c>
      <c r="H108" s="6">
        <f>C107*G108</f>
        <v>309400</v>
      </c>
      <c r="I108" s="9"/>
      <c r="J108" s="9"/>
      <c r="K108" s="9"/>
      <c r="L108" s="16"/>
      <c r="M108" s="12"/>
      <c r="N108" s="9"/>
    </row>
    <row r="109" spans="1:14" ht="20.100000000000001" customHeight="1" x14ac:dyDescent="0.3">
      <c r="A109" s="13">
        <v>49</v>
      </c>
      <c r="B109" s="10" t="s">
        <v>49</v>
      </c>
      <c r="C109" s="17">
        <v>15</v>
      </c>
      <c r="D109" s="3" t="s">
        <v>15</v>
      </c>
      <c r="E109" s="4">
        <v>11000</v>
      </c>
      <c r="F109" s="4">
        <f t="shared" ref="F109:F140" si="8">E109*0.19</f>
        <v>2090</v>
      </c>
      <c r="G109" s="4">
        <f t="shared" ref="G109:G140" si="9">E109+F109</f>
        <v>13090</v>
      </c>
      <c r="H109" s="4">
        <f>C109*G109</f>
        <v>196350</v>
      </c>
      <c r="I109" s="8">
        <f>AVERAGE(G109:G110)</f>
        <v>15470</v>
      </c>
      <c r="J109" s="8">
        <f>HARMEAN(G109:G110)</f>
        <v>15103.846153846156</v>
      </c>
      <c r="K109" s="8">
        <f>MEDIAN(G109:G110)</f>
        <v>15470</v>
      </c>
      <c r="L109" s="15">
        <f>ABS(G109-G110)/(G109+G110)</f>
        <v>0.15384615384615385</v>
      </c>
      <c r="M109" s="11" t="str">
        <f>IF(L109&lt;0.15, "Precios homogéneos en el mercado", "Variación moderada de oferta")</f>
        <v>Variación moderada de oferta</v>
      </c>
      <c r="N109" s="8">
        <f>I109*C109</f>
        <v>232050</v>
      </c>
    </row>
    <row r="110" spans="1:14" ht="20.100000000000001" customHeight="1" x14ac:dyDescent="0.3">
      <c r="A110" s="14"/>
      <c r="B110" s="10"/>
      <c r="C110" s="17"/>
      <c r="D110" s="5" t="s">
        <v>16</v>
      </c>
      <c r="E110" s="6">
        <v>15000</v>
      </c>
      <c r="F110" s="6">
        <f t="shared" si="8"/>
        <v>2850</v>
      </c>
      <c r="G110" s="6">
        <f t="shared" si="9"/>
        <v>17850</v>
      </c>
      <c r="H110" s="6">
        <f>C109*G110</f>
        <v>267750</v>
      </c>
      <c r="I110" s="9"/>
      <c r="J110" s="9"/>
      <c r="K110" s="9"/>
      <c r="L110" s="16"/>
      <c r="M110" s="12"/>
      <c r="N110" s="9"/>
    </row>
    <row r="111" spans="1:14" ht="20.100000000000001" customHeight="1" x14ac:dyDescent="0.3">
      <c r="A111" s="13">
        <v>50</v>
      </c>
      <c r="B111" s="10" t="s">
        <v>50</v>
      </c>
      <c r="C111" s="17">
        <v>2</v>
      </c>
      <c r="D111" s="3" t="s">
        <v>15</v>
      </c>
      <c r="E111" s="4">
        <v>90000</v>
      </c>
      <c r="F111" s="4">
        <f t="shared" si="8"/>
        <v>17100</v>
      </c>
      <c r="G111" s="4">
        <f t="shared" si="9"/>
        <v>107100</v>
      </c>
      <c r="H111" s="4">
        <f>C111*G111</f>
        <v>214200</v>
      </c>
      <c r="I111" s="8">
        <f>AVERAGE(G111:G112)</f>
        <v>124950</v>
      </c>
      <c r="J111" s="8">
        <f>HARMEAN(G111:G112)</f>
        <v>122399.99999999999</v>
      </c>
      <c r="K111" s="8">
        <f>MEDIAN(G111:G112)</f>
        <v>124950</v>
      </c>
      <c r="L111" s="15">
        <f>ABS(G111-G112)/(G111+G112)</f>
        <v>0.14285714285714285</v>
      </c>
      <c r="M111" s="11" t="str">
        <f>IF(L111&lt;0.15, "Precios homogéneos en el mercado", "Variación moderada de oferta")</f>
        <v>Precios homogéneos en el mercado</v>
      </c>
      <c r="N111" s="8">
        <f>I111*C111</f>
        <v>249900</v>
      </c>
    </row>
    <row r="112" spans="1:14" ht="20.100000000000001" customHeight="1" x14ac:dyDescent="0.3">
      <c r="A112" s="14"/>
      <c r="B112" s="10"/>
      <c r="C112" s="17"/>
      <c r="D112" s="5" t="s">
        <v>16</v>
      </c>
      <c r="E112" s="6">
        <v>120000</v>
      </c>
      <c r="F112" s="6">
        <f t="shared" si="8"/>
        <v>22800</v>
      </c>
      <c r="G112" s="6">
        <f t="shared" si="9"/>
        <v>142800</v>
      </c>
      <c r="H112" s="6">
        <f>C111*G112</f>
        <v>285600</v>
      </c>
      <c r="I112" s="9"/>
      <c r="J112" s="9"/>
      <c r="K112" s="9"/>
      <c r="L112" s="16"/>
      <c r="M112" s="12"/>
      <c r="N112" s="9"/>
    </row>
    <row r="113" spans="1:14" ht="20.100000000000001" customHeight="1" x14ac:dyDescent="0.3">
      <c r="A113" s="13">
        <v>51</v>
      </c>
      <c r="B113" s="10" t="s">
        <v>51</v>
      </c>
      <c r="C113" s="17">
        <v>4</v>
      </c>
      <c r="D113" s="3" t="s">
        <v>15</v>
      </c>
      <c r="E113" s="4">
        <v>210000</v>
      </c>
      <c r="F113" s="4">
        <f t="shared" si="8"/>
        <v>39900</v>
      </c>
      <c r="G113" s="4">
        <f t="shared" si="9"/>
        <v>249900</v>
      </c>
      <c r="H113" s="4">
        <f>C113*G113</f>
        <v>999600</v>
      </c>
      <c r="I113" s="8">
        <f>AVERAGE(G113:G114)</f>
        <v>303450</v>
      </c>
      <c r="J113" s="8">
        <f>HARMEAN(G113:G114)</f>
        <v>294000</v>
      </c>
      <c r="K113" s="8">
        <f>MEDIAN(G113:G114)</f>
        <v>303450</v>
      </c>
      <c r="L113" s="15">
        <f>ABS(G113-G114)/(G113+G114)</f>
        <v>0.17647058823529413</v>
      </c>
      <c r="M113" s="11" t="str">
        <f>IF(L113&lt;0.15, "Precios homogéneos en el mercado", "Variación moderada de oferta")</f>
        <v>Variación moderada de oferta</v>
      </c>
      <c r="N113" s="8">
        <f>I113*C113</f>
        <v>1213800</v>
      </c>
    </row>
    <row r="114" spans="1:14" ht="20.100000000000001" customHeight="1" x14ac:dyDescent="0.3">
      <c r="A114" s="14"/>
      <c r="B114" s="10"/>
      <c r="C114" s="17"/>
      <c r="D114" s="5" t="s">
        <v>16</v>
      </c>
      <c r="E114" s="6">
        <v>300000</v>
      </c>
      <c r="F114" s="6">
        <f t="shared" si="8"/>
        <v>57000</v>
      </c>
      <c r="G114" s="6">
        <f t="shared" si="9"/>
        <v>357000</v>
      </c>
      <c r="H114" s="6">
        <f>C113*G114</f>
        <v>1428000</v>
      </c>
      <c r="I114" s="9"/>
      <c r="J114" s="9"/>
      <c r="K114" s="9"/>
      <c r="L114" s="16"/>
      <c r="M114" s="12"/>
      <c r="N114" s="9"/>
    </row>
    <row r="115" spans="1:14" ht="20.100000000000001" customHeight="1" x14ac:dyDescent="0.3">
      <c r="A115" s="13">
        <v>52</v>
      </c>
      <c r="B115" s="10" t="s">
        <v>52</v>
      </c>
      <c r="C115" s="17">
        <v>4</v>
      </c>
      <c r="D115" s="3" t="s">
        <v>15</v>
      </c>
      <c r="E115" s="4">
        <v>90000</v>
      </c>
      <c r="F115" s="4">
        <f t="shared" si="8"/>
        <v>17100</v>
      </c>
      <c r="G115" s="4">
        <f t="shared" si="9"/>
        <v>107100</v>
      </c>
      <c r="H115" s="4">
        <f>C115*G115</f>
        <v>428400</v>
      </c>
      <c r="I115" s="8">
        <f>AVERAGE(G115:G116)</f>
        <v>124950</v>
      </c>
      <c r="J115" s="8">
        <f>HARMEAN(G115:G116)</f>
        <v>122399.99999999999</v>
      </c>
      <c r="K115" s="8">
        <f>MEDIAN(G115:G116)</f>
        <v>124950</v>
      </c>
      <c r="L115" s="15">
        <f>ABS(G115-G116)/(G115+G116)</f>
        <v>0.14285714285714285</v>
      </c>
      <c r="M115" s="11" t="str">
        <f>IF(L115&lt;0.15, "Precios homogéneos en el mercado", "Variación moderada de oferta")</f>
        <v>Precios homogéneos en el mercado</v>
      </c>
      <c r="N115" s="8">
        <f>I115*C115</f>
        <v>499800</v>
      </c>
    </row>
    <row r="116" spans="1:14" ht="20.100000000000001" customHeight="1" x14ac:dyDescent="0.3">
      <c r="A116" s="14"/>
      <c r="B116" s="10"/>
      <c r="C116" s="17"/>
      <c r="D116" s="5" t="s">
        <v>16</v>
      </c>
      <c r="E116" s="6">
        <v>120000</v>
      </c>
      <c r="F116" s="6">
        <f t="shared" si="8"/>
        <v>22800</v>
      </c>
      <c r="G116" s="6">
        <f t="shared" si="9"/>
        <v>142800</v>
      </c>
      <c r="H116" s="6">
        <f>C115*G116</f>
        <v>571200</v>
      </c>
      <c r="I116" s="9"/>
      <c r="J116" s="9"/>
      <c r="K116" s="9"/>
      <c r="L116" s="16"/>
      <c r="M116" s="12"/>
      <c r="N116" s="9"/>
    </row>
    <row r="117" spans="1:14" ht="20.100000000000001" customHeight="1" x14ac:dyDescent="0.3">
      <c r="A117" s="13">
        <v>53</v>
      </c>
      <c r="B117" s="10" t="s">
        <v>53</v>
      </c>
      <c r="C117" s="17">
        <v>5</v>
      </c>
      <c r="D117" s="3" t="s">
        <v>15</v>
      </c>
      <c r="E117" s="4">
        <v>90000</v>
      </c>
      <c r="F117" s="4">
        <f t="shared" si="8"/>
        <v>17100</v>
      </c>
      <c r="G117" s="4">
        <f t="shared" si="9"/>
        <v>107100</v>
      </c>
      <c r="H117" s="4">
        <f>C117*G117</f>
        <v>535500</v>
      </c>
      <c r="I117" s="8">
        <f>AVERAGE(G117:G118)</f>
        <v>124950</v>
      </c>
      <c r="J117" s="8">
        <f>HARMEAN(G117:G118)</f>
        <v>122399.99999999999</v>
      </c>
      <c r="K117" s="8">
        <f>MEDIAN(G117:G118)</f>
        <v>124950</v>
      </c>
      <c r="L117" s="15">
        <f>ABS(G117-G118)/(G117+G118)</f>
        <v>0.14285714285714285</v>
      </c>
      <c r="M117" s="11" t="str">
        <f>IF(L117&lt;0.15, "Precios homogéneos en el mercado", "Variación moderada de oferta")</f>
        <v>Precios homogéneos en el mercado</v>
      </c>
      <c r="N117" s="8">
        <f>I117*C117</f>
        <v>624750</v>
      </c>
    </row>
    <row r="118" spans="1:14" ht="20.100000000000001" customHeight="1" x14ac:dyDescent="0.3">
      <c r="A118" s="14"/>
      <c r="B118" s="10"/>
      <c r="C118" s="17"/>
      <c r="D118" s="5" t="s">
        <v>16</v>
      </c>
      <c r="E118" s="6">
        <v>120000</v>
      </c>
      <c r="F118" s="6">
        <f t="shared" si="8"/>
        <v>22800</v>
      </c>
      <c r="G118" s="6">
        <f t="shared" si="9"/>
        <v>142800</v>
      </c>
      <c r="H118" s="6">
        <f>C117*G118</f>
        <v>714000</v>
      </c>
      <c r="I118" s="9"/>
      <c r="J118" s="9"/>
      <c r="K118" s="9"/>
      <c r="L118" s="16"/>
      <c r="M118" s="12"/>
      <c r="N118" s="9"/>
    </row>
    <row r="119" spans="1:14" ht="20.100000000000001" customHeight="1" x14ac:dyDescent="0.3">
      <c r="A119" s="13">
        <v>54</v>
      </c>
      <c r="B119" s="10" t="s">
        <v>54</v>
      </c>
      <c r="C119" s="17">
        <v>5</v>
      </c>
      <c r="D119" s="3" t="s">
        <v>15</v>
      </c>
      <c r="E119" s="4">
        <v>85000</v>
      </c>
      <c r="F119" s="4">
        <f t="shared" si="8"/>
        <v>16150</v>
      </c>
      <c r="G119" s="4">
        <f t="shared" si="9"/>
        <v>101150</v>
      </c>
      <c r="H119" s="4">
        <f>C119*G119</f>
        <v>505750</v>
      </c>
      <c r="I119" s="8">
        <f>AVERAGE(G119:G120)</f>
        <v>110075</v>
      </c>
      <c r="J119" s="8">
        <f>HARMEAN(G119:G120)</f>
        <v>109351.35135135135</v>
      </c>
      <c r="K119" s="8">
        <f>MEDIAN(G119:G120)</f>
        <v>110075</v>
      </c>
      <c r="L119" s="15">
        <f>ABS(G119-G120)/(G119+G120)</f>
        <v>8.1081081081081086E-2</v>
      </c>
      <c r="M119" s="11" t="str">
        <f>IF(L119&lt;0.15, "Precios homogéneos en el mercado", "Variación moderada de oferta")</f>
        <v>Precios homogéneos en el mercado</v>
      </c>
      <c r="N119" s="8">
        <f>I119*C119</f>
        <v>550375</v>
      </c>
    </row>
    <row r="120" spans="1:14" ht="20.100000000000001" customHeight="1" x14ac:dyDescent="0.3">
      <c r="A120" s="14"/>
      <c r="B120" s="10"/>
      <c r="C120" s="17"/>
      <c r="D120" s="5" t="s">
        <v>16</v>
      </c>
      <c r="E120" s="6">
        <v>100000</v>
      </c>
      <c r="F120" s="6">
        <f t="shared" si="8"/>
        <v>19000</v>
      </c>
      <c r="G120" s="6">
        <f t="shared" si="9"/>
        <v>119000</v>
      </c>
      <c r="H120" s="6">
        <f>C119*G120</f>
        <v>595000</v>
      </c>
      <c r="I120" s="9"/>
      <c r="J120" s="9"/>
      <c r="K120" s="9"/>
      <c r="L120" s="16"/>
      <c r="M120" s="12"/>
      <c r="N120" s="9"/>
    </row>
    <row r="121" spans="1:14" ht="20.100000000000001" customHeight="1" x14ac:dyDescent="0.3">
      <c r="A121" s="13">
        <v>55</v>
      </c>
      <c r="B121" s="10" t="s">
        <v>55</v>
      </c>
      <c r="C121" s="17">
        <v>5</v>
      </c>
      <c r="D121" s="3" t="s">
        <v>15</v>
      </c>
      <c r="E121" s="4">
        <v>60000</v>
      </c>
      <c r="F121" s="4">
        <f t="shared" si="8"/>
        <v>11400</v>
      </c>
      <c r="G121" s="4">
        <f t="shared" si="9"/>
        <v>71400</v>
      </c>
      <c r="H121" s="4">
        <f>C121*G121</f>
        <v>357000</v>
      </c>
      <c r="I121" s="8">
        <f>AVERAGE(G121:G122)</f>
        <v>89250</v>
      </c>
      <c r="J121" s="8">
        <f>HARMEAN(G121:G122)</f>
        <v>85680</v>
      </c>
      <c r="K121" s="8">
        <f>MEDIAN(G121:G122)</f>
        <v>89250</v>
      </c>
      <c r="L121" s="15">
        <f>ABS(G121-G122)/(G121+G122)</f>
        <v>0.2</v>
      </c>
      <c r="M121" s="11" t="str">
        <f>IF(L121&lt;0.15, "Precios homogéneos en el mercado", "Variación moderada de oferta")</f>
        <v>Variación moderada de oferta</v>
      </c>
      <c r="N121" s="8">
        <f>I121*C121</f>
        <v>446250</v>
      </c>
    </row>
    <row r="122" spans="1:14" ht="20.100000000000001" customHeight="1" x14ac:dyDescent="0.3">
      <c r="A122" s="14"/>
      <c r="B122" s="10"/>
      <c r="C122" s="17"/>
      <c r="D122" s="5" t="s">
        <v>16</v>
      </c>
      <c r="E122" s="6">
        <v>90000</v>
      </c>
      <c r="F122" s="6">
        <f t="shared" si="8"/>
        <v>17100</v>
      </c>
      <c r="G122" s="6">
        <f t="shared" si="9"/>
        <v>107100</v>
      </c>
      <c r="H122" s="6">
        <f>C121*G122</f>
        <v>535500</v>
      </c>
      <c r="I122" s="9"/>
      <c r="J122" s="9"/>
      <c r="K122" s="9"/>
      <c r="L122" s="16"/>
      <c r="M122" s="12"/>
      <c r="N122" s="9"/>
    </row>
    <row r="123" spans="1:14" ht="20.100000000000001" customHeight="1" x14ac:dyDescent="0.3">
      <c r="A123" s="13">
        <v>56</v>
      </c>
      <c r="B123" s="10" t="s">
        <v>56</v>
      </c>
      <c r="C123" s="17">
        <v>4</v>
      </c>
      <c r="D123" s="3" t="s">
        <v>15</v>
      </c>
      <c r="E123" s="4">
        <v>115000</v>
      </c>
      <c r="F123" s="4">
        <f t="shared" si="8"/>
        <v>21850</v>
      </c>
      <c r="G123" s="4">
        <f t="shared" si="9"/>
        <v>136850</v>
      </c>
      <c r="H123" s="4">
        <f>C123*G123</f>
        <v>547400</v>
      </c>
      <c r="I123" s="8">
        <f>AVERAGE(G123:G124)</f>
        <v>157675</v>
      </c>
      <c r="J123" s="8">
        <f>HARMEAN(G123:G124)</f>
        <v>154924.52830188681</v>
      </c>
      <c r="K123" s="8">
        <f>MEDIAN(G123:G124)</f>
        <v>157675</v>
      </c>
      <c r="L123" s="15">
        <f>ABS(G123-G124)/(G123+G124)</f>
        <v>0.13207547169811321</v>
      </c>
      <c r="M123" s="11" t="str">
        <f>IF(L123&lt;0.15, "Precios homogéneos en el mercado", "Variación moderada de oferta")</f>
        <v>Precios homogéneos en el mercado</v>
      </c>
      <c r="N123" s="8">
        <f>I123*C123</f>
        <v>630700</v>
      </c>
    </row>
    <row r="124" spans="1:14" ht="20.100000000000001" customHeight="1" x14ac:dyDescent="0.3">
      <c r="A124" s="14"/>
      <c r="B124" s="10"/>
      <c r="C124" s="17"/>
      <c r="D124" s="5" t="s">
        <v>16</v>
      </c>
      <c r="E124" s="6">
        <v>150000</v>
      </c>
      <c r="F124" s="6">
        <f t="shared" si="8"/>
        <v>28500</v>
      </c>
      <c r="G124" s="6">
        <f t="shared" si="9"/>
        <v>178500</v>
      </c>
      <c r="H124" s="6">
        <f>C123*G124</f>
        <v>714000</v>
      </c>
      <c r="I124" s="9"/>
      <c r="J124" s="9"/>
      <c r="K124" s="9"/>
      <c r="L124" s="16"/>
      <c r="M124" s="12"/>
      <c r="N124" s="9"/>
    </row>
    <row r="125" spans="1:14" ht="20.100000000000001" customHeight="1" x14ac:dyDescent="0.3">
      <c r="A125" s="13">
        <v>57</v>
      </c>
      <c r="B125" s="10" t="s">
        <v>57</v>
      </c>
      <c r="C125" s="17">
        <v>2</v>
      </c>
      <c r="D125" s="3" t="s">
        <v>15</v>
      </c>
      <c r="E125" s="4">
        <v>450000</v>
      </c>
      <c r="F125" s="4">
        <f t="shared" si="8"/>
        <v>85500</v>
      </c>
      <c r="G125" s="4">
        <f t="shared" si="9"/>
        <v>535500</v>
      </c>
      <c r="H125" s="4">
        <f>C125*G125</f>
        <v>1071000</v>
      </c>
      <c r="I125" s="8">
        <f>AVERAGE(G125:G126)</f>
        <v>624750</v>
      </c>
      <c r="J125" s="8">
        <f>HARMEAN(G125:G126)</f>
        <v>612000</v>
      </c>
      <c r="K125" s="8">
        <f>MEDIAN(G125:G126)</f>
        <v>624750</v>
      </c>
      <c r="L125" s="15">
        <f>ABS(G125-G126)/(G125+G126)</f>
        <v>0.14285714285714285</v>
      </c>
      <c r="M125" s="11" t="str">
        <f>IF(L125&lt;0.15, "Precios homogéneos en el mercado", "Variación moderada de oferta")</f>
        <v>Precios homogéneos en el mercado</v>
      </c>
      <c r="N125" s="8">
        <f>I125*C125</f>
        <v>1249500</v>
      </c>
    </row>
    <row r="126" spans="1:14" ht="20.100000000000001" customHeight="1" x14ac:dyDescent="0.3">
      <c r="A126" s="14"/>
      <c r="B126" s="10"/>
      <c r="C126" s="17"/>
      <c r="D126" s="5" t="s">
        <v>16</v>
      </c>
      <c r="E126" s="6">
        <v>600000</v>
      </c>
      <c r="F126" s="6">
        <f t="shared" si="8"/>
        <v>114000</v>
      </c>
      <c r="G126" s="6">
        <f t="shared" si="9"/>
        <v>714000</v>
      </c>
      <c r="H126" s="6">
        <f>C125*G126</f>
        <v>1428000</v>
      </c>
      <c r="I126" s="9"/>
      <c r="J126" s="9"/>
      <c r="K126" s="9"/>
      <c r="L126" s="16"/>
      <c r="M126" s="12"/>
      <c r="N126" s="9"/>
    </row>
    <row r="127" spans="1:14" ht="20.100000000000001" customHeight="1" x14ac:dyDescent="0.3">
      <c r="A127" s="13">
        <v>58</v>
      </c>
      <c r="B127" s="10" t="s">
        <v>58</v>
      </c>
      <c r="C127" s="17">
        <v>10</v>
      </c>
      <c r="D127" s="3" t="s">
        <v>15</v>
      </c>
      <c r="E127" s="4">
        <v>11000</v>
      </c>
      <c r="F127" s="4">
        <f t="shared" si="8"/>
        <v>2090</v>
      </c>
      <c r="G127" s="4">
        <f t="shared" si="9"/>
        <v>13090</v>
      </c>
      <c r="H127" s="4">
        <f>C127*G127</f>
        <v>130900</v>
      </c>
      <c r="I127" s="8">
        <f>AVERAGE(G127:G128)</f>
        <v>15470</v>
      </c>
      <c r="J127" s="8">
        <f>HARMEAN(G127:G128)</f>
        <v>15103.846153846156</v>
      </c>
      <c r="K127" s="8">
        <f>MEDIAN(G127:G128)</f>
        <v>15470</v>
      </c>
      <c r="L127" s="15">
        <f>ABS(G127-G128)/(G127+G128)</f>
        <v>0.15384615384615385</v>
      </c>
      <c r="M127" s="11" t="str">
        <f>IF(L127&lt;0.15, "Precios homogéneos en el mercado", "Variación moderada de oferta")</f>
        <v>Variación moderada de oferta</v>
      </c>
      <c r="N127" s="8">
        <f>I127*C127</f>
        <v>154700</v>
      </c>
    </row>
    <row r="128" spans="1:14" ht="20.100000000000001" customHeight="1" x14ac:dyDescent="0.3">
      <c r="A128" s="14"/>
      <c r="B128" s="10"/>
      <c r="C128" s="17"/>
      <c r="D128" s="5" t="s">
        <v>16</v>
      </c>
      <c r="E128" s="6">
        <v>15000</v>
      </c>
      <c r="F128" s="6">
        <f t="shared" si="8"/>
        <v>2850</v>
      </c>
      <c r="G128" s="6">
        <f t="shared" si="9"/>
        <v>17850</v>
      </c>
      <c r="H128" s="6">
        <f>C127*G128</f>
        <v>178500</v>
      </c>
      <c r="I128" s="9"/>
      <c r="J128" s="9"/>
      <c r="K128" s="9"/>
      <c r="L128" s="16"/>
      <c r="M128" s="12"/>
      <c r="N128" s="9"/>
    </row>
    <row r="129" spans="1:14" ht="20.100000000000001" customHeight="1" x14ac:dyDescent="0.3">
      <c r="A129" s="13">
        <v>59</v>
      </c>
      <c r="B129" s="10" t="s">
        <v>59</v>
      </c>
      <c r="C129" s="17">
        <v>6</v>
      </c>
      <c r="D129" s="3" t="s">
        <v>15</v>
      </c>
      <c r="E129" s="4">
        <v>16000</v>
      </c>
      <c r="F129" s="4">
        <f t="shared" si="8"/>
        <v>3040</v>
      </c>
      <c r="G129" s="4">
        <f t="shared" si="9"/>
        <v>19040</v>
      </c>
      <c r="H129" s="4">
        <f>C129*G129</f>
        <v>114240</v>
      </c>
      <c r="I129" s="8">
        <f>AVERAGE(G129:G130)</f>
        <v>30345</v>
      </c>
      <c r="J129" s="8">
        <f>HARMEAN(G129:G130)</f>
        <v>26133.333333333336</v>
      </c>
      <c r="K129" s="8">
        <f>MEDIAN(G129:G130)</f>
        <v>30345</v>
      </c>
      <c r="L129" s="15">
        <f>ABS(G129-G130)/(G129+G130)</f>
        <v>0.37254901960784315</v>
      </c>
      <c r="M129" s="11" t="str">
        <f>IF(L129&lt;0.15, "Precios homogéneos en el mercado", "Variación moderada de oferta")</f>
        <v>Variación moderada de oferta</v>
      </c>
      <c r="N129" s="8">
        <f>I129*C129</f>
        <v>182070</v>
      </c>
    </row>
    <row r="130" spans="1:14" ht="20.100000000000001" customHeight="1" x14ac:dyDescent="0.3">
      <c r="A130" s="14"/>
      <c r="B130" s="10"/>
      <c r="C130" s="17"/>
      <c r="D130" s="5" t="s">
        <v>16</v>
      </c>
      <c r="E130" s="6">
        <v>35000</v>
      </c>
      <c r="F130" s="6">
        <f t="shared" si="8"/>
        <v>6650</v>
      </c>
      <c r="G130" s="6">
        <f t="shared" si="9"/>
        <v>41650</v>
      </c>
      <c r="H130" s="6">
        <f>C129*G130</f>
        <v>249900</v>
      </c>
      <c r="I130" s="9"/>
      <c r="J130" s="9"/>
      <c r="K130" s="9"/>
      <c r="L130" s="16"/>
      <c r="M130" s="12"/>
      <c r="N130" s="9"/>
    </row>
    <row r="131" spans="1:14" ht="20.100000000000001" customHeight="1" x14ac:dyDescent="0.3">
      <c r="A131" s="13">
        <v>60</v>
      </c>
      <c r="B131" s="10" t="s">
        <v>60</v>
      </c>
      <c r="C131" s="17">
        <v>1</v>
      </c>
      <c r="D131" s="3" t="s">
        <v>15</v>
      </c>
      <c r="E131" s="4">
        <v>300000</v>
      </c>
      <c r="F131" s="4">
        <f t="shared" si="8"/>
        <v>57000</v>
      </c>
      <c r="G131" s="4">
        <f t="shared" si="9"/>
        <v>357000</v>
      </c>
      <c r="H131" s="4">
        <f>C131*G131</f>
        <v>357000</v>
      </c>
      <c r="I131" s="8">
        <f>AVERAGE(G131:G132)</f>
        <v>428400</v>
      </c>
      <c r="J131" s="8">
        <f>HARMEAN(G131:G132)</f>
        <v>416499.99999999994</v>
      </c>
      <c r="K131" s="8">
        <f>MEDIAN(G131:G132)</f>
        <v>428400</v>
      </c>
      <c r="L131" s="15">
        <f>ABS(G131-G132)/(G131+G132)</f>
        <v>0.16666666666666666</v>
      </c>
      <c r="M131" s="11" t="str">
        <f>IF(L131&lt;0.15, "Precios homogéneos en el mercado", "Variación moderada de oferta")</f>
        <v>Variación moderada de oferta</v>
      </c>
      <c r="N131" s="8">
        <f>I131*C131</f>
        <v>428400</v>
      </c>
    </row>
    <row r="132" spans="1:14" ht="20.100000000000001" customHeight="1" x14ac:dyDescent="0.3">
      <c r="A132" s="14"/>
      <c r="B132" s="10"/>
      <c r="C132" s="17"/>
      <c r="D132" s="5" t="s">
        <v>16</v>
      </c>
      <c r="E132" s="6">
        <v>420000</v>
      </c>
      <c r="F132" s="6">
        <f t="shared" si="8"/>
        <v>79800</v>
      </c>
      <c r="G132" s="6">
        <f t="shared" si="9"/>
        <v>499800</v>
      </c>
      <c r="H132" s="6">
        <f>C131*G132</f>
        <v>499800</v>
      </c>
      <c r="I132" s="9"/>
      <c r="J132" s="9"/>
      <c r="K132" s="9"/>
      <c r="L132" s="16"/>
      <c r="M132" s="12"/>
      <c r="N132" s="9"/>
    </row>
    <row r="133" spans="1:14" ht="20.100000000000001" customHeight="1" x14ac:dyDescent="0.3">
      <c r="A133" s="13">
        <v>61</v>
      </c>
      <c r="B133" s="10" t="s">
        <v>61</v>
      </c>
      <c r="C133" s="17">
        <v>5</v>
      </c>
      <c r="D133" s="3" t="s">
        <v>15</v>
      </c>
      <c r="E133" s="4">
        <v>55000</v>
      </c>
      <c r="F133" s="4">
        <f t="shared" si="8"/>
        <v>10450</v>
      </c>
      <c r="G133" s="4">
        <f t="shared" si="9"/>
        <v>65450</v>
      </c>
      <c r="H133" s="4">
        <f>C133*G133</f>
        <v>327250</v>
      </c>
      <c r="I133" s="8">
        <f>AVERAGE(G133:G134)</f>
        <v>77350</v>
      </c>
      <c r="J133" s="8">
        <f>HARMEAN(G133:G134)</f>
        <v>75519.230769230766</v>
      </c>
      <c r="K133" s="8">
        <f>MEDIAN(G133:G134)</f>
        <v>77350</v>
      </c>
      <c r="L133" s="15">
        <f>ABS(G133-G134)/(G133+G134)</f>
        <v>0.15384615384615385</v>
      </c>
      <c r="M133" s="11" t="str">
        <f>IF(L133&lt;0.15, "Precios homogéneos en el mercado", "Variación moderada de oferta")</f>
        <v>Variación moderada de oferta</v>
      </c>
      <c r="N133" s="8">
        <f>I133*C133</f>
        <v>386750</v>
      </c>
    </row>
    <row r="134" spans="1:14" ht="20.100000000000001" customHeight="1" x14ac:dyDescent="0.3">
      <c r="A134" s="14"/>
      <c r="B134" s="10"/>
      <c r="C134" s="17"/>
      <c r="D134" s="5" t="s">
        <v>16</v>
      </c>
      <c r="E134" s="6">
        <v>75000</v>
      </c>
      <c r="F134" s="6">
        <f t="shared" si="8"/>
        <v>14250</v>
      </c>
      <c r="G134" s="6">
        <f t="shared" si="9"/>
        <v>89250</v>
      </c>
      <c r="H134" s="6">
        <f>C133*G134</f>
        <v>446250</v>
      </c>
      <c r="I134" s="9"/>
      <c r="J134" s="9"/>
      <c r="K134" s="9"/>
      <c r="L134" s="16"/>
      <c r="M134" s="12"/>
      <c r="N134" s="9"/>
    </row>
    <row r="135" spans="1:14" ht="20.100000000000001" customHeight="1" x14ac:dyDescent="0.3">
      <c r="A135" s="13">
        <v>62</v>
      </c>
      <c r="B135" s="10" t="s">
        <v>62</v>
      </c>
      <c r="C135" s="17">
        <v>10</v>
      </c>
      <c r="D135" s="3" t="s">
        <v>15</v>
      </c>
      <c r="E135" s="4">
        <v>11000</v>
      </c>
      <c r="F135" s="4">
        <f t="shared" si="8"/>
        <v>2090</v>
      </c>
      <c r="G135" s="4">
        <f t="shared" si="9"/>
        <v>13090</v>
      </c>
      <c r="H135" s="4">
        <f>C135*G135</f>
        <v>130900</v>
      </c>
      <c r="I135" s="8">
        <f>AVERAGE(G135:G136)</f>
        <v>15470</v>
      </c>
      <c r="J135" s="8">
        <f>HARMEAN(G135:G136)</f>
        <v>15103.846153846156</v>
      </c>
      <c r="K135" s="8">
        <f>MEDIAN(G135:G136)</f>
        <v>15470</v>
      </c>
      <c r="L135" s="15">
        <f>ABS(G135-G136)/(G135+G136)</f>
        <v>0.15384615384615385</v>
      </c>
      <c r="M135" s="11" t="str">
        <f>IF(L135&lt;0.15, "Precios homogéneos en el mercado", "Variación moderada de oferta")</f>
        <v>Variación moderada de oferta</v>
      </c>
      <c r="N135" s="8">
        <f>I135*C135</f>
        <v>154700</v>
      </c>
    </row>
    <row r="136" spans="1:14" ht="20.100000000000001" customHeight="1" x14ac:dyDescent="0.3">
      <c r="A136" s="14"/>
      <c r="B136" s="10"/>
      <c r="C136" s="17"/>
      <c r="D136" s="5" t="s">
        <v>16</v>
      </c>
      <c r="E136" s="6">
        <v>15000</v>
      </c>
      <c r="F136" s="6">
        <f t="shared" si="8"/>
        <v>2850</v>
      </c>
      <c r="G136" s="6">
        <f t="shared" si="9"/>
        <v>17850</v>
      </c>
      <c r="H136" s="6">
        <f>C135*G136</f>
        <v>178500</v>
      </c>
      <c r="I136" s="9"/>
      <c r="J136" s="9"/>
      <c r="K136" s="9"/>
      <c r="L136" s="16"/>
      <c r="M136" s="12"/>
      <c r="N136" s="9"/>
    </row>
    <row r="137" spans="1:14" ht="20.100000000000001" customHeight="1" x14ac:dyDescent="0.3">
      <c r="A137" s="13">
        <v>63</v>
      </c>
      <c r="B137" s="10" t="s">
        <v>63</v>
      </c>
      <c r="C137" s="17">
        <v>2</v>
      </c>
      <c r="D137" s="3" t="s">
        <v>15</v>
      </c>
      <c r="E137" s="4">
        <v>90000</v>
      </c>
      <c r="F137" s="4">
        <f t="shared" si="8"/>
        <v>17100</v>
      </c>
      <c r="G137" s="4">
        <f t="shared" si="9"/>
        <v>107100</v>
      </c>
      <c r="H137" s="4">
        <f>C137*G137</f>
        <v>214200</v>
      </c>
      <c r="I137" s="8">
        <f>AVERAGE(G137:G138)</f>
        <v>124950</v>
      </c>
      <c r="J137" s="8">
        <f>HARMEAN(G137:G138)</f>
        <v>122399.99999999999</v>
      </c>
      <c r="K137" s="8">
        <f>MEDIAN(G137:G138)</f>
        <v>124950</v>
      </c>
      <c r="L137" s="15">
        <f>ABS(G137-G138)/(G137+G138)</f>
        <v>0.14285714285714285</v>
      </c>
      <c r="M137" s="11" t="str">
        <f>IF(L137&lt;0.15, "Precios homogéneos en el mercado", "Variación moderada de oferta")</f>
        <v>Precios homogéneos en el mercado</v>
      </c>
      <c r="N137" s="8">
        <f>I137*C137</f>
        <v>249900</v>
      </c>
    </row>
    <row r="138" spans="1:14" ht="20.100000000000001" customHeight="1" x14ac:dyDescent="0.3">
      <c r="A138" s="14"/>
      <c r="B138" s="10"/>
      <c r="C138" s="17"/>
      <c r="D138" s="5" t="s">
        <v>16</v>
      </c>
      <c r="E138" s="6">
        <v>120000</v>
      </c>
      <c r="F138" s="6">
        <f t="shared" si="8"/>
        <v>22800</v>
      </c>
      <c r="G138" s="6">
        <f t="shared" si="9"/>
        <v>142800</v>
      </c>
      <c r="H138" s="6">
        <f>C137*G138</f>
        <v>285600</v>
      </c>
      <c r="I138" s="9"/>
      <c r="J138" s="9"/>
      <c r="K138" s="9"/>
      <c r="L138" s="16"/>
      <c r="M138" s="12"/>
      <c r="N138" s="9"/>
    </row>
    <row r="139" spans="1:14" ht="20.100000000000001" customHeight="1" x14ac:dyDescent="0.3">
      <c r="A139" s="13">
        <v>64</v>
      </c>
      <c r="B139" s="10" t="s">
        <v>64</v>
      </c>
      <c r="C139" s="17">
        <v>2</v>
      </c>
      <c r="D139" s="3" t="s">
        <v>15</v>
      </c>
      <c r="E139" s="4">
        <v>300000</v>
      </c>
      <c r="F139" s="4">
        <f t="shared" si="8"/>
        <v>57000</v>
      </c>
      <c r="G139" s="4">
        <f t="shared" si="9"/>
        <v>357000</v>
      </c>
      <c r="H139" s="4">
        <f>C139*G139</f>
        <v>714000</v>
      </c>
      <c r="I139" s="8">
        <f>AVERAGE(G139:G140)</f>
        <v>368900</v>
      </c>
      <c r="J139" s="8">
        <f>HARMEAN(G139:G140)</f>
        <v>368516.129032258</v>
      </c>
      <c r="K139" s="8">
        <f>MEDIAN(G139:G140)</f>
        <v>368900</v>
      </c>
      <c r="L139" s="15">
        <f>ABS(G139-G140)/(G139+G140)</f>
        <v>3.2258064516129031E-2</v>
      </c>
      <c r="M139" s="11" t="str">
        <f>IF(L139&lt;0.15, "Precios homogéneos en el mercado", "Variación moderada de oferta")</f>
        <v>Precios homogéneos en el mercado</v>
      </c>
      <c r="N139" s="8">
        <f>I139*C139</f>
        <v>737800</v>
      </c>
    </row>
    <row r="140" spans="1:14" ht="20.100000000000001" customHeight="1" x14ac:dyDescent="0.3">
      <c r="A140" s="14"/>
      <c r="B140" s="10"/>
      <c r="C140" s="17"/>
      <c r="D140" s="5" t="s">
        <v>16</v>
      </c>
      <c r="E140" s="6">
        <v>320000</v>
      </c>
      <c r="F140" s="6">
        <f t="shared" si="8"/>
        <v>60800</v>
      </c>
      <c r="G140" s="6">
        <f t="shared" si="9"/>
        <v>380800</v>
      </c>
      <c r="H140" s="6">
        <f>C139*G140</f>
        <v>761600</v>
      </c>
      <c r="I140" s="9"/>
      <c r="J140" s="9"/>
      <c r="K140" s="9"/>
      <c r="L140" s="16"/>
      <c r="M140" s="12"/>
      <c r="N140" s="9"/>
    </row>
    <row r="141" spans="1:14" ht="20.100000000000001" customHeight="1" x14ac:dyDescent="0.3">
      <c r="A141" s="13">
        <v>65</v>
      </c>
      <c r="B141" s="10" t="s">
        <v>65</v>
      </c>
      <c r="C141" s="17">
        <v>2</v>
      </c>
      <c r="D141" s="3" t="s">
        <v>15</v>
      </c>
      <c r="E141" s="4">
        <v>300000</v>
      </c>
      <c r="F141" s="4">
        <f t="shared" ref="F141:F172" si="10">E141*0.19</f>
        <v>57000</v>
      </c>
      <c r="G141" s="4">
        <f t="shared" ref="G141:G172" si="11">E141+F141</f>
        <v>357000</v>
      </c>
      <c r="H141" s="4">
        <f>C141*G141</f>
        <v>714000</v>
      </c>
      <c r="I141" s="8">
        <f>AVERAGE(G141:G142)</f>
        <v>368900</v>
      </c>
      <c r="J141" s="8">
        <f>HARMEAN(G141:G142)</f>
        <v>368516.129032258</v>
      </c>
      <c r="K141" s="8">
        <f>MEDIAN(G141:G142)</f>
        <v>368900</v>
      </c>
      <c r="L141" s="15">
        <f>ABS(G141-G142)/(G141+G142)</f>
        <v>3.2258064516129031E-2</v>
      </c>
      <c r="M141" s="11" t="str">
        <f>IF(L141&lt;0.15, "Precios homogéneos en el mercado", "Variación moderada de oferta")</f>
        <v>Precios homogéneos en el mercado</v>
      </c>
      <c r="N141" s="8">
        <f>I141*C141</f>
        <v>737800</v>
      </c>
    </row>
    <row r="142" spans="1:14" ht="20.100000000000001" customHeight="1" x14ac:dyDescent="0.3">
      <c r="A142" s="14"/>
      <c r="B142" s="10"/>
      <c r="C142" s="17"/>
      <c r="D142" s="5" t="s">
        <v>16</v>
      </c>
      <c r="E142" s="6">
        <v>320000</v>
      </c>
      <c r="F142" s="6">
        <f t="shared" si="10"/>
        <v>60800</v>
      </c>
      <c r="G142" s="6">
        <f t="shared" si="11"/>
        <v>380800</v>
      </c>
      <c r="H142" s="6">
        <f>C141*G142</f>
        <v>761600</v>
      </c>
      <c r="I142" s="9"/>
      <c r="J142" s="9"/>
      <c r="K142" s="9"/>
      <c r="L142" s="16"/>
      <c r="M142" s="12"/>
      <c r="N142" s="9"/>
    </row>
    <row r="143" spans="1:14" ht="20.100000000000001" customHeight="1" x14ac:dyDescent="0.3">
      <c r="A143" s="13">
        <v>66</v>
      </c>
      <c r="B143" s="10" t="s">
        <v>66</v>
      </c>
      <c r="C143" s="17">
        <v>2</v>
      </c>
      <c r="D143" s="3" t="s">
        <v>15</v>
      </c>
      <c r="E143" s="4">
        <v>450000</v>
      </c>
      <c r="F143" s="4">
        <f t="shared" si="10"/>
        <v>85500</v>
      </c>
      <c r="G143" s="4">
        <f t="shared" si="11"/>
        <v>535500</v>
      </c>
      <c r="H143" s="4">
        <f>C143*G143</f>
        <v>1071000</v>
      </c>
      <c r="I143" s="8">
        <f>AVERAGE(G143:G144)</f>
        <v>553350</v>
      </c>
      <c r="J143" s="8">
        <f>HARMEAN(G143:G144)</f>
        <v>552774.19354838715</v>
      </c>
      <c r="K143" s="8">
        <f>MEDIAN(G143:G144)</f>
        <v>553350</v>
      </c>
      <c r="L143" s="15">
        <f>ABS(G143-G144)/(G143+G144)</f>
        <v>3.2258064516129031E-2</v>
      </c>
      <c r="M143" s="11" t="str">
        <f>IF(L143&lt;0.15, "Precios homogéneos en el mercado", "Variación moderada de oferta")</f>
        <v>Precios homogéneos en el mercado</v>
      </c>
      <c r="N143" s="8">
        <f>I143*C143</f>
        <v>1106700</v>
      </c>
    </row>
    <row r="144" spans="1:14" ht="20.100000000000001" customHeight="1" x14ac:dyDescent="0.3">
      <c r="A144" s="14"/>
      <c r="B144" s="10"/>
      <c r="C144" s="17"/>
      <c r="D144" s="5" t="s">
        <v>16</v>
      </c>
      <c r="E144" s="6">
        <v>480000</v>
      </c>
      <c r="F144" s="6">
        <f t="shared" si="10"/>
        <v>91200</v>
      </c>
      <c r="G144" s="6">
        <f t="shared" si="11"/>
        <v>571200</v>
      </c>
      <c r="H144" s="6">
        <f>C143*G144</f>
        <v>1142400</v>
      </c>
      <c r="I144" s="9"/>
      <c r="J144" s="9"/>
      <c r="K144" s="9"/>
      <c r="L144" s="16"/>
      <c r="M144" s="12"/>
      <c r="N144" s="9"/>
    </row>
    <row r="145" spans="1:14" ht="20.100000000000001" customHeight="1" x14ac:dyDescent="0.3">
      <c r="A145" s="13">
        <v>67</v>
      </c>
      <c r="B145" s="10" t="s">
        <v>67</v>
      </c>
      <c r="C145" s="17">
        <v>3</v>
      </c>
      <c r="D145" s="3" t="s">
        <v>15</v>
      </c>
      <c r="E145" s="4">
        <v>55000</v>
      </c>
      <c r="F145" s="4">
        <f t="shared" si="10"/>
        <v>10450</v>
      </c>
      <c r="G145" s="4">
        <f t="shared" si="11"/>
        <v>65450</v>
      </c>
      <c r="H145" s="4">
        <f>C145*G145</f>
        <v>196350</v>
      </c>
      <c r="I145" s="8">
        <f>AVERAGE(G145:G146)</f>
        <v>77350</v>
      </c>
      <c r="J145" s="8">
        <f>HARMEAN(G145:G146)</f>
        <v>75519.230769230766</v>
      </c>
      <c r="K145" s="8">
        <f>MEDIAN(G145:G146)</f>
        <v>77350</v>
      </c>
      <c r="L145" s="15">
        <f>ABS(G145-G146)/(G145+G146)</f>
        <v>0.15384615384615385</v>
      </c>
      <c r="M145" s="11" t="str">
        <f>IF(L145&lt;0.15, "Precios homogéneos en el mercado", "Variación moderada de oferta")</f>
        <v>Variación moderada de oferta</v>
      </c>
      <c r="N145" s="8">
        <f>I145*C145</f>
        <v>232050</v>
      </c>
    </row>
    <row r="146" spans="1:14" ht="20.100000000000001" customHeight="1" x14ac:dyDescent="0.3">
      <c r="A146" s="14"/>
      <c r="B146" s="10"/>
      <c r="C146" s="17"/>
      <c r="D146" s="5" t="s">
        <v>16</v>
      </c>
      <c r="E146" s="6">
        <v>75000</v>
      </c>
      <c r="F146" s="6">
        <f t="shared" si="10"/>
        <v>14250</v>
      </c>
      <c r="G146" s="6">
        <f t="shared" si="11"/>
        <v>89250</v>
      </c>
      <c r="H146" s="6">
        <f>C145*G146</f>
        <v>267750</v>
      </c>
      <c r="I146" s="9"/>
      <c r="J146" s="9"/>
      <c r="K146" s="9"/>
      <c r="L146" s="16"/>
      <c r="M146" s="12"/>
      <c r="N146" s="9"/>
    </row>
    <row r="147" spans="1:14" ht="20.100000000000001" customHeight="1" x14ac:dyDescent="0.3">
      <c r="A147" s="13">
        <v>68</v>
      </c>
      <c r="B147" s="10" t="s">
        <v>68</v>
      </c>
      <c r="C147" s="17">
        <v>10</v>
      </c>
      <c r="D147" s="3" t="s">
        <v>15</v>
      </c>
      <c r="E147" s="4">
        <v>11000</v>
      </c>
      <c r="F147" s="4">
        <f t="shared" si="10"/>
        <v>2090</v>
      </c>
      <c r="G147" s="4">
        <f t="shared" si="11"/>
        <v>13090</v>
      </c>
      <c r="H147" s="4">
        <f>C147*G147</f>
        <v>130900</v>
      </c>
      <c r="I147" s="8">
        <f>AVERAGE(G147:G148)</f>
        <v>15470</v>
      </c>
      <c r="J147" s="8">
        <f>HARMEAN(G147:G148)</f>
        <v>15103.846153846156</v>
      </c>
      <c r="K147" s="8">
        <f>MEDIAN(G147:G148)</f>
        <v>15470</v>
      </c>
      <c r="L147" s="15">
        <f>ABS(G147-G148)/(G147+G148)</f>
        <v>0.15384615384615385</v>
      </c>
      <c r="M147" s="11" t="str">
        <f>IF(L147&lt;0.15, "Precios homogéneos en el mercado", "Variación moderada de oferta")</f>
        <v>Variación moderada de oferta</v>
      </c>
      <c r="N147" s="8">
        <f>I147*C147</f>
        <v>154700</v>
      </c>
    </row>
    <row r="148" spans="1:14" ht="20.100000000000001" customHeight="1" x14ac:dyDescent="0.3">
      <c r="A148" s="14"/>
      <c r="B148" s="10"/>
      <c r="C148" s="17"/>
      <c r="D148" s="5" t="s">
        <v>16</v>
      </c>
      <c r="E148" s="6">
        <v>15000</v>
      </c>
      <c r="F148" s="6">
        <f t="shared" si="10"/>
        <v>2850</v>
      </c>
      <c r="G148" s="6">
        <f t="shared" si="11"/>
        <v>17850</v>
      </c>
      <c r="H148" s="6">
        <f>C147*G148</f>
        <v>178500</v>
      </c>
      <c r="I148" s="9"/>
      <c r="J148" s="9"/>
      <c r="K148" s="9"/>
      <c r="L148" s="16"/>
      <c r="M148" s="12"/>
      <c r="N148" s="9"/>
    </row>
    <row r="149" spans="1:14" ht="20.100000000000001" customHeight="1" x14ac:dyDescent="0.3">
      <c r="A149" s="13">
        <v>69</v>
      </c>
      <c r="B149" s="10" t="s">
        <v>69</v>
      </c>
      <c r="C149" s="17">
        <v>2</v>
      </c>
      <c r="D149" s="3" t="s">
        <v>15</v>
      </c>
      <c r="E149" s="4">
        <v>90000</v>
      </c>
      <c r="F149" s="4">
        <f t="shared" si="10"/>
        <v>17100</v>
      </c>
      <c r="G149" s="4">
        <f t="shared" si="11"/>
        <v>107100</v>
      </c>
      <c r="H149" s="4">
        <f>C149*G149</f>
        <v>214200</v>
      </c>
      <c r="I149" s="8">
        <f>AVERAGE(G149:G150)</f>
        <v>124950</v>
      </c>
      <c r="J149" s="8">
        <f>HARMEAN(G149:G150)</f>
        <v>122399.99999999999</v>
      </c>
      <c r="K149" s="8">
        <f>MEDIAN(G149:G150)</f>
        <v>124950</v>
      </c>
      <c r="L149" s="15">
        <f>ABS(G149-G150)/(G149+G150)</f>
        <v>0.14285714285714285</v>
      </c>
      <c r="M149" s="11" t="str">
        <f>IF(L149&lt;0.15, "Precios homogéneos en el mercado", "Variación moderada de oferta")</f>
        <v>Precios homogéneos en el mercado</v>
      </c>
      <c r="N149" s="8">
        <f>I149*C149</f>
        <v>249900</v>
      </c>
    </row>
    <row r="150" spans="1:14" ht="20.100000000000001" customHeight="1" x14ac:dyDescent="0.3">
      <c r="A150" s="14"/>
      <c r="B150" s="10"/>
      <c r="C150" s="17"/>
      <c r="D150" s="5" t="s">
        <v>16</v>
      </c>
      <c r="E150" s="6">
        <v>120000</v>
      </c>
      <c r="F150" s="6">
        <f t="shared" si="10"/>
        <v>22800</v>
      </c>
      <c r="G150" s="6">
        <f t="shared" si="11"/>
        <v>142800</v>
      </c>
      <c r="H150" s="6">
        <f>C149*G150</f>
        <v>285600</v>
      </c>
      <c r="I150" s="9"/>
      <c r="J150" s="9"/>
      <c r="K150" s="9"/>
      <c r="L150" s="16"/>
      <c r="M150" s="12"/>
      <c r="N150" s="9"/>
    </row>
    <row r="151" spans="1:14" ht="20.100000000000001" customHeight="1" x14ac:dyDescent="0.3">
      <c r="A151" s="13">
        <v>70</v>
      </c>
      <c r="B151" s="10" t="s">
        <v>70</v>
      </c>
      <c r="C151" s="17">
        <v>1</v>
      </c>
      <c r="D151" s="3" t="s">
        <v>15</v>
      </c>
      <c r="E151" s="4">
        <v>300000</v>
      </c>
      <c r="F151" s="4">
        <f t="shared" si="10"/>
        <v>57000</v>
      </c>
      <c r="G151" s="4">
        <f t="shared" si="11"/>
        <v>357000</v>
      </c>
      <c r="H151" s="4">
        <f>C151*G151</f>
        <v>357000</v>
      </c>
      <c r="I151" s="8">
        <f>AVERAGE(G151:G152)</f>
        <v>386750</v>
      </c>
      <c r="J151" s="8">
        <f>HARMEAN(G151:G152)</f>
        <v>384461.53846153844</v>
      </c>
      <c r="K151" s="8">
        <f>MEDIAN(G151:G152)</f>
        <v>386750</v>
      </c>
      <c r="L151" s="15">
        <f>ABS(G151-G152)/(G151+G152)</f>
        <v>7.6923076923076927E-2</v>
      </c>
      <c r="M151" s="11" t="str">
        <f>IF(L151&lt;0.15, "Precios homogéneos en el mercado", "Variación moderada de oferta")</f>
        <v>Precios homogéneos en el mercado</v>
      </c>
      <c r="N151" s="8">
        <f>I151*C151</f>
        <v>386750</v>
      </c>
    </row>
    <row r="152" spans="1:14" ht="20.100000000000001" customHeight="1" x14ac:dyDescent="0.3">
      <c r="A152" s="14"/>
      <c r="B152" s="10"/>
      <c r="C152" s="17"/>
      <c r="D152" s="5" t="s">
        <v>16</v>
      </c>
      <c r="E152" s="6">
        <v>350000</v>
      </c>
      <c r="F152" s="6">
        <f t="shared" si="10"/>
        <v>66500</v>
      </c>
      <c r="G152" s="6">
        <f t="shared" si="11"/>
        <v>416500</v>
      </c>
      <c r="H152" s="6">
        <f>C151*G152</f>
        <v>416500</v>
      </c>
      <c r="I152" s="9"/>
      <c r="J152" s="9"/>
      <c r="K152" s="9"/>
      <c r="L152" s="16"/>
      <c r="M152" s="12"/>
      <c r="N152" s="9"/>
    </row>
    <row r="153" spans="1:14" ht="20.100000000000001" customHeight="1" x14ac:dyDescent="0.3">
      <c r="A153" s="13">
        <v>71</v>
      </c>
      <c r="B153" s="10" t="s">
        <v>71</v>
      </c>
      <c r="C153" s="17">
        <v>1</v>
      </c>
      <c r="D153" s="3" t="s">
        <v>15</v>
      </c>
      <c r="E153" s="4">
        <v>450000</v>
      </c>
      <c r="F153" s="4">
        <f t="shared" si="10"/>
        <v>85500</v>
      </c>
      <c r="G153" s="4">
        <f t="shared" si="11"/>
        <v>535500</v>
      </c>
      <c r="H153" s="4">
        <f>C153*G153</f>
        <v>535500</v>
      </c>
      <c r="I153" s="8">
        <f>AVERAGE(G153:G154)</f>
        <v>547400</v>
      </c>
      <c r="J153" s="8">
        <f>HARMEAN(G153:G154)</f>
        <v>547141.30434782617</v>
      </c>
      <c r="K153" s="8">
        <f>MEDIAN(G153:G154)</f>
        <v>547400</v>
      </c>
      <c r="L153" s="15">
        <f>ABS(G153-G154)/(G153+G154)</f>
        <v>2.1739130434782608E-2</v>
      </c>
      <c r="M153" s="11" t="str">
        <f>IF(L153&lt;0.15, "Precios homogéneos en el mercado", "Variación moderada de oferta")</f>
        <v>Precios homogéneos en el mercado</v>
      </c>
      <c r="N153" s="8">
        <f>I153*C153</f>
        <v>547400</v>
      </c>
    </row>
    <row r="154" spans="1:14" ht="20.100000000000001" customHeight="1" x14ac:dyDescent="0.3">
      <c r="A154" s="14"/>
      <c r="B154" s="10"/>
      <c r="C154" s="17"/>
      <c r="D154" s="5" t="s">
        <v>16</v>
      </c>
      <c r="E154" s="6">
        <v>470000</v>
      </c>
      <c r="F154" s="6">
        <f t="shared" si="10"/>
        <v>89300</v>
      </c>
      <c r="G154" s="6">
        <f t="shared" si="11"/>
        <v>559300</v>
      </c>
      <c r="H154" s="6">
        <f>C153*G154</f>
        <v>559300</v>
      </c>
      <c r="I154" s="9"/>
      <c r="J154" s="9"/>
      <c r="K154" s="9"/>
      <c r="L154" s="16"/>
      <c r="M154" s="12"/>
      <c r="N154" s="9"/>
    </row>
    <row r="155" spans="1:14" ht="20.100000000000001" customHeight="1" x14ac:dyDescent="0.3">
      <c r="A155" s="13">
        <v>72</v>
      </c>
      <c r="B155" s="10" t="s">
        <v>72</v>
      </c>
      <c r="C155" s="17">
        <v>2</v>
      </c>
      <c r="D155" s="3" t="s">
        <v>15</v>
      </c>
      <c r="E155" s="4">
        <v>55000</v>
      </c>
      <c r="F155" s="4">
        <f t="shared" si="10"/>
        <v>10450</v>
      </c>
      <c r="G155" s="4">
        <f t="shared" si="11"/>
        <v>65450</v>
      </c>
      <c r="H155" s="4">
        <f>C155*G155</f>
        <v>130900</v>
      </c>
      <c r="I155" s="8">
        <f>AVERAGE(G155:G156)</f>
        <v>77350</v>
      </c>
      <c r="J155" s="8">
        <f>HARMEAN(G155:G156)</f>
        <v>75519.230769230766</v>
      </c>
      <c r="K155" s="8">
        <f>MEDIAN(G155:G156)</f>
        <v>77350</v>
      </c>
      <c r="L155" s="15">
        <f>ABS(G155-G156)/(G155+G156)</f>
        <v>0.15384615384615385</v>
      </c>
      <c r="M155" s="11" t="str">
        <f>IF(L155&lt;0.15, "Precios homogéneos en el mercado", "Variación moderada de oferta")</f>
        <v>Variación moderada de oferta</v>
      </c>
      <c r="N155" s="8">
        <f>I155*C155</f>
        <v>154700</v>
      </c>
    </row>
    <row r="156" spans="1:14" ht="20.100000000000001" customHeight="1" x14ac:dyDescent="0.3">
      <c r="A156" s="14"/>
      <c r="B156" s="10"/>
      <c r="C156" s="17"/>
      <c r="D156" s="5" t="s">
        <v>16</v>
      </c>
      <c r="E156" s="6">
        <v>75000</v>
      </c>
      <c r="F156" s="6">
        <f t="shared" si="10"/>
        <v>14250</v>
      </c>
      <c r="G156" s="6">
        <f t="shared" si="11"/>
        <v>89250</v>
      </c>
      <c r="H156" s="6">
        <f>C155*G156</f>
        <v>178500</v>
      </c>
      <c r="I156" s="9"/>
      <c r="J156" s="9"/>
      <c r="K156" s="9"/>
      <c r="L156" s="16"/>
      <c r="M156" s="12"/>
      <c r="N156" s="9"/>
    </row>
    <row r="157" spans="1:14" ht="20.100000000000001" customHeight="1" x14ac:dyDescent="0.3">
      <c r="A157" s="13">
        <v>73</v>
      </c>
      <c r="B157" s="10" t="s">
        <v>73</v>
      </c>
      <c r="C157" s="17">
        <v>6</v>
      </c>
      <c r="D157" s="3" t="s">
        <v>15</v>
      </c>
      <c r="E157" s="4">
        <v>11000</v>
      </c>
      <c r="F157" s="4">
        <f t="shared" si="10"/>
        <v>2090</v>
      </c>
      <c r="G157" s="4">
        <f t="shared" si="11"/>
        <v>13090</v>
      </c>
      <c r="H157" s="4">
        <f>C157*G157</f>
        <v>78540</v>
      </c>
      <c r="I157" s="8">
        <f>AVERAGE(G157:G158)</f>
        <v>15470</v>
      </c>
      <c r="J157" s="8">
        <f>HARMEAN(G157:G158)</f>
        <v>15103.846153846156</v>
      </c>
      <c r="K157" s="8">
        <f>MEDIAN(G157:G158)</f>
        <v>15470</v>
      </c>
      <c r="L157" s="15">
        <f>ABS(G157-G158)/(G157+G158)</f>
        <v>0.15384615384615385</v>
      </c>
      <c r="M157" s="11" t="str">
        <f>IF(L157&lt;0.15, "Precios homogéneos en el mercado", "Variación moderada de oferta")</f>
        <v>Variación moderada de oferta</v>
      </c>
      <c r="N157" s="8">
        <f>I157*C157</f>
        <v>92820</v>
      </c>
    </row>
    <row r="158" spans="1:14" ht="20.100000000000001" customHeight="1" x14ac:dyDescent="0.3">
      <c r="A158" s="14"/>
      <c r="B158" s="10"/>
      <c r="C158" s="17"/>
      <c r="D158" s="5" t="s">
        <v>16</v>
      </c>
      <c r="E158" s="6">
        <v>15000</v>
      </c>
      <c r="F158" s="6">
        <f t="shared" si="10"/>
        <v>2850</v>
      </c>
      <c r="G158" s="6">
        <f t="shared" si="11"/>
        <v>17850</v>
      </c>
      <c r="H158" s="6">
        <f>C157*G158</f>
        <v>107100</v>
      </c>
      <c r="I158" s="9"/>
      <c r="J158" s="9"/>
      <c r="K158" s="9"/>
      <c r="L158" s="16"/>
      <c r="M158" s="12"/>
      <c r="N158" s="9"/>
    </row>
    <row r="159" spans="1:14" ht="20.100000000000001" customHeight="1" x14ac:dyDescent="0.3">
      <c r="A159" s="13">
        <v>74</v>
      </c>
      <c r="B159" s="10" t="s">
        <v>74</v>
      </c>
      <c r="C159" s="17">
        <v>15</v>
      </c>
      <c r="D159" s="3" t="s">
        <v>15</v>
      </c>
      <c r="E159" s="4">
        <v>65000</v>
      </c>
      <c r="F159" s="4">
        <f t="shared" si="10"/>
        <v>12350</v>
      </c>
      <c r="G159" s="4">
        <f t="shared" si="11"/>
        <v>77350</v>
      </c>
      <c r="H159" s="4">
        <f>C159*G159</f>
        <v>1160250</v>
      </c>
      <c r="I159" s="8">
        <f>AVERAGE(G159:G160)</f>
        <v>86275</v>
      </c>
      <c r="J159" s="8">
        <f>HARMEAN(G159:G160)</f>
        <v>85351.724137931029</v>
      </c>
      <c r="K159" s="8">
        <f>MEDIAN(G159:G160)</f>
        <v>86275</v>
      </c>
      <c r="L159" s="15">
        <f>ABS(G159-G160)/(G159+G160)</f>
        <v>0.10344827586206896</v>
      </c>
      <c r="M159" s="11" t="str">
        <f>IF(L159&lt;0.15, "Precios homogéneos en el mercado", "Variación moderada de oferta")</f>
        <v>Precios homogéneos en el mercado</v>
      </c>
      <c r="N159" s="8">
        <f>I159*C159</f>
        <v>1294125</v>
      </c>
    </row>
    <row r="160" spans="1:14" ht="20.100000000000001" customHeight="1" x14ac:dyDescent="0.3">
      <c r="A160" s="14"/>
      <c r="B160" s="10"/>
      <c r="C160" s="17"/>
      <c r="D160" s="5" t="s">
        <v>16</v>
      </c>
      <c r="E160" s="6">
        <v>80000</v>
      </c>
      <c r="F160" s="6">
        <f t="shared" si="10"/>
        <v>15200</v>
      </c>
      <c r="G160" s="6">
        <f t="shared" si="11"/>
        <v>95200</v>
      </c>
      <c r="H160" s="6">
        <f>C159*G160</f>
        <v>1428000</v>
      </c>
      <c r="I160" s="9"/>
      <c r="J160" s="9"/>
      <c r="K160" s="9"/>
      <c r="L160" s="16"/>
      <c r="M160" s="12"/>
      <c r="N160" s="9"/>
    </row>
    <row r="161" spans="1:14" ht="20.100000000000001" customHeight="1" x14ac:dyDescent="0.3">
      <c r="A161" s="13">
        <v>75</v>
      </c>
      <c r="B161" s="10" t="s">
        <v>75</v>
      </c>
      <c r="C161" s="17">
        <v>15</v>
      </c>
      <c r="D161" s="3" t="s">
        <v>15</v>
      </c>
      <c r="E161" s="4">
        <v>75000</v>
      </c>
      <c r="F161" s="4">
        <f t="shared" si="10"/>
        <v>14250</v>
      </c>
      <c r="G161" s="4">
        <f t="shared" si="11"/>
        <v>89250</v>
      </c>
      <c r="H161" s="4">
        <f>C161*G161</f>
        <v>1338750</v>
      </c>
      <c r="I161" s="8">
        <f>AVERAGE(G161:G162)</f>
        <v>89250</v>
      </c>
      <c r="J161" s="8">
        <f>HARMEAN(G161:G162)</f>
        <v>89250</v>
      </c>
      <c r="K161" s="8">
        <f>MEDIAN(G161:G162)</f>
        <v>89250</v>
      </c>
      <c r="L161" s="15">
        <f>ABS(G161-G162)/(G161+G162)</f>
        <v>0</v>
      </c>
      <c r="M161" s="11" t="str">
        <f>IF(L161&lt;0.15, "Precios homogéneos en el mercado", "Variación moderada de oferta")</f>
        <v>Precios homogéneos en el mercado</v>
      </c>
      <c r="N161" s="8">
        <f>I161*C161</f>
        <v>1338750</v>
      </c>
    </row>
    <row r="162" spans="1:14" ht="20.100000000000001" customHeight="1" x14ac:dyDescent="0.3">
      <c r="A162" s="14"/>
      <c r="B162" s="10"/>
      <c r="C162" s="17"/>
      <c r="D162" s="5" t="s">
        <v>16</v>
      </c>
      <c r="E162" s="6">
        <v>75000</v>
      </c>
      <c r="F162" s="6">
        <f t="shared" si="10"/>
        <v>14250</v>
      </c>
      <c r="G162" s="6">
        <f t="shared" si="11"/>
        <v>89250</v>
      </c>
      <c r="H162" s="6">
        <f>C161*G162</f>
        <v>1338750</v>
      </c>
      <c r="I162" s="9"/>
      <c r="J162" s="9"/>
      <c r="K162" s="9"/>
      <c r="L162" s="16"/>
      <c r="M162" s="12"/>
      <c r="N162" s="9"/>
    </row>
    <row r="163" spans="1:14" ht="20.100000000000001" customHeight="1" x14ac:dyDescent="0.3">
      <c r="A163" s="13">
        <v>76</v>
      </c>
      <c r="B163" s="10" t="s">
        <v>76</v>
      </c>
      <c r="C163" s="17">
        <v>15</v>
      </c>
      <c r="D163" s="3" t="s">
        <v>15</v>
      </c>
      <c r="E163" s="4">
        <v>330000</v>
      </c>
      <c r="F163" s="4">
        <f t="shared" si="10"/>
        <v>62700</v>
      </c>
      <c r="G163" s="4">
        <f t="shared" si="11"/>
        <v>392700</v>
      </c>
      <c r="H163" s="4">
        <f>C163*G163</f>
        <v>5890500</v>
      </c>
      <c r="I163" s="8">
        <f>AVERAGE(G163:G164)</f>
        <v>404600</v>
      </c>
      <c r="J163" s="8">
        <f>HARMEAN(G163:G164)</f>
        <v>404250.00000000006</v>
      </c>
      <c r="K163" s="8">
        <f>MEDIAN(G163:G164)</f>
        <v>404600</v>
      </c>
      <c r="L163" s="15">
        <f>ABS(G163-G164)/(G163+G164)</f>
        <v>2.9411764705882353E-2</v>
      </c>
      <c r="M163" s="11" t="str">
        <f>IF(L163&lt;0.15, "Precios homogéneos en el mercado", "Variación moderada de oferta")</f>
        <v>Precios homogéneos en el mercado</v>
      </c>
      <c r="N163" s="8">
        <f>I163*C163</f>
        <v>6069000</v>
      </c>
    </row>
    <row r="164" spans="1:14" ht="20.100000000000001" customHeight="1" x14ac:dyDescent="0.3">
      <c r="A164" s="14"/>
      <c r="B164" s="10"/>
      <c r="C164" s="17"/>
      <c r="D164" s="5" t="s">
        <v>16</v>
      </c>
      <c r="E164" s="6">
        <v>350000</v>
      </c>
      <c r="F164" s="6">
        <f t="shared" si="10"/>
        <v>66500</v>
      </c>
      <c r="G164" s="6">
        <f t="shared" si="11"/>
        <v>416500</v>
      </c>
      <c r="H164" s="6">
        <f>C163*G164</f>
        <v>6247500</v>
      </c>
      <c r="I164" s="9"/>
      <c r="J164" s="9"/>
      <c r="K164" s="9"/>
      <c r="L164" s="16"/>
      <c r="M164" s="12"/>
      <c r="N164" s="9"/>
    </row>
    <row r="165" spans="1:14" ht="20.100000000000001" customHeight="1" x14ac:dyDescent="0.3">
      <c r="A165" s="13">
        <v>77</v>
      </c>
      <c r="B165" s="10" t="s">
        <v>77</v>
      </c>
      <c r="C165" s="17">
        <v>4</v>
      </c>
      <c r="D165" s="3" t="s">
        <v>15</v>
      </c>
      <c r="E165" s="4">
        <v>210000</v>
      </c>
      <c r="F165" s="4">
        <f t="shared" si="10"/>
        <v>39900</v>
      </c>
      <c r="G165" s="4">
        <f t="shared" si="11"/>
        <v>249900</v>
      </c>
      <c r="H165" s="4">
        <f>C165*G165</f>
        <v>999600</v>
      </c>
      <c r="I165" s="8">
        <f>AVERAGE(G165:G166)</f>
        <v>279650</v>
      </c>
      <c r="J165" s="8">
        <f>HARMEAN(G165:G166)</f>
        <v>276485.10638297867</v>
      </c>
      <c r="K165" s="8">
        <f>MEDIAN(G165:G166)</f>
        <v>279650</v>
      </c>
      <c r="L165" s="15">
        <f>ABS(G165-G166)/(G165+G166)</f>
        <v>0.10638297872340426</v>
      </c>
      <c r="M165" s="11" t="str">
        <f>IF(L165&lt;0.15, "Precios homogéneos en el mercado", "Variación moderada de oferta")</f>
        <v>Precios homogéneos en el mercado</v>
      </c>
      <c r="N165" s="8">
        <f>I165*C165</f>
        <v>1118600</v>
      </c>
    </row>
    <row r="166" spans="1:14" ht="20.100000000000001" customHeight="1" x14ac:dyDescent="0.3">
      <c r="A166" s="14"/>
      <c r="B166" s="10"/>
      <c r="C166" s="17"/>
      <c r="D166" s="5" t="s">
        <v>16</v>
      </c>
      <c r="E166" s="6">
        <v>260000</v>
      </c>
      <c r="F166" s="6">
        <f t="shared" si="10"/>
        <v>49400</v>
      </c>
      <c r="G166" s="6">
        <f t="shared" si="11"/>
        <v>309400</v>
      </c>
      <c r="H166" s="6">
        <f>C165*G166</f>
        <v>1237600</v>
      </c>
      <c r="I166" s="9"/>
      <c r="J166" s="9"/>
      <c r="K166" s="9"/>
      <c r="L166" s="16"/>
      <c r="M166" s="12"/>
      <c r="N166" s="9"/>
    </row>
    <row r="167" spans="1:14" ht="20.100000000000001" customHeight="1" x14ac:dyDescent="0.3">
      <c r="A167" s="13">
        <v>78</v>
      </c>
      <c r="B167" s="10" t="s">
        <v>78</v>
      </c>
      <c r="C167" s="17">
        <v>5</v>
      </c>
      <c r="D167" s="3" t="s">
        <v>15</v>
      </c>
      <c r="E167" s="4">
        <v>85000</v>
      </c>
      <c r="F167" s="4">
        <f t="shared" si="10"/>
        <v>16150</v>
      </c>
      <c r="G167" s="4">
        <f t="shared" si="11"/>
        <v>101150</v>
      </c>
      <c r="H167" s="4">
        <f>C167*G167</f>
        <v>505750</v>
      </c>
      <c r="I167" s="8">
        <f>AVERAGE(G167:G168)</f>
        <v>615825</v>
      </c>
      <c r="J167" s="8">
        <f>HARMEAN(G167:G168)</f>
        <v>185685.99033816427</v>
      </c>
      <c r="K167" s="8">
        <f>MEDIAN(G167:G168)</f>
        <v>615825</v>
      </c>
      <c r="L167" s="15">
        <f>ABS(G167-G168)/(G167+G168)</f>
        <v>0.83574879227053145</v>
      </c>
      <c r="M167" s="11" t="str">
        <f>IF(L167&lt;0.15, "Precios homogéneos en el mercado", "Variación moderada de oferta")</f>
        <v>Variación moderada de oferta</v>
      </c>
      <c r="N167" s="8">
        <f>I167*C167</f>
        <v>3079125</v>
      </c>
    </row>
    <row r="168" spans="1:14" ht="20.100000000000001" customHeight="1" x14ac:dyDescent="0.3">
      <c r="A168" s="14"/>
      <c r="B168" s="10"/>
      <c r="C168" s="17"/>
      <c r="D168" s="5" t="s">
        <v>16</v>
      </c>
      <c r="E168" s="6">
        <v>950000</v>
      </c>
      <c r="F168" s="6">
        <f t="shared" si="10"/>
        <v>180500</v>
      </c>
      <c r="G168" s="6">
        <f t="shared" si="11"/>
        <v>1130500</v>
      </c>
      <c r="H168" s="6">
        <f>C167*G168</f>
        <v>5652500</v>
      </c>
      <c r="I168" s="9"/>
      <c r="J168" s="9"/>
      <c r="K168" s="9"/>
      <c r="L168" s="16"/>
      <c r="M168" s="12"/>
      <c r="N168" s="9"/>
    </row>
    <row r="169" spans="1:14" ht="20.100000000000001" customHeight="1" x14ac:dyDescent="0.3">
      <c r="A169" s="13">
        <v>79</v>
      </c>
      <c r="B169" s="10" t="s">
        <v>79</v>
      </c>
      <c r="C169" s="17">
        <v>2</v>
      </c>
      <c r="D169" s="3" t="s">
        <v>15</v>
      </c>
      <c r="E169" s="4">
        <v>600000</v>
      </c>
      <c r="F169" s="4">
        <f t="shared" si="10"/>
        <v>114000</v>
      </c>
      <c r="G169" s="4">
        <f t="shared" si="11"/>
        <v>714000</v>
      </c>
      <c r="H169" s="4">
        <f>C169*G169</f>
        <v>1428000</v>
      </c>
      <c r="I169" s="8">
        <f>AVERAGE(G169:G170)</f>
        <v>773500</v>
      </c>
      <c r="J169" s="8">
        <f>HARMEAN(G169:G170)</f>
        <v>768923.07692307688</v>
      </c>
      <c r="K169" s="8">
        <f>MEDIAN(G169:G170)</f>
        <v>773500</v>
      </c>
      <c r="L169" s="15">
        <f>ABS(G169-G170)/(G169+G170)</f>
        <v>7.6923076923076927E-2</v>
      </c>
      <c r="M169" s="11" t="str">
        <f>IF(L169&lt;0.15, "Precios homogéneos en el mercado", "Variación moderada de oferta")</f>
        <v>Precios homogéneos en el mercado</v>
      </c>
      <c r="N169" s="8">
        <f>I169*C169</f>
        <v>1547000</v>
      </c>
    </row>
    <row r="170" spans="1:14" ht="20.100000000000001" customHeight="1" x14ac:dyDescent="0.3">
      <c r="A170" s="14"/>
      <c r="B170" s="10"/>
      <c r="C170" s="17"/>
      <c r="D170" s="5" t="s">
        <v>16</v>
      </c>
      <c r="E170" s="6">
        <v>700000</v>
      </c>
      <c r="F170" s="6">
        <f t="shared" si="10"/>
        <v>133000</v>
      </c>
      <c r="G170" s="6">
        <f t="shared" si="11"/>
        <v>833000</v>
      </c>
      <c r="H170" s="6">
        <f>C169*G170</f>
        <v>1666000</v>
      </c>
      <c r="I170" s="9"/>
      <c r="J170" s="9"/>
      <c r="K170" s="9"/>
      <c r="L170" s="16"/>
      <c r="M170" s="12"/>
      <c r="N170" s="9"/>
    </row>
    <row r="171" spans="1:14" ht="20.100000000000001" customHeight="1" x14ac:dyDescent="0.3">
      <c r="A171" s="13">
        <v>80</v>
      </c>
      <c r="B171" s="10" t="s">
        <v>80</v>
      </c>
      <c r="C171" s="17">
        <v>2</v>
      </c>
      <c r="D171" s="3" t="s">
        <v>15</v>
      </c>
      <c r="E171" s="4">
        <v>70000</v>
      </c>
      <c r="F171" s="4">
        <f t="shared" si="10"/>
        <v>13300</v>
      </c>
      <c r="G171" s="4">
        <f t="shared" si="11"/>
        <v>83300</v>
      </c>
      <c r="H171" s="4">
        <f>C171*G171</f>
        <v>166600</v>
      </c>
      <c r="I171" s="8">
        <f>AVERAGE(G171:G172)</f>
        <v>83300</v>
      </c>
      <c r="J171" s="8">
        <f>HARMEAN(G171:G172)</f>
        <v>83300</v>
      </c>
      <c r="K171" s="8">
        <f>MEDIAN(G171:G172)</f>
        <v>83300</v>
      </c>
      <c r="L171" s="15">
        <f>ABS(G171-G172)/(G171+G172)</f>
        <v>0</v>
      </c>
      <c r="M171" s="11" t="str">
        <f>IF(L171&lt;0.15, "Precios homogéneos en el mercado", "Variación moderada de oferta")</f>
        <v>Precios homogéneos en el mercado</v>
      </c>
      <c r="N171" s="8">
        <f>I171*C171</f>
        <v>166600</v>
      </c>
    </row>
    <row r="172" spans="1:14" ht="20.100000000000001" customHeight="1" x14ac:dyDescent="0.3">
      <c r="A172" s="14"/>
      <c r="B172" s="10"/>
      <c r="C172" s="17"/>
      <c r="D172" s="5" t="s">
        <v>16</v>
      </c>
      <c r="E172" s="6">
        <v>70000</v>
      </c>
      <c r="F172" s="6">
        <f t="shared" si="10"/>
        <v>13300</v>
      </c>
      <c r="G172" s="6">
        <f t="shared" si="11"/>
        <v>83300</v>
      </c>
      <c r="H172" s="6">
        <f>C171*G172</f>
        <v>166600</v>
      </c>
      <c r="I172" s="9"/>
      <c r="J172" s="9"/>
      <c r="K172" s="9"/>
      <c r="L172" s="16"/>
      <c r="M172" s="12"/>
      <c r="N172" s="9"/>
    </row>
    <row r="173" spans="1:14" ht="20.100000000000001" customHeight="1" x14ac:dyDescent="0.3">
      <c r="A173" s="13">
        <v>81</v>
      </c>
      <c r="B173" s="10" t="s">
        <v>81</v>
      </c>
      <c r="C173" s="17">
        <v>15</v>
      </c>
      <c r="D173" s="3" t="s">
        <v>15</v>
      </c>
      <c r="E173" s="4">
        <v>45000</v>
      </c>
      <c r="F173" s="4">
        <f t="shared" ref="F173:F186" si="12">E173*0.19</f>
        <v>8550</v>
      </c>
      <c r="G173" s="4">
        <f t="shared" ref="G173:G186" si="13">E173+F173</f>
        <v>53550</v>
      </c>
      <c r="H173" s="4">
        <f>C173*G173</f>
        <v>803250</v>
      </c>
      <c r="I173" s="8">
        <f>AVERAGE(G173:G174)</f>
        <v>53550</v>
      </c>
      <c r="J173" s="8">
        <f>HARMEAN(G173:G174)</f>
        <v>53550</v>
      </c>
      <c r="K173" s="8">
        <f>MEDIAN(G173:G174)</f>
        <v>53550</v>
      </c>
      <c r="L173" s="15">
        <f>ABS(G173-G174)/(G173+G174)</f>
        <v>0</v>
      </c>
      <c r="M173" s="11" t="str">
        <f>IF(L173&lt;0.15, "Precios homogéneos en el mercado", "Variación moderada de oferta")</f>
        <v>Precios homogéneos en el mercado</v>
      </c>
      <c r="N173" s="8">
        <f>I173*C173</f>
        <v>803250</v>
      </c>
    </row>
    <row r="174" spans="1:14" ht="20.100000000000001" customHeight="1" x14ac:dyDescent="0.3">
      <c r="A174" s="14"/>
      <c r="B174" s="10"/>
      <c r="C174" s="17"/>
      <c r="D174" s="5" t="s">
        <v>16</v>
      </c>
      <c r="E174" s="6">
        <v>45000</v>
      </c>
      <c r="F174" s="6">
        <f t="shared" si="12"/>
        <v>8550</v>
      </c>
      <c r="G174" s="6">
        <f t="shared" si="13"/>
        <v>53550</v>
      </c>
      <c r="H174" s="6">
        <f>C173*G174</f>
        <v>803250</v>
      </c>
      <c r="I174" s="9"/>
      <c r="J174" s="9"/>
      <c r="K174" s="9"/>
      <c r="L174" s="16"/>
      <c r="M174" s="12"/>
      <c r="N174" s="9"/>
    </row>
    <row r="175" spans="1:14" ht="20.100000000000001" customHeight="1" x14ac:dyDescent="0.3">
      <c r="A175" s="13">
        <v>82</v>
      </c>
      <c r="B175" s="10" t="s">
        <v>82</v>
      </c>
      <c r="C175" s="17">
        <v>5</v>
      </c>
      <c r="D175" s="3" t="s">
        <v>15</v>
      </c>
      <c r="E175" s="4">
        <v>32000</v>
      </c>
      <c r="F175" s="4">
        <f t="shared" si="12"/>
        <v>6080</v>
      </c>
      <c r="G175" s="4">
        <f t="shared" si="13"/>
        <v>38080</v>
      </c>
      <c r="H175" s="4">
        <f>C175*G175</f>
        <v>190400</v>
      </c>
      <c r="I175" s="8">
        <f>AVERAGE(G175:G176)</f>
        <v>48790</v>
      </c>
      <c r="J175" s="8">
        <f>HARMEAN(G175:G176)</f>
        <v>46439.024390243903</v>
      </c>
      <c r="K175" s="8">
        <f>MEDIAN(G175:G176)</f>
        <v>48790</v>
      </c>
      <c r="L175" s="15">
        <f>ABS(G175-G176)/(G175+G176)</f>
        <v>0.21951219512195122</v>
      </c>
      <c r="M175" s="11" t="str">
        <f>IF(L175&lt;0.15, "Precios homogéneos en el mercado", "Variación moderada de oferta")</f>
        <v>Variación moderada de oferta</v>
      </c>
      <c r="N175" s="8">
        <f>I175*C175</f>
        <v>243950</v>
      </c>
    </row>
    <row r="176" spans="1:14" ht="20.100000000000001" customHeight="1" x14ac:dyDescent="0.3">
      <c r="A176" s="14"/>
      <c r="B176" s="10"/>
      <c r="C176" s="17"/>
      <c r="D176" s="5" t="s">
        <v>16</v>
      </c>
      <c r="E176" s="6">
        <v>50000</v>
      </c>
      <c r="F176" s="6">
        <f t="shared" si="12"/>
        <v>9500</v>
      </c>
      <c r="G176" s="6">
        <f t="shared" si="13"/>
        <v>59500</v>
      </c>
      <c r="H176" s="6">
        <f>C175*G176</f>
        <v>297500</v>
      </c>
      <c r="I176" s="9"/>
      <c r="J176" s="9"/>
      <c r="K176" s="9"/>
      <c r="L176" s="16"/>
      <c r="M176" s="12"/>
      <c r="N176" s="9"/>
    </row>
    <row r="177" spans="1:14" ht="20.100000000000001" customHeight="1" x14ac:dyDescent="0.3">
      <c r="A177" s="13">
        <v>83</v>
      </c>
      <c r="B177" s="10" t="s">
        <v>83</v>
      </c>
      <c r="C177" s="17">
        <v>5</v>
      </c>
      <c r="D177" s="3" t="s">
        <v>15</v>
      </c>
      <c r="E177" s="4">
        <v>12000</v>
      </c>
      <c r="F177" s="4">
        <f t="shared" si="12"/>
        <v>2280</v>
      </c>
      <c r="G177" s="4">
        <f t="shared" si="13"/>
        <v>14280</v>
      </c>
      <c r="H177" s="4">
        <f>C177*G177</f>
        <v>71400</v>
      </c>
      <c r="I177" s="8">
        <f>AVERAGE(G177:G178)</f>
        <v>16065</v>
      </c>
      <c r="J177" s="8">
        <f>HARMEAN(G177:G178)</f>
        <v>15866.666666666668</v>
      </c>
      <c r="K177" s="8">
        <f>MEDIAN(G177:G178)</f>
        <v>16065</v>
      </c>
      <c r="L177" s="15">
        <f>ABS(G177-G178)/(G177+G178)</f>
        <v>0.1111111111111111</v>
      </c>
      <c r="M177" s="11" t="str">
        <f>IF(L177&lt;0.15, "Precios homogéneos en el mercado", "Variación moderada de oferta")</f>
        <v>Precios homogéneos en el mercado</v>
      </c>
      <c r="N177" s="8">
        <f>I177*C177</f>
        <v>80325</v>
      </c>
    </row>
    <row r="178" spans="1:14" ht="20.100000000000001" customHeight="1" x14ac:dyDescent="0.3">
      <c r="A178" s="14"/>
      <c r="B178" s="10"/>
      <c r="C178" s="17"/>
      <c r="D178" s="5" t="s">
        <v>16</v>
      </c>
      <c r="E178" s="6">
        <v>15000</v>
      </c>
      <c r="F178" s="6">
        <f t="shared" si="12"/>
        <v>2850</v>
      </c>
      <c r="G178" s="6">
        <f t="shared" si="13"/>
        <v>17850</v>
      </c>
      <c r="H178" s="6">
        <f>C177*G178</f>
        <v>89250</v>
      </c>
      <c r="I178" s="9"/>
      <c r="J178" s="9"/>
      <c r="K178" s="9"/>
      <c r="L178" s="16"/>
      <c r="M178" s="12"/>
      <c r="N178" s="9"/>
    </row>
    <row r="179" spans="1:14" ht="20.100000000000001" customHeight="1" x14ac:dyDescent="0.3">
      <c r="A179" s="13">
        <v>84</v>
      </c>
      <c r="B179" s="10" t="s">
        <v>84</v>
      </c>
      <c r="C179" s="17">
        <v>8</v>
      </c>
      <c r="D179" s="3" t="s">
        <v>15</v>
      </c>
      <c r="E179" s="4">
        <v>33000</v>
      </c>
      <c r="F179" s="4">
        <f t="shared" si="12"/>
        <v>6270</v>
      </c>
      <c r="G179" s="4">
        <f t="shared" si="13"/>
        <v>39270</v>
      </c>
      <c r="H179" s="4">
        <f>C179*G179</f>
        <v>314160</v>
      </c>
      <c r="I179" s="8">
        <f>AVERAGE(G179:G180)</f>
        <v>227885</v>
      </c>
      <c r="J179" s="8">
        <f>HARMEAN(G179:G180)</f>
        <v>71772.845953002616</v>
      </c>
      <c r="K179" s="8">
        <f>MEDIAN(G179:G180)</f>
        <v>227885</v>
      </c>
      <c r="L179" s="15">
        <f>ABS(G179-G180)/(G179+G180)</f>
        <v>0.82767624020887731</v>
      </c>
      <c r="M179" s="11" t="str">
        <f>IF(L179&lt;0.15, "Precios homogéneos en el mercado", "Variación moderada de oferta")</f>
        <v>Variación moderada de oferta</v>
      </c>
      <c r="N179" s="8">
        <f>I179*C179</f>
        <v>1823080</v>
      </c>
    </row>
    <row r="180" spans="1:14" ht="20.100000000000001" customHeight="1" x14ac:dyDescent="0.3">
      <c r="A180" s="14"/>
      <c r="B180" s="10"/>
      <c r="C180" s="17"/>
      <c r="D180" s="5" t="s">
        <v>16</v>
      </c>
      <c r="E180" s="6">
        <v>350000</v>
      </c>
      <c r="F180" s="6">
        <f t="shared" si="12"/>
        <v>66500</v>
      </c>
      <c r="G180" s="6">
        <f t="shared" si="13"/>
        <v>416500</v>
      </c>
      <c r="H180" s="6">
        <f>C179*G180</f>
        <v>3332000</v>
      </c>
      <c r="I180" s="9"/>
      <c r="J180" s="9"/>
      <c r="K180" s="9"/>
      <c r="L180" s="16"/>
      <c r="M180" s="12"/>
      <c r="N180" s="9"/>
    </row>
    <row r="181" spans="1:14" ht="20.100000000000001" customHeight="1" x14ac:dyDescent="0.3">
      <c r="A181" s="13">
        <v>85</v>
      </c>
      <c r="B181" s="10" t="s">
        <v>85</v>
      </c>
      <c r="C181" s="17">
        <v>2</v>
      </c>
      <c r="D181" s="3" t="s">
        <v>15</v>
      </c>
      <c r="E181" s="4">
        <v>420000</v>
      </c>
      <c r="F181" s="4">
        <f t="shared" si="12"/>
        <v>79800</v>
      </c>
      <c r="G181" s="4">
        <f t="shared" si="13"/>
        <v>499800</v>
      </c>
      <c r="H181" s="4">
        <f>C181*G181</f>
        <v>999600</v>
      </c>
      <c r="I181" s="8">
        <f>AVERAGE(G181:G182)</f>
        <v>517650</v>
      </c>
      <c r="J181" s="8">
        <f>HARMEAN(G181:G182)</f>
        <v>517034.48275862064</v>
      </c>
      <c r="K181" s="8">
        <f>MEDIAN(G181:G182)</f>
        <v>517650</v>
      </c>
      <c r="L181" s="15">
        <f>ABS(G181-G182)/(G181+G182)</f>
        <v>3.4482758620689655E-2</v>
      </c>
      <c r="M181" s="11" t="str">
        <f>IF(L181&lt;0.15, "Precios homogéneos en el mercado", "Variación moderada de oferta")</f>
        <v>Precios homogéneos en el mercado</v>
      </c>
      <c r="N181" s="8">
        <f>I181*C181</f>
        <v>1035300</v>
      </c>
    </row>
    <row r="182" spans="1:14" ht="20.100000000000001" customHeight="1" x14ac:dyDescent="0.3">
      <c r="A182" s="14"/>
      <c r="B182" s="10"/>
      <c r="C182" s="17"/>
      <c r="D182" s="5" t="s">
        <v>16</v>
      </c>
      <c r="E182" s="6">
        <v>450000</v>
      </c>
      <c r="F182" s="6">
        <f t="shared" si="12"/>
        <v>85500</v>
      </c>
      <c r="G182" s="6">
        <f t="shared" si="13"/>
        <v>535500</v>
      </c>
      <c r="H182" s="6">
        <f>C181*G182</f>
        <v>1071000</v>
      </c>
      <c r="I182" s="9"/>
      <c r="J182" s="9"/>
      <c r="K182" s="9"/>
      <c r="L182" s="16"/>
      <c r="M182" s="12"/>
      <c r="N182" s="9"/>
    </row>
    <row r="183" spans="1:14" ht="20.100000000000001" customHeight="1" x14ac:dyDescent="0.3">
      <c r="A183" s="13">
        <v>86</v>
      </c>
      <c r="B183" s="10" t="s">
        <v>86</v>
      </c>
      <c r="C183" s="17">
        <v>2</v>
      </c>
      <c r="D183" s="3" t="s">
        <v>15</v>
      </c>
      <c r="E183" s="4">
        <v>170000</v>
      </c>
      <c r="F183" s="4">
        <f t="shared" si="12"/>
        <v>32300</v>
      </c>
      <c r="G183" s="4">
        <f t="shared" si="13"/>
        <v>202300</v>
      </c>
      <c r="H183" s="4">
        <f>C183*G183</f>
        <v>404600</v>
      </c>
      <c r="I183" s="8">
        <f>AVERAGE(G183:G184)</f>
        <v>202300</v>
      </c>
      <c r="J183" s="8">
        <f>HARMEAN(G183:G184)</f>
        <v>202300</v>
      </c>
      <c r="K183" s="8">
        <f>MEDIAN(G183:G184)</f>
        <v>202300</v>
      </c>
      <c r="L183" s="15">
        <f>ABS(G183-G184)/(G183+G184)</f>
        <v>0</v>
      </c>
      <c r="M183" s="11" t="str">
        <f>IF(L183&lt;0.15, "Precios homogéneos en el mercado", "Variación moderada de oferta")</f>
        <v>Precios homogéneos en el mercado</v>
      </c>
      <c r="N183" s="8">
        <f>I183*C183</f>
        <v>404600</v>
      </c>
    </row>
    <row r="184" spans="1:14" ht="20.100000000000001" customHeight="1" x14ac:dyDescent="0.3">
      <c r="A184" s="14"/>
      <c r="B184" s="10"/>
      <c r="C184" s="17"/>
      <c r="D184" s="5" t="s">
        <v>16</v>
      </c>
      <c r="E184" s="6">
        <v>170000</v>
      </c>
      <c r="F184" s="6">
        <f t="shared" si="12"/>
        <v>32300</v>
      </c>
      <c r="G184" s="6">
        <f t="shared" si="13"/>
        <v>202300</v>
      </c>
      <c r="H184" s="6">
        <f>C183*G184</f>
        <v>404600</v>
      </c>
      <c r="I184" s="9"/>
      <c r="J184" s="9"/>
      <c r="K184" s="9"/>
      <c r="L184" s="16"/>
      <c r="M184" s="12"/>
      <c r="N184" s="9"/>
    </row>
    <row r="185" spans="1:14" ht="20.100000000000001" customHeight="1" x14ac:dyDescent="0.3">
      <c r="A185" s="13">
        <v>87</v>
      </c>
      <c r="B185" s="10" t="s">
        <v>87</v>
      </c>
      <c r="C185" s="17">
        <v>2</v>
      </c>
      <c r="D185" s="3" t="s">
        <v>15</v>
      </c>
      <c r="E185" s="4">
        <v>170000</v>
      </c>
      <c r="F185" s="4">
        <f t="shared" si="12"/>
        <v>32300</v>
      </c>
      <c r="G185" s="4">
        <f t="shared" si="13"/>
        <v>202300</v>
      </c>
      <c r="H185" s="4">
        <f>C185*G185</f>
        <v>404600</v>
      </c>
      <c r="I185" s="8">
        <f>AVERAGE(G185:G186)</f>
        <v>202300</v>
      </c>
      <c r="J185" s="8">
        <f>HARMEAN(G185:G186)</f>
        <v>202300</v>
      </c>
      <c r="K185" s="8">
        <f>MEDIAN(G185:G186)</f>
        <v>202300</v>
      </c>
      <c r="L185" s="15">
        <f>ABS(G185-G186)/(G185+G186)</f>
        <v>0</v>
      </c>
      <c r="M185" s="11" t="str">
        <f>IF(L185&lt;0.15, "Precios homogéneos en el mercado", "Variación moderada de oferta")</f>
        <v>Precios homogéneos en el mercado</v>
      </c>
      <c r="N185" s="8">
        <f>I185*C185</f>
        <v>404600</v>
      </c>
    </row>
    <row r="186" spans="1:14" ht="20.100000000000001" customHeight="1" x14ac:dyDescent="0.3">
      <c r="A186" s="14"/>
      <c r="B186" s="10"/>
      <c r="C186" s="17"/>
      <c r="D186" s="5" t="s">
        <v>16</v>
      </c>
      <c r="E186" s="6">
        <v>170000</v>
      </c>
      <c r="F186" s="6">
        <f t="shared" si="12"/>
        <v>32300</v>
      </c>
      <c r="G186" s="6">
        <f t="shared" si="13"/>
        <v>202300</v>
      </c>
      <c r="H186" s="6">
        <f>C185*G186</f>
        <v>404600</v>
      </c>
      <c r="I186" s="9"/>
      <c r="J186" s="9"/>
      <c r="K186" s="9"/>
      <c r="L186" s="16"/>
      <c r="M186" s="12"/>
      <c r="N186" s="9"/>
    </row>
    <row r="188" spans="1:14" ht="26.1" customHeight="1" x14ac:dyDescent="0.3">
      <c r="A188" s="18" t="s">
        <v>88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7">
        <f>SUM(N6:N186)</f>
        <v>122841599.05499999</v>
      </c>
    </row>
  </sheetData>
  <mergeCells count="815">
    <mergeCell ref="K103:K104"/>
    <mergeCell ref="C37:C38"/>
    <mergeCell ref="N91:N92"/>
    <mergeCell ref="A73:A74"/>
    <mergeCell ref="N35:N36"/>
    <mergeCell ref="B181:B182"/>
    <mergeCell ref="K141:K142"/>
    <mergeCell ref="B87:B88"/>
    <mergeCell ref="C119:C120"/>
    <mergeCell ref="M141:M142"/>
    <mergeCell ref="B147:B148"/>
    <mergeCell ref="B139:B140"/>
    <mergeCell ref="K173:K174"/>
    <mergeCell ref="M173:M174"/>
    <mergeCell ref="M81:M82"/>
    <mergeCell ref="M137:M138"/>
    <mergeCell ref="N171:N172"/>
    <mergeCell ref="I175:I176"/>
    <mergeCell ref="J113:J114"/>
    <mergeCell ref="J151:J152"/>
    <mergeCell ref="L113:L114"/>
    <mergeCell ref="L151:L152"/>
    <mergeCell ref="M139:M140"/>
    <mergeCell ref="A29:A30"/>
    <mergeCell ref="M85:M86"/>
    <mergeCell ref="B89:B90"/>
    <mergeCell ref="B51:B52"/>
    <mergeCell ref="M6:M7"/>
    <mergeCell ref="C55:C56"/>
    <mergeCell ref="M77:M78"/>
    <mergeCell ref="N167:N168"/>
    <mergeCell ref="B10:B11"/>
    <mergeCell ref="K39:K40"/>
    <mergeCell ref="J63:J64"/>
    <mergeCell ref="B137:B138"/>
    <mergeCell ref="L63:L64"/>
    <mergeCell ref="L27:L28"/>
    <mergeCell ref="N27:N28"/>
    <mergeCell ref="M113:M114"/>
    <mergeCell ref="N111:N112"/>
    <mergeCell ref="I115:I116"/>
    <mergeCell ref="K115:K116"/>
    <mergeCell ref="M31:M32"/>
    <mergeCell ref="A55:A56"/>
    <mergeCell ref="C117:C118"/>
    <mergeCell ref="A8:A9"/>
    <mergeCell ref="C8:C9"/>
    <mergeCell ref="N31:N32"/>
    <mergeCell ref="L6:L7"/>
    <mergeCell ref="A23:A24"/>
    <mergeCell ref="B55:B56"/>
    <mergeCell ref="N6:N7"/>
    <mergeCell ref="A121:A122"/>
    <mergeCell ref="A5:N5"/>
    <mergeCell ref="A10:A11"/>
    <mergeCell ref="A115:A116"/>
    <mergeCell ref="M63:M64"/>
    <mergeCell ref="C87:C88"/>
    <mergeCell ref="A39:A40"/>
    <mergeCell ref="J39:J40"/>
    <mergeCell ref="M67:M68"/>
    <mergeCell ref="B71:B72"/>
    <mergeCell ref="C103:C104"/>
    <mergeCell ref="I61:I62"/>
    <mergeCell ref="L103:L104"/>
    <mergeCell ref="M69:M70"/>
    <mergeCell ref="B8:B9"/>
    <mergeCell ref="L97:L98"/>
    <mergeCell ref="N97:N98"/>
    <mergeCell ref="M10:M11"/>
    <mergeCell ref="K81:K82"/>
    <mergeCell ref="L29:L30"/>
    <mergeCell ref="N29:N30"/>
    <mergeCell ref="I33:I34"/>
    <mergeCell ref="M89:M90"/>
    <mergeCell ref="K147:K148"/>
    <mergeCell ref="L131:L132"/>
    <mergeCell ref="N159:N160"/>
    <mergeCell ref="I125:I126"/>
    <mergeCell ref="I171:I172"/>
    <mergeCell ref="N161:N162"/>
    <mergeCell ref="N169:N170"/>
    <mergeCell ref="L115:L116"/>
    <mergeCell ref="K97:K98"/>
    <mergeCell ref="M97:M98"/>
    <mergeCell ref="N45:N46"/>
    <mergeCell ref="N139:N140"/>
    <mergeCell ref="M29:M30"/>
    <mergeCell ref="N55:N56"/>
    <mergeCell ref="K65:K66"/>
    <mergeCell ref="K121:K122"/>
    <mergeCell ref="M121:M122"/>
    <mergeCell ref="J135:J136"/>
    <mergeCell ref="L135:L136"/>
    <mergeCell ref="J157:J158"/>
    <mergeCell ref="N17:N18"/>
    <mergeCell ref="I127:I128"/>
    <mergeCell ref="J147:J148"/>
    <mergeCell ref="I15:I16"/>
    <mergeCell ref="K15:K16"/>
    <mergeCell ref="B27:B28"/>
    <mergeCell ref="I101:I102"/>
    <mergeCell ref="N153:N154"/>
    <mergeCell ref="K79:K80"/>
    <mergeCell ref="M79:M80"/>
    <mergeCell ref="K31:K32"/>
    <mergeCell ref="N19:N20"/>
    <mergeCell ref="K145:K146"/>
    <mergeCell ref="M145:M146"/>
    <mergeCell ref="J149:J150"/>
    <mergeCell ref="N145:N146"/>
    <mergeCell ref="N95:N96"/>
    <mergeCell ref="N21:N22"/>
    <mergeCell ref="N67:N68"/>
    <mergeCell ref="N61:N62"/>
    <mergeCell ref="K131:K132"/>
    <mergeCell ref="N89:N90"/>
    <mergeCell ref="M95:M96"/>
    <mergeCell ref="N83:N84"/>
    <mergeCell ref="A71:A72"/>
    <mergeCell ref="A103:A104"/>
    <mergeCell ref="C97:C98"/>
    <mergeCell ref="J49:J50"/>
    <mergeCell ref="A21:A22"/>
    <mergeCell ref="B53:B54"/>
    <mergeCell ref="A57:A58"/>
    <mergeCell ref="B131:B132"/>
    <mergeCell ref="B73:B74"/>
    <mergeCell ref="C21:C22"/>
    <mergeCell ref="C23:C24"/>
    <mergeCell ref="I39:I40"/>
    <mergeCell ref="J75:J76"/>
    <mergeCell ref="A113:A114"/>
    <mergeCell ref="C71:C72"/>
    <mergeCell ref="J131:J132"/>
    <mergeCell ref="J121:J122"/>
    <mergeCell ref="B99:B100"/>
    <mergeCell ref="J115:J116"/>
    <mergeCell ref="A83:A84"/>
    <mergeCell ref="A31:A32"/>
    <mergeCell ref="B21:B22"/>
    <mergeCell ref="I49:I50"/>
    <mergeCell ref="I65:I66"/>
    <mergeCell ref="A123:A124"/>
    <mergeCell ref="J53:J54"/>
    <mergeCell ref="C173:C174"/>
    <mergeCell ref="J125:J126"/>
    <mergeCell ref="B103:B104"/>
    <mergeCell ref="M17:M18"/>
    <mergeCell ref="A33:A34"/>
    <mergeCell ref="L81:L82"/>
    <mergeCell ref="A125:A126"/>
    <mergeCell ref="A77:A78"/>
    <mergeCell ref="J31:J32"/>
    <mergeCell ref="L31:L32"/>
    <mergeCell ref="J129:J130"/>
    <mergeCell ref="I35:I36"/>
    <mergeCell ref="B63:B64"/>
    <mergeCell ref="A35:A36"/>
    <mergeCell ref="K157:K158"/>
    <mergeCell ref="L145:L146"/>
    <mergeCell ref="A127:A128"/>
    <mergeCell ref="B169:B170"/>
    <mergeCell ref="L95:L96"/>
    <mergeCell ref="I99:I100"/>
    <mergeCell ref="A105:A106"/>
    <mergeCell ref="J59:J60"/>
    <mergeCell ref="L155:L156"/>
    <mergeCell ref="C53:C54"/>
    <mergeCell ref="M71:M72"/>
    <mergeCell ref="J181:J182"/>
    <mergeCell ref="B115:B116"/>
    <mergeCell ref="M73:M74"/>
    <mergeCell ref="C147:C148"/>
    <mergeCell ref="A51:A52"/>
    <mergeCell ref="B179:B180"/>
    <mergeCell ref="K129:K130"/>
    <mergeCell ref="M129:M130"/>
    <mergeCell ref="C63:C64"/>
    <mergeCell ref="C171:C172"/>
    <mergeCell ref="I177:I178"/>
    <mergeCell ref="A181:A182"/>
    <mergeCell ref="C181:C182"/>
    <mergeCell ref="C179:C180"/>
    <mergeCell ref="C167:C168"/>
    <mergeCell ref="C169:C170"/>
    <mergeCell ref="M147:M148"/>
    <mergeCell ref="M159:M160"/>
    <mergeCell ref="J163:J164"/>
    <mergeCell ref="B163:B164"/>
    <mergeCell ref="L179:L180"/>
    <mergeCell ref="N121:N122"/>
    <mergeCell ref="N53:N54"/>
    <mergeCell ref="N117:N118"/>
    <mergeCell ref="N107:N108"/>
    <mergeCell ref="N8:N9"/>
    <mergeCell ref="C25:C26"/>
    <mergeCell ref="L73:L74"/>
    <mergeCell ref="I83:I84"/>
    <mergeCell ref="I143:I144"/>
    <mergeCell ref="N73:N74"/>
    <mergeCell ref="L23:L24"/>
    <mergeCell ref="I93:I94"/>
    <mergeCell ref="N23:N24"/>
    <mergeCell ref="L10:L11"/>
    <mergeCell ref="N10:N11"/>
    <mergeCell ref="N137:N138"/>
    <mergeCell ref="N87:N88"/>
    <mergeCell ref="I13:I14"/>
    <mergeCell ref="K13:K14"/>
    <mergeCell ref="J41:J42"/>
    <mergeCell ref="C81:C82"/>
    <mergeCell ref="J81:J82"/>
    <mergeCell ref="I131:I132"/>
    <mergeCell ref="J33:J34"/>
    <mergeCell ref="J13:J14"/>
    <mergeCell ref="L13:L14"/>
    <mergeCell ref="J15:J16"/>
    <mergeCell ref="L15:L16"/>
    <mergeCell ref="I25:I26"/>
    <mergeCell ref="L8:L9"/>
    <mergeCell ref="M19:M20"/>
    <mergeCell ref="J185:J186"/>
    <mergeCell ref="A49:A50"/>
    <mergeCell ref="B81:B82"/>
    <mergeCell ref="C49:C50"/>
    <mergeCell ref="I77:I78"/>
    <mergeCell ref="I133:I134"/>
    <mergeCell ref="K133:K134"/>
    <mergeCell ref="B31:B32"/>
    <mergeCell ref="A157:A158"/>
    <mergeCell ref="L71:L72"/>
    <mergeCell ref="C113:C114"/>
    <mergeCell ref="I75:I76"/>
    <mergeCell ref="I135:I136"/>
    <mergeCell ref="K75:K76"/>
    <mergeCell ref="A149:A150"/>
    <mergeCell ref="K135:K136"/>
    <mergeCell ref="I181:I182"/>
    <mergeCell ref="M23:M24"/>
    <mergeCell ref="L149:L150"/>
    <mergeCell ref="B79:B80"/>
    <mergeCell ref="M115:M116"/>
    <mergeCell ref="I153:I154"/>
    <mergeCell ref="L129:L130"/>
    <mergeCell ref="I37:I38"/>
    <mergeCell ref="L25:L26"/>
    <mergeCell ref="M45:M46"/>
    <mergeCell ref="B49:B50"/>
    <mergeCell ref="B105:B106"/>
    <mergeCell ref="J65:J66"/>
    <mergeCell ref="C115:C116"/>
    <mergeCell ref="J107:J108"/>
    <mergeCell ref="B107:B108"/>
    <mergeCell ref="C91:C92"/>
    <mergeCell ref="C39:C40"/>
    <mergeCell ref="L139:L140"/>
    <mergeCell ref="I141:I142"/>
    <mergeCell ref="C145:C146"/>
    <mergeCell ref="J141:J142"/>
    <mergeCell ref="L47:L48"/>
    <mergeCell ref="C89:C90"/>
    <mergeCell ref="I113:I114"/>
    <mergeCell ref="A1:N1"/>
    <mergeCell ref="A65:A66"/>
    <mergeCell ref="L123:L124"/>
    <mergeCell ref="C65:C66"/>
    <mergeCell ref="N123:N124"/>
    <mergeCell ref="M13:M14"/>
    <mergeCell ref="N179:N180"/>
    <mergeCell ref="M105:M106"/>
    <mergeCell ref="C31:C32"/>
    <mergeCell ref="A129:A130"/>
    <mergeCell ref="C129:C130"/>
    <mergeCell ref="J119:J120"/>
    <mergeCell ref="C95:C96"/>
    <mergeCell ref="M21:M22"/>
    <mergeCell ref="A131:A132"/>
    <mergeCell ref="J25:J26"/>
    <mergeCell ref="K57:K58"/>
    <mergeCell ref="J85:J86"/>
    <mergeCell ref="K171:K172"/>
    <mergeCell ref="M171:M172"/>
    <mergeCell ref="M8:M9"/>
    <mergeCell ref="M57:M58"/>
    <mergeCell ref="L85:L86"/>
    <mergeCell ref="C131:C132"/>
    <mergeCell ref="A25:A26"/>
    <mergeCell ref="K113:K114"/>
    <mergeCell ref="J103:J104"/>
    <mergeCell ref="J99:J100"/>
    <mergeCell ref="M37:M38"/>
    <mergeCell ref="I73:I74"/>
    <mergeCell ref="L157:L158"/>
    <mergeCell ref="B145:B146"/>
    <mergeCell ref="K185:K186"/>
    <mergeCell ref="I87:I88"/>
    <mergeCell ref="J183:J184"/>
    <mergeCell ref="B171:B172"/>
    <mergeCell ref="L171:L172"/>
    <mergeCell ref="K181:K182"/>
    <mergeCell ref="A175:A176"/>
    <mergeCell ref="J173:J174"/>
    <mergeCell ref="B173:B174"/>
    <mergeCell ref="L173:L174"/>
    <mergeCell ref="A155:A156"/>
    <mergeCell ref="A93:A94"/>
    <mergeCell ref="C155:C156"/>
    <mergeCell ref="C157:C158"/>
    <mergeCell ref="A75:A76"/>
    <mergeCell ref="A101:A102"/>
    <mergeCell ref="B25:B26"/>
    <mergeCell ref="B91:B92"/>
    <mergeCell ref="C151:C152"/>
    <mergeCell ref="K29:K30"/>
    <mergeCell ref="J57:J58"/>
    <mergeCell ref="B35:B36"/>
    <mergeCell ref="L57:L58"/>
    <mergeCell ref="J155:J156"/>
    <mergeCell ref="J93:J94"/>
    <mergeCell ref="B155:B156"/>
    <mergeCell ref="B93:B94"/>
    <mergeCell ref="L121:L122"/>
    <mergeCell ref="B125:B126"/>
    <mergeCell ref="I129:I130"/>
    <mergeCell ref="K123:K124"/>
    <mergeCell ref="B39:B40"/>
    <mergeCell ref="C75:C76"/>
    <mergeCell ref="J79:J80"/>
    <mergeCell ref="L79:L80"/>
    <mergeCell ref="B113:B114"/>
    <mergeCell ref="I109:I110"/>
    <mergeCell ref="K49:K50"/>
    <mergeCell ref="I155:I156"/>
    <mergeCell ref="K149:K150"/>
    <mergeCell ref="I185:I186"/>
    <mergeCell ref="C79:C80"/>
    <mergeCell ref="N115:N116"/>
    <mergeCell ref="J69:J70"/>
    <mergeCell ref="C29:C30"/>
    <mergeCell ref="J167:J168"/>
    <mergeCell ref="N77:N78"/>
    <mergeCell ref="C121:C122"/>
    <mergeCell ref="C10:C11"/>
    <mergeCell ref="J117:J118"/>
    <mergeCell ref="L133:L134"/>
    <mergeCell ref="J83:J84"/>
    <mergeCell ref="N127:N128"/>
    <mergeCell ref="C123:C124"/>
    <mergeCell ref="J175:J176"/>
    <mergeCell ref="C41:C42"/>
    <mergeCell ref="L39:L40"/>
    <mergeCell ref="N39:N40"/>
    <mergeCell ref="I43:I44"/>
    <mergeCell ref="K43:K44"/>
    <mergeCell ref="C105:C106"/>
    <mergeCell ref="I67:I68"/>
    <mergeCell ref="C43:C44"/>
    <mergeCell ref="K105:K106"/>
    <mergeCell ref="C13:C14"/>
    <mergeCell ref="N49:N50"/>
    <mergeCell ref="M175:M176"/>
    <mergeCell ref="K25:K26"/>
    <mergeCell ref="A15:A16"/>
    <mergeCell ref="N113:N114"/>
    <mergeCell ref="I183:I184"/>
    <mergeCell ref="C15:C16"/>
    <mergeCell ref="N173:N174"/>
    <mergeCell ref="K183:K184"/>
    <mergeCell ref="K177:K178"/>
    <mergeCell ref="M177:M178"/>
    <mergeCell ref="L67:L68"/>
    <mergeCell ref="B157:B158"/>
    <mergeCell ref="B13:B14"/>
    <mergeCell ref="B151:B152"/>
    <mergeCell ref="B15:B16"/>
    <mergeCell ref="A141:A142"/>
    <mergeCell ref="J177:J178"/>
    <mergeCell ref="L177:L178"/>
    <mergeCell ref="K61:K62"/>
    <mergeCell ref="M61:M62"/>
    <mergeCell ref="I51:I52"/>
    <mergeCell ref="N103:N104"/>
    <mergeCell ref="N165:N166"/>
    <mergeCell ref="I91:I92"/>
    <mergeCell ref="A69:A70"/>
    <mergeCell ref="K91:K92"/>
    <mergeCell ref="L127:L128"/>
    <mergeCell ref="I41:I42"/>
    <mergeCell ref="K41:K42"/>
    <mergeCell ref="K35:K36"/>
    <mergeCell ref="C35:C36"/>
    <mergeCell ref="M35:M36"/>
    <mergeCell ref="A133:A134"/>
    <mergeCell ref="K155:K156"/>
    <mergeCell ref="C133:C134"/>
    <mergeCell ref="C127:C128"/>
    <mergeCell ref="M149:M150"/>
    <mergeCell ref="K99:K100"/>
    <mergeCell ref="C99:C100"/>
    <mergeCell ref="M99:M100"/>
    <mergeCell ref="A135:A136"/>
    <mergeCell ref="C135:C136"/>
    <mergeCell ref="K101:K102"/>
    <mergeCell ref="B65:B66"/>
    <mergeCell ref="M101:M102"/>
    <mergeCell ref="L51:L52"/>
    <mergeCell ref="N181:N182"/>
    <mergeCell ref="M75:M76"/>
    <mergeCell ref="I111:I112"/>
    <mergeCell ref="A185:A186"/>
    <mergeCell ref="K111:K112"/>
    <mergeCell ref="N147:N148"/>
    <mergeCell ref="A13:A14"/>
    <mergeCell ref="A2:N2"/>
    <mergeCell ref="L41:L42"/>
    <mergeCell ref="K175:K176"/>
    <mergeCell ref="B133:B134"/>
    <mergeCell ref="L59:L60"/>
    <mergeCell ref="N59:N60"/>
    <mergeCell ref="I63:I64"/>
    <mergeCell ref="J105:J106"/>
    <mergeCell ref="J43:J44"/>
    <mergeCell ref="L105:L106"/>
    <mergeCell ref="M131:M132"/>
    <mergeCell ref="J67:J68"/>
    <mergeCell ref="I169:I170"/>
    <mergeCell ref="B141:B142"/>
    <mergeCell ref="J61:J62"/>
    <mergeCell ref="B75:B76"/>
    <mergeCell ref="B135:B136"/>
    <mergeCell ref="N175:N176"/>
    <mergeCell ref="I179:I180"/>
    <mergeCell ref="J161:J162"/>
    <mergeCell ref="K45:K46"/>
    <mergeCell ref="I103:I104"/>
    <mergeCell ref="N33:N34"/>
    <mergeCell ref="B57:B58"/>
    <mergeCell ref="M15:M16"/>
    <mergeCell ref="I53:I54"/>
    <mergeCell ref="I47:I48"/>
    <mergeCell ref="K109:K110"/>
    <mergeCell ref="K47:K48"/>
    <mergeCell ref="M109:M110"/>
    <mergeCell ref="L61:L62"/>
    <mergeCell ref="J159:J160"/>
    <mergeCell ref="J97:J98"/>
    <mergeCell ref="B85:B86"/>
    <mergeCell ref="L107:L108"/>
    <mergeCell ref="L101:L102"/>
    <mergeCell ref="N163:N164"/>
    <mergeCell ref="I27:I28"/>
    <mergeCell ref="N101:N102"/>
    <mergeCell ref="L125:L126"/>
    <mergeCell ref="N125:N126"/>
    <mergeCell ref="A12:N12"/>
    <mergeCell ref="A17:A18"/>
    <mergeCell ref="C17:C18"/>
    <mergeCell ref="N149:N150"/>
    <mergeCell ref="L99:L100"/>
    <mergeCell ref="N15:N16"/>
    <mergeCell ref="I19:I20"/>
    <mergeCell ref="A19:A20"/>
    <mergeCell ref="K19:K20"/>
    <mergeCell ref="C19:C20"/>
    <mergeCell ref="A43:A44"/>
    <mergeCell ref="N79:N80"/>
    <mergeCell ref="K83:K84"/>
    <mergeCell ref="K143:K144"/>
    <mergeCell ref="C83:C84"/>
    <mergeCell ref="M83:M84"/>
    <mergeCell ref="M143:M144"/>
    <mergeCell ref="A107:A108"/>
    <mergeCell ref="K93:K94"/>
    <mergeCell ref="C107:C108"/>
    <mergeCell ref="C101:C102"/>
    <mergeCell ref="M49:M50"/>
    <mergeCell ref="N81:N82"/>
    <mergeCell ref="K85:K86"/>
    <mergeCell ref="I6:I7"/>
    <mergeCell ref="A117:A118"/>
    <mergeCell ref="K6:K7"/>
    <mergeCell ref="A111:A112"/>
    <mergeCell ref="K37:K38"/>
    <mergeCell ref="C6:C7"/>
    <mergeCell ref="C111:C112"/>
    <mergeCell ref="N129:N130"/>
    <mergeCell ref="M59:M60"/>
    <mergeCell ref="K95:K96"/>
    <mergeCell ref="I45:I46"/>
    <mergeCell ref="A119:A120"/>
    <mergeCell ref="I85:I86"/>
    <mergeCell ref="C85:C86"/>
    <mergeCell ref="B67:B68"/>
    <mergeCell ref="J27:J28"/>
    <mergeCell ref="L33:L34"/>
    <mergeCell ref="M65:M66"/>
    <mergeCell ref="J91:J92"/>
    <mergeCell ref="A37:A38"/>
    <mergeCell ref="B69:B70"/>
    <mergeCell ref="J35:J36"/>
    <mergeCell ref="L35:L36"/>
    <mergeCell ref="N13:N14"/>
    <mergeCell ref="M181:M182"/>
    <mergeCell ref="J111:J112"/>
    <mergeCell ref="A53:A54"/>
    <mergeCell ref="B185:B186"/>
    <mergeCell ref="L111:L112"/>
    <mergeCell ref="C69:C70"/>
    <mergeCell ref="I31:I32"/>
    <mergeCell ref="A167:A168"/>
    <mergeCell ref="J51:J52"/>
    <mergeCell ref="C175:C176"/>
    <mergeCell ref="A177:A178"/>
    <mergeCell ref="C177:C178"/>
    <mergeCell ref="K159:K160"/>
    <mergeCell ref="J133:J134"/>
    <mergeCell ref="I167:I168"/>
    <mergeCell ref="I161:I162"/>
    <mergeCell ref="K161:K162"/>
    <mergeCell ref="B127:B128"/>
    <mergeCell ref="J153:J154"/>
    <mergeCell ref="L175:L176"/>
    <mergeCell ref="C73:C74"/>
    <mergeCell ref="A183:A184"/>
    <mergeCell ref="C183:C184"/>
    <mergeCell ref="L181:L182"/>
    <mergeCell ref="L185:L186"/>
    <mergeCell ref="B117:B118"/>
    <mergeCell ref="M153:M154"/>
    <mergeCell ref="N185:N186"/>
    <mergeCell ref="C93:C94"/>
    <mergeCell ref="I17:I18"/>
    <mergeCell ref="N151:N152"/>
    <mergeCell ref="A91:A92"/>
    <mergeCell ref="J45:J46"/>
    <mergeCell ref="K77:K78"/>
    <mergeCell ref="A85:A86"/>
    <mergeCell ref="L45:L46"/>
    <mergeCell ref="B119:B120"/>
    <mergeCell ref="M133:M134"/>
    <mergeCell ref="J137:J138"/>
    <mergeCell ref="C57:C58"/>
    <mergeCell ref="J109:J110"/>
    <mergeCell ref="J47:J48"/>
    <mergeCell ref="L109:L110"/>
    <mergeCell ref="C149:C150"/>
    <mergeCell ref="B183:B184"/>
    <mergeCell ref="M135:M136"/>
    <mergeCell ref="J145:J146"/>
    <mergeCell ref="I173:I174"/>
    <mergeCell ref="N155:N156"/>
    <mergeCell ref="N157:N158"/>
    <mergeCell ref="A67:A68"/>
    <mergeCell ref="B149:B150"/>
    <mergeCell ref="K33:K34"/>
    <mergeCell ref="C33:C34"/>
    <mergeCell ref="I117:I118"/>
    <mergeCell ref="I55:I56"/>
    <mergeCell ref="K117:K118"/>
    <mergeCell ref="B129:B130"/>
    <mergeCell ref="B123:B124"/>
    <mergeCell ref="L49:L50"/>
    <mergeCell ref="K127:K128"/>
    <mergeCell ref="A59:A60"/>
    <mergeCell ref="A61:A62"/>
    <mergeCell ref="M39:M40"/>
    <mergeCell ref="A153:A154"/>
    <mergeCell ref="N63:N64"/>
    <mergeCell ref="I157:I158"/>
    <mergeCell ref="A81:A82"/>
    <mergeCell ref="M123:M124"/>
    <mergeCell ref="N71:N72"/>
    <mergeCell ref="N99:N100"/>
    <mergeCell ref="N51:N52"/>
    <mergeCell ref="J17:J18"/>
    <mergeCell ref="M127:M128"/>
    <mergeCell ref="L17:L18"/>
    <mergeCell ref="B41:B42"/>
    <mergeCell ref="B59:B60"/>
    <mergeCell ref="J19:J20"/>
    <mergeCell ref="L19:L20"/>
    <mergeCell ref="L75:L76"/>
    <mergeCell ref="N141:N142"/>
    <mergeCell ref="N75:N76"/>
    <mergeCell ref="B43:B44"/>
    <mergeCell ref="L91:L92"/>
    <mergeCell ref="I95:I96"/>
    <mergeCell ref="N25:N26"/>
    <mergeCell ref="N85:N86"/>
    <mergeCell ref="B61:B62"/>
    <mergeCell ref="L83:L84"/>
    <mergeCell ref="K89:K90"/>
    <mergeCell ref="K17:K18"/>
    <mergeCell ref="B19:B20"/>
    <mergeCell ref="I59:I60"/>
    <mergeCell ref="I119:I120"/>
    <mergeCell ref="I107:I108"/>
    <mergeCell ref="K107:K108"/>
    <mergeCell ref="J6:J7"/>
    <mergeCell ref="J37:J38"/>
    <mergeCell ref="B111:B112"/>
    <mergeCell ref="L37:L38"/>
    <mergeCell ref="C143:C144"/>
    <mergeCell ref="N37:N38"/>
    <mergeCell ref="I163:I164"/>
    <mergeCell ref="K163:K164"/>
    <mergeCell ref="B175:B176"/>
    <mergeCell ref="I165:I166"/>
    <mergeCell ref="I21:I22"/>
    <mergeCell ref="K165:K166"/>
    <mergeCell ref="N57:N58"/>
    <mergeCell ref="K67:K68"/>
    <mergeCell ref="C67:C68"/>
    <mergeCell ref="C61:C62"/>
    <mergeCell ref="K23:K24"/>
    <mergeCell ref="C159:C160"/>
    <mergeCell ref="L65:L66"/>
    <mergeCell ref="M33:M34"/>
    <mergeCell ref="N65:N66"/>
    <mergeCell ref="I69:I70"/>
    <mergeCell ref="K69:K70"/>
    <mergeCell ref="L159:L160"/>
    <mergeCell ref="M185:M186"/>
    <mergeCell ref="L69:L70"/>
    <mergeCell ref="K8:K9"/>
    <mergeCell ref="I79:I80"/>
    <mergeCell ref="N69:N70"/>
    <mergeCell ref="B33:B34"/>
    <mergeCell ref="K73:K74"/>
    <mergeCell ref="I23:I24"/>
    <mergeCell ref="A159:A160"/>
    <mergeCell ref="A97:A98"/>
    <mergeCell ref="L77:L78"/>
    <mergeCell ref="I10:I11"/>
    <mergeCell ref="I81:I82"/>
    <mergeCell ref="K10:K11"/>
    <mergeCell ref="N133:N134"/>
    <mergeCell ref="I137:I138"/>
    <mergeCell ref="K137:K138"/>
    <mergeCell ref="A161:A162"/>
    <mergeCell ref="C161:C162"/>
    <mergeCell ref="C77:C78"/>
    <mergeCell ref="N135:N136"/>
    <mergeCell ref="K139:K140"/>
    <mergeCell ref="J29:J30"/>
    <mergeCell ref="I89:I90"/>
    <mergeCell ref="A6:A7"/>
    <mergeCell ref="K59:K60"/>
    <mergeCell ref="B167:B168"/>
    <mergeCell ref="J87:J88"/>
    <mergeCell ref="C59:C60"/>
    <mergeCell ref="K119:K120"/>
    <mergeCell ref="L87:L88"/>
    <mergeCell ref="M119:M120"/>
    <mergeCell ref="B161:B162"/>
    <mergeCell ref="J123:J124"/>
    <mergeCell ref="M25:M26"/>
    <mergeCell ref="J95:J96"/>
    <mergeCell ref="J89:J90"/>
    <mergeCell ref="L89:L90"/>
    <mergeCell ref="K167:K168"/>
    <mergeCell ref="L153:L154"/>
    <mergeCell ref="B83:B84"/>
    <mergeCell ref="I8:I9"/>
    <mergeCell ref="B109:B110"/>
    <mergeCell ref="C141:C142"/>
    <mergeCell ref="B47:B48"/>
    <mergeCell ref="I105:I106"/>
    <mergeCell ref="K51:K52"/>
    <mergeCell ref="M51:M52"/>
    <mergeCell ref="N183:N184"/>
    <mergeCell ref="M43:M44"/>
    <mergeCell ref="I149:I150"/>
    <mergeCell ref="J169:J170"/>
    <mergeCell ref="L169:L170"/>
    <mergeCell ref="A173:A174"/>
    <mergeCell ref="I139:I140"/>
    <mergeCell ref="M117:M118"/>
    <mergeCell ref="M55:M56"/>
    <mergeCell ref="B121:B122"/>
    <mergeCell ref="M183:M184"/>
    <mergeCell ref="M107:M108"/>
    <mergeCell ref="A179:A180"/>
    <mergeCell ref="A95:A96"/>
    <mergeCell ref="B177:B178"/>
    <mergeCell ref="A109:A110"/>
    <mergeCell ref="A47:A48"/>
    <mergeCell ref="C125:C126"/>
    <mergeCell ref="K87:K88"/>
    <mergeCell ref="M87:M88"/>
    <mergeCell ref="I145:I146"/>
    <mergeCell ref="A169:A170"/>
    <mergeCell ref="L183:L184"/>
    <mergeCell ref="N143:N144"/>
    <mergeCell ref="J21:J22"/>
    <mergeCell ref="A63:A64"/>
    <mergeCell ref="L21:L22"/>
    <mergeCell ref="B95:B96"/>
    <mergeCell ref="M41:M42"/>
    <mergeCell ref="B45:B46"/>
    <mergeCell ref="L167:L168"/>
    <mergeCell ref="M155:M156"/>
    <mergeCell ref="M93:M94"/>
    <mergeCell ref="A41:A42"/>
    <mergeCell ref="L165:L166"/>
    <mergeCell ref="M163:M164"/>
    <mergeCell ref="A143:A144"/>
    <mergeCell ref="K125:K126"/>
    <mergeCell ref="M125:M126"/>
    <mergeCell ref="K21:K22"/>
    <mergeCell ref="L53:L54"/>
    <mergeCell ref="B29:B30"/>
    <mergeCell ref="I57:I58"/>
    <mergeCell ref="B23:B24"/>
    <mergeCell ref="K27:K28"/>
    <mergeCell ref="J55:J56"/>
    <mergeCell ref="L117:L118"/>
    <mergeCell ref="L55:L56"/>
    <mergeCell ref="J10:J11"/>
    <mergeCell ref="C185:C186"/>
    <mergeCell ref="A79:A80"/>
    <mergeCell ref="L137:L138"/>
    <mergeCell ref="M157:M158"/>
    <mergeCell ref="A188:M188"/>
    <mergeCell ref="N41:N42"/>
    <mergeCell ref="B17:B18"/>
    <mergeCell ref="J77:J78"/>
    <mergeCell ref="A45:A46"/>
    <mergeCell ref="B77:B78"/>
    <mergeCell ref="I151:I152"/>
    <mergeCell ref="C45:C46"/>
    <mergeCell ref="J179:J180"/>
    <mergeCell ref="L43:L44"/>
    <mergeCell ref="N105:N106"/>
    <mergeCell ref="A87:A88"/>
    <mergeCell ref="N43:N44"/>
    <mergeCell ref="L141:L142"/>
    <mergeCell ref="C109:C110"/>
    <mergeCell ref="I71:I72"/>
    <mergeCell ref="C47:C48"/>
    <mergeCell ref="A145:A146"/>
    <mergeCell ref="K71:K72"/>
    <mergeCell ref="B6:B7"/>
    <mergeCell ref="A151:A152"/>
    <mergeCell ref="B37:B38"/>
    <mergeCell ref="L119:L120"/>
    <mergeCell ref="A163:A164"/>
    <mergeCell ref="N119:N120"/>
    <mergeCell ref="I123:I124"/>
    <mergeCell ref="K179:K180"/>
    <mergeCell ref="M179:M180"/>
    <mergeCell ref="C27:C28"/>
    <mergeCell ref="L161:L162"/>
    <mergeCell ref="N177:N178"/>
    <mergeCell ref="J71:J72"/>
    <mergeCell ref="M103:M104"/>
    <mergeCell ref="K53:K54"/>
    <mergeCell ref="M53:M54"/>
    <mergeCell ref="J8:J9"/>
    <mergeCell ref="M47:M48"/>
    <mergeCell ref="J73:J74"/>
    <mergeCell ref="J23:J24"/>
    <mergeCell ref="K55:K56"/>
    <mergeCell ref="B97:B98"/>
    <mergeCell ref="B153:B154"/>
    <mergeCell ref="M111:M112"/>
    <mergeCell ref="M27:M28"/>
    <mergeCell ref="J101:J102"/>
    <mergeCell ref="C51:C52"/>
    <mergeCell ref="M91:M92"/>
    <mergeCell ref="N109:N110"/>
    <mergeCell ref="N47:N48"/>
    <mergeCell ref="M167:M168"/>
    <mergeCell ref="M161:M162"/>
    <mergeCell ref="A137:A138"/>
    <mergeCell ref="K63:K64"/>
    <mergeCell ref="J165:J166"/>
    <mergeCell ref="C137:C138"/>
    <mergeCell ref="A89:A90"/>
    <mergeCell ref="I147:I148"/>
    <mergeCell ref="L93:L94"/>
    <mergeCell ref="B101:B102"/>
    <mergeCell ref="I159:I160"/>
    <mergeCell ref="N93:N94"/>
    <mergeCell ref="I97:I98"/>
    <mergeCell ref="A27:A28"/>
    <mergeCell ref="K153:K154"/>
    <mergeCell ref="J139:J140"/>
    <mergeCell ref="I29:I30"/>
    <mergeCell ref="N131:N132"/>
    <mergeCell ref="J171:J172"/>
    <mergeCell ref="B165:B166"/>
    <mergeCell ref="J127:J128"/>
    <mergeCell ref="K169:K170"/>
    <mergeCell ref="M169:M170"/>
    <mergeCell ref="A99:A100"/>
    <mergeCell ref="I121:I122"/>
    <mergeCell ref="L147:L148"/>
    <mergeCell ref="B159:B160"/>
    <mergeCell ref="A139:A140"/>
    <mergeCell ref="C139:C140"/>
    <mergeCell ref="J143:J144"/>
    <mergeCell ref="B143:B144"/>
    <mergeCell ref="L143:L144"/>
    <mergeCell ref="A147:A148"/>
    <mergeCell ref="L163:L164"/>
    <mergeCell ref="C153:C154"/>
    <mergeCell ref="A171:A172"/>
    <mergeCell ref="M165:M166"/>
    <mergeCell ref="C163:C164"/>
    <mergeCell ref="A165:A166"/>
    <mergeCell ref="C165:C166"/>
    <mergeCell ref="K151:K152"/>
    <mergeCell ref="M151:M15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Comparativo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Jesus Antonio Alvarez Martinez</cp:lastModifiedBy>
  <dcterms:created xsi:type="dcterms:W3CDTF">2026-09-30T16:58:07Z</dcterms:created>
  <dcterms:modified xsi:type="dcterms:W3CDTF">2026-10-21T13:59:39Z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2026-10-21T13:49:05Z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cc59e275-70fc-4900-8870-aca0c3188814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