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cuments\info hp\2. BARBOSA 2026\4. SAMC\6. TRANSPORTE ESCOLAR\CORREGIDO\6. SAMC - TRANSPORTE ESCOLAR 2026\"/>
    </mc:Choice>
  </mc:AlternateContent>
  <bookViews>
    <workbookView xWindow="0" yWindow="0" windowWidth="6210" windowHeight="7020"/>
  </bookViews>
  <sheets>
    <sheet name="PROPUESTA ECONOMICA" sheetId="16" r:id="rId1"/>
  </sheets>
  <externalReferences>
    <externalReference r:id="rId2"/>
  </externalReferences>
  <definedNames>
    <definedName name="_xlnm.Print_Area" localSheetId="0">'PROPUESTA ECONOMICA'!$A$1:$L$27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6" l="1"/>
  <c r="J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4" i="16"/>
  <c r="D9" i="16"/>
  <c r="C9" i="16"/>
  <c r="D8" i="16"/>
  <c r="C8" i="16"/>
  <c r="D7" i="16"/>
  <c r="C7" i="16"/>
  <c r="D6" i="16"/>
  <c r="C6" i="16"/>
  <c r="D5" i="16"/>
  <c r="C5" i="16"/>
  <c r="D4" i="16"/>
  <c r="C4" i="16"/>
  <c r="I21" i="16" l="1"/>
</calcChain>
</file>

<file path=xl/sharedStrings.xml><?xml version="1.0" encoding="utf-8"?>
<sst xmlns="http://schemas.openxmlformats.org/spreadsheetml/2006/main" count="73" uniqueCount="35">
  <si>
    <t>FIRMA</t>
  </si>
  <si>
    <t>NOMBRE PROPONENTE</t>
  </si>
  <si>
    <t>OFERTA ECONOMICA</t>
  </si>
  <si>
    <t>INSTITUTO INTEGRADO
 DE COMERCIO / MAÑANA</t>
  </si>
  <si>
    <t>Ruta 1</t>
  </si>
  <si>
    <t>Calle 11 a Calle 22 -Carrera 1, 2 ,3 4, 5, 6, 7</t>
  </si>
  <si>
    <t>Ruta 2</t>
  </si>
  <si>
    <t>Calle 11 a Calle 22 -Carrera 10 - 11- 12</t>
  </si>
  <si>
    <t>Ruta 3</t>
  </si>
  <si>
    <t>Calle 17 con Carrera 8, 9</t>
  </si>
  <si>
    <t>COLEGIO TRINIDAD CAMACHO  PINZÓN MAÑANA</t>
  </si>
  <si>
    <t>El Cable</t>
  </si>
  <si>
    <t>La Palma</t>
  </si>
  <si>
    <t>Pozo Negro - Amarillo</t>
  </si>
  <si>
    <t xml:space="preserve">Barrio el Diamante, Nueva Esperanza, Remansos del Rio, San Carlos del Rio, Uribe Uribe y Villa Paz,
La Glorieta
</t>
  </si>
  <si>
    <t>Barrio la Metropolitana, La María, San Marcos, Villa del Llano y Villa Maria</t>
  </si>
  <si>
    <t>Barrio Gaitán, Centro, El Prado, Trapiche, José Antonio Galán,  Los Pinos, Samán, San Luis, Santa Fé, Villa del Rio</t>
  </si>
  <si>
    <t>Ruta 4</t>
  </si>
  <si>
    <t>Ruta 5</t>
  </si>
  <si>
    <t>Aguas Claras, Casas Blancas, El Lago, Juan Vargas, La Carlota, Vía la UIS, Los Almendros, Nuevo Amanecer, Palmas del Rio, San Gil, Santander, Villa Olímpica, Villas del Rosario, Vereda Centro</t>
  </si>
  <si>
    <t>No. RUTA</t>
  </si>
  <si>
    <t>INSTITUCIÓ
JORNADA</t>
  </si>
  <si>
    <t>RUTA</t>
  </si>
  <si>
    <t>DESCRIPCIÓN DE LA RUTA (VEREDAS, CASERÍOS Y/O CORREGIMIENTOS QUE AGRUPA)</t>
  </si>
  <si>
    <t>NUMERO DE ESTUDIANTES A TRANSPORTAR</t>
  </si>
  <si>
    <t>VALOR UNITARIO RUTA POR DÍA</t>
  </si>
  <si>
    <t>VR UNITARIO SUB TOTAL OFICIAL</t>
  </si>
  <si>
    <t>UNIDAD</t>
  </si>
  <si>
    <t>RUTA - DENOMINACION</t>
  </si>
  <si>
    <t>VALOR UNITARIO RUTA POR DÍA OFERTADO</t>
  </si>
  <si>
    <t>VR UNITARIO SUB TOTAL OFERTADO</t>
  </si>
  <si>
    <t>VALOR TOTAL  OFICIAL</t>
  </si>
  <si>
    <t>SELECCIÓN ABREVIADA DE MENOR CUANTIA No. BSA-SAMC-006-2026</t>
  </si>
  <si>
    <t>VALOR X ESTUDIANTE</t>
  </si>
  <si>
    <t>NUMERO DE DIAS CALENDARIO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</si>
</sst>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11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44" fontId="1" fillId="0" borderId="0" xfId="0" applyNumberFormat="1" applyFont="1"/>
    <xf numFmtId="44" fontId="1" fillId="3" borderId="1" xfId="0" applyNumberFormat="1" applyFont="1" applyFill="1" applyBorder="1" applyAlignment="1">
      <alignment horizontal="center" vertical="center"/>
    </xf>
    <xf numFmtId="4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4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4" fontId="1" fillId="3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4BC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Costeo%20Transporte%20Escolar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eriores"/>
      <sheetName val="2022"/>
      <sheetName val="2023"/>
      <sheetName val="2024"/>
      <sheetName val="Ingresos a Ejecutar 2025"/>
      <sheetName val="Impuestos e historico 2024"/>
      <sheetName val="2024 final"/>
      <sheetName val="2024 final FINAL"/>
      <sheetName val="Hoja1"/>
      <sheetName val="PPTO 2025"/>
      <sheetName val="2025 final"/>
      <sheetName val="RECURSOS 2026"/>
      <sheetName val="ppto 2026"/>
    </sheetNames>
    <sheetDataSet>
      <sheetData sheetId="0"/>
      <sheetData sheetId="1"/>
      <sheetData sheetId="2"/>
      <sheetData sheetId="3">
        <row r="4">
          <cell r="C4" t="str">
            <v>Centro</v>
          </cell>
          <cell r="D4" t="str">
            <v xml:space="preserve">Centro
Tito Rueda
Urbanización el Lago
Altavista
KM 2 Villas de Rosario
</v>
          </cell>
        </row>
        <row r="5">
          <cell r="C5" t="str">
            <v>Cristales</v>
          </cell>
          <cell r="D5" t="str">
            <v xml:space="preserve">Vereda Bajo Semisa
Cristales
Cristales Sector Alto
Vereda Bajo Cantano
</v>
          </cell>
        </row>
        <row r="6">
          <cell r="C6" t="str">
            <v>Francisco de Paula</v>
          </cell>
          <cell r="D6" t="str">
            <v>Francisco de Paula
Salida a Vélez
Molino viejo Alto
La Bombonera
Finca las Mercedes</v>
          </cell>
        </row>
        <row r="8">
          <cell r="C8" t="str">
            <v>La Palma</v>
          </cell>
          <cell r="D8" t="str">
            <v xml:space="preserve">La palma
La Palma Baja
</v>
          </cell>
        </row>
        <row r="12">
          <cell r="C12" t="str">
            <v>Vía Bucaramanga UIS</v>
          </cell>
          <cell r="D12" t="str">
            <v xml:space="preserve">Urbanización el Lago
Vereda Casas Blancas
El Lago
Ancianato
</v>
          </cell>
        </row>
        <row r="14">
          <cell r="C14" t="str">
            <v>Centro</v>
          </cell>
          <cell r="D14" t="str">
            <v>Tito Rueda
Urbanización el Lago – Casa Modelo
Vereda Centro Altavista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view="pageBreakPreview" topLeftCell="A5" zoomScaleNormal="100" zoomScaleSheetLayoutView="100" workbookViewId="0">
      <selection activeCell="A21" sqref="A21:F21"/>
    </sheetView>
  </sheetViews>
  <sheetFormatPr baseColWidth="10" defaultColWidth="20.42578125" defaultRowHeight="8.25" x14ac:dyDescent="0.15"/>
  <cols>
    <col min="1" max="1" width="13.42578125" style="5" customWidth="1"/>
    <col min="2" max="2" width="20.42578125" style="5"/>
    <col min="3" max="3" width="23.140625" style="5" customWidth="1"/>
    <col min="4" max="4" width="27.5703125" style="5" customWidth="1"/>
    <col min="5" max="6" width="20.42578125" style="5"/>
    <col min="7" max="8" width="20.42578125" style="6"/>
    <col min="9" max="9" width="25.85546875" style="5" customWidth="1"/>
    <col min="10" max="10" width="23" style="5" customWidth="1"/>
    <col min="11" max="11" width="20.42578125" style="5"/>
    <col min="12" max="12" width="33" style="5" customWidth="1"/>
    <col min="13" max="16384" width="20.42578125" style="5"/>
  </cols>
  <sheetData>
    <row r="1" spans="1:12" ht="12.95" customHeight="1" x14ac:dyDescent="0.15">
      <c r="A1" s="23" t="s">
        <v>32</v>
      </c>
      <c r="B1" s="23"/>
      <c r="C1" s="23"/>
      <c r="D1" s="23"/>
      <c r="E1" s="23"/>
      <c r="F1" s="23"/>
      <c r="G1" s="23"/>
      <c r="H1" s="23"/>
      <c r="I1" s="23"/>
      <c r="J1" s="23"/>
    </row>
    <row r="2" spans="1:12" ht="20.100000000000001" customHeight="1" x14ac:dyDescent="0.15">
      <c r="A2" s="23" t="s">
        <v>2</v>
      </c>
      <c r="B2" s="23"/>
      <c r="C2" s="23"/>
      <c r="D2" s="23"/>
      <c r="E2" s="23"/>
      <c r="F2" s="23"/>
      <c r="G2" s="23"/>
      <c r="H2" s="23"/>
      <c r="I2" s="23"/>
      <c r="J2" s="23"/>
    </row>
    <row r="3" spans="1:12" ht="50.45" customHeight="1" x14ac:dyDescent="0.15">
      <c r="A3" s="10" t="s">
        <v>20</v>
      </c>
      <c r="B3" s="10" t="s">
        <v>21</v>
      </c>
      <c r="C3" s="10" t="s">
        <v>28</v>
      </c>
      <c r="D3" s="10" t="s">
        <v>23</v>
      </c>
      <c r="E3" s="4" t="s">
        <v>27</v>
      </c>
      <c r="F3" s="10" t="s">
        <v>24</v>
      </c>
      <c r="G3" s="16" t="s">
        <v>33</v>
      </c>
      <c r="H3" s="16" t="s">
        <v>34</v>
      </c>
      <c r="I3" s="10" t="s">
        <v>25</v>
      </c>
      <c r="J3" s="4" t="s">
        <v>26</v>
      </c>
      <c r="K3" s="10" t="s">
        <v>29</v>
      </c>
      <c r="L3" s="4" t="s">
        <v>30</v>
      </c>
    </row>
    <row r="4" spans="1:12" ht="57" customHeight="1" x14ac:dyDescent="0.15">
      <c r="A4" s="1">
        <v>1</v>
      </c>
      <c r="B4" s="9" t="s">
        <v>3</v>
      </c>
      <c r="C4" s="12" t="str">
        <f>'[1]2024'!C4</f>
        <v>Centro</v>
      </c>
      <c r="D4" s="2" t="str">
        <f>'[1]2024'!D4</f>
        <v xml:space="preserve">Centro
Tito Rueda
Urbanización el Lago
Altavista
KM 2 Villas de Rosario
</v>
      </c>
      <c r="E4" s="3" t="s">
        <v>22</v>
      </c>
      <c r="F4" s="14">
        <v>45</v>
      </c>
      <c r="G4" s="17">
        <v>19457.702702702703</v>
      </c>
      <c r="H4" s="19">
        <v>6</v>
      </c>
      <c r="I4" s="11">
        <f>G4*H4</f>
        <v>116746.21621621621</v>
      </c>
      <c r="J4" s="8">
        <f>G4*H4*F4</f>
        <v>5253579.7297297297</v>
      </c>
      <c r="K4" s="11"/>
      <c r="L4" s="8"/>
    </row>
    <row r="5" spans="1:12" ht="57" customHeight="1" x14ac:dyDescent="0.15">
      <c r="A5" s="1">
        <v>2</v>
      </c>
      <c r="B5" s="9" t="s">
        <v>3</v>
      </c>
      <c r="C5" s="13" t="str">
        <f>'[1]2024'!C5</f>
        <v>Cristales</v>
      </c>
      <c r="D5" s="12" t="str">
        <f>'[1]2024'!D5</f>
        <v xml:space="preserve">Vereda Bajo Semisa
Cristales
Cristales Sector Alto
Vereda Bajo Cantano
</v>
      </c>
      <c r="E5" s="3" t="s">
        <v>22</v>
      </c>
      <c r="F5" s="14">
        <v>40</v>
      </c>
      <c r="G5" s="17">
        <v>19457.702702702703</v>
      </c>
      <c r="H5" s="19">
        <v>6</v>
      </c>
      <c r="I5" s="11">
        <f t="shared" ref="I5:I20" si="0">G5*H5</f>
        <v>116746.21621621621</v>
      </c>
      <c r="J5" s="8">
        <f t="shared" ref="J5:J20" si="1">G5*H5*F5</f>
        <v>4669848.6486486485</v>
      </c>
      <c r="K5" s="11"/>
      <c r="L5" s="8"/>
    </row>
    <row r="6" spans="1:12" ht="57" customHeight="1" x14ac:dyDescent="0.15">
      <c r="A6" s="1">
        <v>3</v>
      </c>
      <c r="B6" s="9" t="s">
        <v>3</v>
      </c>
      <c r="C6" s="13" t="str">
        <f>'[1]2024'!C6</f>
        <v>Francisco de Paula</v>
      </c>
      <c r="D6" s="12" t="str">
        <f>'[1]2024'!D6</f>
        <v>Francisco de Paula
Salida a Vélez
Molino viejo Alto
La Bombonera
Finca las Mercedes</v>
      </c>
      <c r="E6" s="3" t="s">
        <v>22</v>
      </c>
      <c r="F6" s="14">
        <v>30</v>
      </c>
      <c r="G6" s="17">
        <v>19457.702702702703</v>
      </c>
      <c r="H6" s="19">
        <v>6</v>
      </c>
      <c r="I6" s="11">
        <f t="shared" si="0"/>
        <v>116746.21621621621</v>
      </c>
      <c r="J6" s="8">
        <f t="shared" si="1"/>
        <v>3502386.4864864862</v>
      </c>
      <c r="K6" s="11"/>
      <c r="L6" s="8"/>
    </row>
    <row r="7" spans="1:12" ht="57" customHeight="1" x14ac:dyDescent="0.15">
      <c r="A7" s="1">
        <v>4</v>
      </c>
      <c r="B7" s="9" t="s">
        <v>3</v>
      </c>
      <c r="C7" s="13" t="str">
        <f>'[1]2024'!C8</f>
        <v>La Palma</v>
      </c>
      <c r="D7" s="12" t="str">
        <f>'[1]2024'!D8</f>
        <v xml:space="preserve">La palma
La Palma Baja
</v>
      </c>
      <c r="E7" s="3" t="s">
        <v>22</v>
      </c>
      <c r="F7" s="14">
        <v>30</v>
      </c>
      <c r="G7" s="17">
        <v>19457.702702702703</v>
      </c>
      <c r="H7" s="19">
        <v>6</v>
      </c>
      <c r="I7" s="11">
        <f t="shared" si="0"/>
        <v>116746.21621621621</v>
      </c>
      <c r="J7" s="8">
        <f t="shared" si="1"/>
        <v>3502386.4864864862</v>
      </c>
      <c r="K7" s="11"/>
      <c r="L7" s="8"/>
    </row>
    <row r="8" spans="1:12" ht="57" customHeight="1" x14ac:dyDescent="0.15">
      <c r="A8" s="1">
        <v>5</v>
      </c>
      <c r="B8" s="9" t="s">
        <v>3</v>
      </c>
      <c r="C8" s="12" t="str">
        <f>'[1]2024'!C12</f>
        <v>Vía Bucaramanga UIS</v>
      </c>
      <c r="D8" s="12" t="str">
        <f>'[1]2024'!D12</f>
        <v xml:space="preserve">Urbanización el Lago
Vereda Casas Blancas
El Lago
Ancianato
</v>
      </c>
      <c r="E8" s="3" t="s">
        <v>22</v>
      </c>
      <c r="F8" s="14">
        <v>11</v>
      </c>
      <c r="G8" s="17">
        <v>19457.702702702703</v>
      </c>
      <c r="H8" s="19">
        <v>6</v>
      </c>
      <c r="I8" s="11">
        <f t="shared" si="0"/>
        <v>116746.21621621621</v>
      </c>
      <c r="J8" s="8">
        <f t="shared" si="1"/>
        <v>1284208.3783783782</v>
      </c>
      <c r="K8" s="11"/>
      <c r="L8" s="8"/>
    </row>
    <row r="9" spans="1:12" ht="57" customHeight="1" x14ac:dyDescent="0.15">
      <c r="A9" s="1">
        <v>6</v>
      </c>
      <c r="B9" s="9" t="s">
        <v>3</v>
      </c>
      <c r="C9" s="12" t="str">
        <f>'[1]2024'!C14</f>
        <v>Centro</v>
      </c>
      <c r="D9" s="12" t="str">
        <f>'[1]2024'!D14</f>
        <v>Tito Rueda
Urbanización el Lago – Casa Modelo
Vereda Centro Altavista</v>
      </c>
      <c r="E9" s="3" t="s">
        <v>22</v>
      </c>
      <c r="F9" s="14">
        <v>19</v>
      </c>
      <c r="G9" s="17">
        <v>19457.702702702703</v>
      </c>
      <c r="H9" s="19">
        <v>6</v>
      </c>
      <c r="I9" s="11">
        <f t="shared" si="0"/>
        <v>116746.21621621621</v>
      </c>
      <c r="J9" s="8">
        <f t="shared" si="1"/>
        <v>2218178.1081081079</v>
      </c>
      <c r="K9" s="11"/>
      <c r="L9" s="8"/>
    </row>
    <row r="10" spans="1:12" ht="57" customHeight="1" x14ac:dyDescent="0.15">
      <c r="A10" s="1">
        <v>7</v>
      </c>
      <c r="B10" s="9" t="s">
        <v>3</v>
      </c>
      <c r="C10" s="12" t="s">
        <v>4</v>
      </c>
      <c r="D10" s="12" t="s">
        <v>5</v>
      </c>
      <c r="E10" s="3" t="s">
        <v>22</v>
      </c>
      <c r="F10" s="15">
        <v>100</v>
      </c>
      <c r="G10" s="18">
        <v>19457.702702702703</v>
      </c>
      <c r="H10" s="19">
        <v>6</v>
      </c>
      <c r="I10" s="11">
        <f t="shared" si="0"/>
        <v>116746.21621621621</v>
      </c>
      <c r="J10" s="8">
        <f t="shared" si="1"/>
        <v>11674621.621621622</v>
      </c>
      <c r="K10" s="11"/>
      <c r="L10" s="8"/>
    </row>
    <row r="11" spans="1:12" ht="57" customHeight="1" x14ac:dyDescent="0.15">
      <c r="A11" s="1">
        <v>8</v>
      </c>
      <c r="B11" s="9" t="s">
        <v>3</v>
      </c>
      <c r="C11" s="12" t="s">
        <v>6</v>
      </c>
      <c r="D11" s="2" t="s">
        <v>7</v>
      </c>
      <c r="E11" s="3" t="s">
        <v>22</v>
      </c>
      <c r="F11" s="14">
        <v>50</v>
      </c>
      <c r="G11" s="17">
        <v>19457.702702702703</v>
      </c>
      <c r="H11" s="19">
        <v>6</v>
      </c>
      <c r="I11" s="11">
        <f t="shared" si="0"/>
        <v>116746.21621621621</v>
      </c>
      <c r="J11" s="8">
        <f t="shared" si="1"/>
        <v>5837310.8108108109</v>
      </c>
      <c r="K11" s="11"/>
      <c r="L11" s="8"/>
    </row>
    <row r="12" spans="1:12" ht="57" customHeight="1" x14ac:dyDescent="0.15">
      <c r="A12" s="1">
        <v>9</v>
      </c>
      <c r="B12" s="9" t="s">
        <v>3</v>
      </c>
      <c r="C12" s="12" t="s">
        <v>8</v>
      </c>
      <c r="D12" s="2" t="s">
        <v>9</v>
      </c>
      <c r="E12" s="3" t="s">
        <v>22</v>
      </c>
      <c r="F12" s="14">
        <v>50</v>
      </c>
      <c r="G12" s="17">
        <v>19457.702702702703</v>
      </c>
      <c r="H12" s="19">
        <v>6</v>
      </c>
      <c r="I12" s="11">
        <f t="shared" si="0"/>
        <v>116746.21621621621</v>
      </c>
      <c r="J12" s="8">
        <f t="shared" si="1"/>
        <v>5837310.8108108109</v>
      </c>
      <c r="K12" s="11"/>
      <c r="L12" s="8"/>
    </row>
    <row r="13" spans="1:12" ht="57" customHeight="1" x14ac:dyDescent="0.15">
      <c r="A13" s="1">
        <v>10</v>
      </c>
      <c r="B13" s="9" t="s">
        <v>10</v>
      </c>
      <c r="C13" s="12" t="s">
        <v>11</v>
      </c>
      <c r="D13" s="12" t="s">
        <v>11</v>
      </c>
      <c r="E13" s="3" t="s">
        <v>22</v>
      </c>
      <c r="F13" s="14">
        <v>60</v>
      </c>
      <c r="G13" s="17">
        <v>19457.702702702703</v>
      </c>
      <c r="H13" s="19">
        <v>5</v>
      </c>
      <c r="I13" s="11">
        <f t="shared" si="0"/>
        <v>97288.513513513521</v>
      </c>
      <c r="J13" s="8">
        <f t="shared" si="1"/>
        <v>5837310.8108108109</v>
      </c>
      <c r="K13" s="11"/>
      <c r="L13" s="8"/>
    </row>
    <row r="14" spans="1:12" ht="57" customHeight="1" x14ac:dyDescent="0.15">
      <c r="A14" s="1">
        <v>11</v>
      </c>
      <c r="B14" s="9" t="s">
        <v>10</v>
      </c>
      <c r="C14" s="13" t="s">
        <v>12</v>
      </c>
      <c r="D14" s="13" t="s">
        <v>12</v>
      </c>
      <c r="E14" s="3" t="s">
        <v>22</v>
      </c>
      <c r="F14" s="14">
        <v>60</v>
      </c>
      <c r="G14" s="17">
        <v>19457.702702702703</v>
      </c>
      <c r="H14" s="19">
        <v>5</v>
      </c>
      <c r="I14" s="11">
        <f t="shared" si="0"/>
        <v>97288.513513513521</v>
      </c>
      <c r="J14" s="8">
        <f t="shared" si="1"/>
        <v>5837310.8108108109</v>
      </c>
      <c r="K14" s="11"/>
      <c r="L14" s="8"/>
    </row>
    <row r="15" spans="1:12" ht="57" customHeight="1" x14ac:dyDescent="0.15">
      <c r="A15" s="1">
        <v>12</v>
      </c>
      <c r="B15" s="9" t="s">
        <v>10</v>
      </c>
      <c r="C15" s="12" t="s">
        <v>13</v>
      </c>
      <c r="D15" s="12" t="s">
        <v>13</v>
      </c>
      <c r="E15" s="3" t="s">
        <v>22</v>
      </c>
      <c r="F15" s="14">
        <v>30</v>
      </c>
      <c r="G15" s="17">
        <v>19457.702702702703</v>
      </c>
      <c r="H15" s="19">
        <v>5</v>
      </c>
      <c r="I15" s="11">
        <f t="shared" si="0"/>
        <v>97288.513513513521</v>
      </c>
      <c r="J15" s="8">
        <f t="shared" si="1"/>
        <v>2918655.4054054054</v>
      </c>
      <c r="K15" s="11"/>
      <c r="L15" s="8"/>
    </row>
    <row r="16" spans="1:12" ht="57" customHeight="1" x14ac:dyDescent="0.15">
      <c r="A16" s="1">
        <v>13</v>
      </c>
      <c r="B16" s="9" t="s">
        <v>10</v>
      </c>
      <c r="C16" s="13" t="s">
        <v>4</v>
      </c>
      <c r="D16" s="12" t="s">
        <v>14</v>
      </c>
      <c r="E16" s="3" t="s">
        <v>22</v>
      </c>
      <c r="F16" s="14">
        <v>45</v>
      </c>
      <c r="G16" s="17">
        <v>19457.702702702703</v>
      </c>
      <c r="H16" s="19">
        <v>5</v>
      </c>
      <c r="I16" s="11">
        <f t="shared" si="0"/>
        <v>97288.513513513521</v>
      </c>
      <c r="J16" s="8">
        <f t="shared" si="1"/>
        <v>4377983.1081081089</v>
      </c>
      <c r="K16" s="11"/>
      <c r="L16" s="8"/>
    </row>
    <row r="17" spans="1:12" ht="57" customHeight="1" x14ac:dyDescent="0.15">
      <c r="A17" s="1">
        <v>14</v>
      </c>
      <c r="B17" s="9" t="s">
        <v>10</v>
      </c>
      <c r="C17" s="13" t="s">
        <v>6</v>
      </c>
      <c r="D17" s="12" t="s">
        <v>15</v>
      </c>
      <c r="E17" s="3" t="s">
        <v>22</v>
      </c>
      <c r="F17" s="14">
        <v>50</v>
      </c>
      <c r="G17" s="17">
        <v>19457.702702702703</v>
      </c>
      <c r="H17" s="19">
        <v>5</v>
      </c>
      <c r="I17" s="11">
        <f t="shared" si="0"/>
        <v>97288.513513513521</v>
      </c>
      <c r="J17" s="8">
        <f t="shared" si="1"/>
        <v>4864425.6756756762</v>
      </c>
      <c r="K17" s="11"/>
      <c r="L17" s="8"/>
    </row>
    <row r="18" spans="1:12" ht="57" customHeight="1" x14ac:dyDescent="0.15">
      <c r="A18" s="1">
        <v>15</v>
      </c>
      <c r="B18" s="9" t="s">
        <v>10</v>
      </c>
      <c r="C18" s="13" t="s">
        <v>8</v>
      </c>
      <c r="D18" s="12" t="s">
        <v>16</v>
      </c>
      <c r="E18" s="3" t="s">
        <v>22</v>
      </c>
      <c r="F18" s="14">
        <v>131</v>
      </c>
      <c r="G18" s="17">
        <v>19457.702702702703</v>
      </c>
      <c r="H18" s="19">
        <v>5</v>
      </c>
      <c r="I18" s="11">
        <f t="shared" si="0"/>
        <v>97288.513513513521</v>
      </c>
      <c r="J18" s="8">
        <f t="shared" si="1"/>
        <v>12744795.270270271</v>
      </c>
      <c r="K18" s="11"/>
      <c r="L18" s="8"/>
    </row>
    <row r="19" spans="1:12" ht="57" customHeight="1" x14ac:dyDescent="0.15">
      <c r="A19" s="1">
        <v>16</v>
      </c>
      <c r="B19" s="9" t="s">
        <v>10</v>
      </c>
      <c r="C19" s="13" t="s">
        <v>17</v>
      </c>
      <c r="D19" s="12" t="s">
        <v>16</v>
      </c>
      <c r="E19" s="3" t="s">
        <v>22</v>
      </c>
      <c r="F19" s="14">
        <v>130</v>
      </c>
      <c r="G19" s="17">
        <v>19457.702702702703</v>
      </c>
      <c r="H19" s="19">
        <v>5</v>
      </c>
      <c r="I19" s="11">
        <f t="shared" si="0"/>
        <v>97288.513513513521</v>
      </c>
      <c r="J19" s="8">
        <f t="shared" si="1"/>
        <v>12647506.756756758</v>
      </c>
      <c r="K19" s="11"/>
      <c r="L19" s="8"/>
    </row>
    <row r="20" spans="1:12" ht="57" customHeight="1" x14ac:dyDescent="0.15">
      <c r="A20" s="1">
        <v>17</v>
      </c>
      <c r="B20" s="9" t="s">
        <v>10</v>
      </c>
      <c r="C20" s="13" t="s">
        <v>18</v>
      </c>
      <c r="D20" s="12" t="s">
        <v>19</v>
      </c>
      <c r="E20" s="3" t="s">
        <v>22</v>
      </c>
      <c r="F20" s="14">
        <v>130</v>
      </c>
      <c r="G20" s="17">
        <v>19457.702702702703</v>
      </c>
      <c r="H20" s="20">
        <v>3.923076913953814</v>
      </c>
      <c r="I20" s="11">
        <f t="shared" si="0"/>
        <v>76334.064271549709</v>
      </c>
      <c r="J20" s="8">
        <f t="shared" si="1"/>
        <v>9923428.3553014621</v>
      </c>
      <c r="K20" s="11"/>
      <c r="L20" s="8"/>
    </row>
    <row r="21" spans="1:12" ht="14.45" customHeight="1" x14ac:dyDescent="0.15">
      <c r="A21" s="21" t="s">
        <v>31</v>
      </c>
      <c r="B21" s="21"/>
      <c r="C21" s="21"/>
      <c r="D21" s="21"/>
      <c r="E21" s="21"/>
      <c r="F21" s="21"/>
      <c r="G21" s="7"/>
      <c r="H21" s="7"/>
      <c r="I21" s="22">
        <f>ROUND(SUM(J4:J20),0)</f>
        <v>102931247</v>
      </c>
      <c r="J21" s="22"/>
    </row>
    <row r="24" spans="1:12" x14ac:dyDescent="0.15">
      <c r="D24" s="5" t="s">
        <v>0</v>
      </c>
    </row>
    <row r="25" spans="1:12" x14ac:dyDescent="0.15">
      <c r="D25" s="5" t="s">
        <v>1</v>
      </c>
      <c r="I25" s="6"/>
      <c r="J25" s="6"/>
    </row>
  </sheetData>
  <mergeCells count="4">
    <mergeCell ref="A21:F21"/>
    <mergeCell ref="I21:J21"/>
    <mergeCell ref="A1:J1"/>
    <mergeCell ref="A2:J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HP</cp:lastModifiedBy>
  <cp:lastPrinted>2026-10-13T16:43:11Z</cp:lastPrinted>
  <dcterms:created xsi:type="dcterms:W3CDTF">2021-03-24T19:21:08Z</dcterms:created>
  <dcterms:modified xsi:type="dcterms:W3CDTF">2026-10-13T16:57:03Z</dcterms:modified>
</cp:coreProperties>
</file>