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erika\Documents\TRANSITO 2026\REPARACIONES EN GUAMAL\"/>
    </mc:Choice>
  </mc:AlternateContent>
  <xr:revisionPtr revIDLastSave="0" documentId="8_{7DD6AAB1-990C-43D7-A71A-D2BCAA00AFA1}" xr6:coauthVersionLast="47" xr6:coauthVersionMax="47" xr10:uidLastSave="{00000000-0000-0000-0000-000000000000}"/>
  <bookViews>
    <workbookView xWindow="-108" yWindow="-108" windowWidth="23256" windowHeight="13896" tabRatio="906" firstSheet="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(Entidad)'!$I$11:$I$68</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(Entidad)'!$A$1:$M$84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(Entidad)'!$K$70</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(Entidad)'!$K$79</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(Entidad)'!$K$79</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(Entidad)'!$K$80</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4" i="265" l="1"/>
  <c r="K71" i="265"/>
  <c r="K68" i="265"/>
  <c r="K66" i="265"/>
  <c r="K65" i="265"/>
  <c r="K64" i="265"/>
  <c r="K63" i="265"/>
  <c r="K62" i="265"/>
  <c r="K61" i="265"/>
  <c r="K60" i="265"/>
  <c r="K59" i="265"/>
  <c r="K58" i="265"/>
  <c r="K57" i="265"/>
  <c r="K56" i="265"/>
  <c r="K55" i="265"/>
  <c r="K54" i="265"/>
  <c r="K53" i="265"/>
  <c r="K52" i="265"/>
  <c r="K51" i="265"/>
  <c r="K50" i="265"/>
  <c r="K49" i="265"/>
  <c r="K48" i="265"/>
  <c r="K47" i="265"/>
  <c r="K46" i="265"/>
  <c r="K45" i="265"/>
  <c r="K44" i="265"/>
  <c r="K43" i="265"/>
  <c r="K42" i="265"/>
  <c r="K41" i="265"/>
  <c r="K40" i="265"/>
  <c r="K39" i="265"/>
  <c r="K38" i="265"/>
  <c r="K37" i="265"/>
  <c r="K36" i="265"/>
  <c r="K33" i="265"/>
  <c r="K32" i="265"/>
  <c r="K31" i="265"/>
  <c r="K30" i="265"/>
  <c r="K29" i="265"/>
  <c r="K28" i="265"/>
  <c r="K27" i="265"/>
  <c r="K26" i="265"/>
  <c r="K25" i="265"/>
  <c r="K24" i="265"/>
  <c r="K23" i="265"/>
  <c r="K22" i="265"/>
  <c r="K21" i="265"/>
  <c r="K20" i="265"/>
  <c r="K17" i="265"/>
  <c r="K16" i="265"/>
  <c r="K15" i="265"/>
  <c r="D15" i="265"/>
  <c r="D16" i="265" s="1"/>
  <c r="D17" i="265" s="1"/>
  <c r="K14" i="265"/>
  <c r="K67" i="265" l="1"/>
  <c r="K34" i="265"/>
  <c r="K18" i="265"/>
</calcChain>
</file>

<file path=xl/sharedStrings.xml><?xml version="1.0" encoding="utf-8"?>
<sst xmlns="http://schemas.openxmlformats.org/spreadsheetml/2006/main" count="302" uniqueCount="153">
  <si>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</si>
  <si>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</si>
  <si>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</si>
  <si>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</si>
  <si>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</si>
  <si>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</si>
  <si>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</si>
  <si>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</si>
  <si>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</si>
  <si>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</si>
  <si>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</si>
  <si>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</si>
  <si>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</si>
  <si>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</si>
  <si>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</si>
  <si>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</si>
  <si>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</si>
  <si>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</si>
  <si>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</si>
  <si>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</si>
  <si>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</si>
  <si>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</si>
  <si>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</si>
  <si>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</si>
  <si>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</si>
  <si>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</si>
  <si>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</si>
  <si>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</si>
  <si>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</si>
  <si>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</si>
  <si>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</si>
  <si>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</si>
  <si>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</si>
  <si>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</si>
  <si>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</si>
  <si>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</si>
  <si>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</si>
  <si>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</si>
  <si>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</si>
  <si>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</si>
  <si>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</si>
  <si>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</si>
  <si>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</si>
  <si>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</si>
  <si>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</si>
  <si>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</si>
  <si>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</si>
  <si>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</si>
  <si>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</si>
  <si>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</si>
  <si>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</si>
  <si>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</si>
  <si>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</si>
  <si>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</si>
  <si>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</si>
  <si>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</si>
  <si>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</si>
  <si>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</si>
  <si>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</si>
  <si>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</si>
  <si>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</si>
  <si>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</si>
  <si>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</si>
  <si>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</si>
  <si>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</si>
  <si>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</si>
  <si>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</si>
  <si>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</si>
  <si>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</si>
  <si>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</si>
  <si>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</si>
  <si>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</si>
  <si>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</si>
  <si>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</si>
  <si>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</si>
  <si>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</si>
  <si>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</si>
  <si>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</si>
  <si>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</si>
  <si>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</si>
  <si>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</si>
  <si>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</si>
  <si>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</si>
  <si>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</si>
  <si>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</si>
  <si>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</si>
  <si>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</si>
  <si>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</si>
  <si>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</si>
  <si>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</si>
  <si>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</si>
  <si>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</si>
  <si>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</si>
  <si>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ESTUDIOS Y DISEÑOS</t>
  </si>
  <si>
    <t>X</t>
  </si>
  <si>
    <t>DISEÑO ARQUITECTONICO</t>
  </si>
  <si>
    <t>GL</t>
  </si>
  <si>
    <t>DISEÑO ESTRUCTURAL</t>
  </si>
  <si>
    <t>DISEÑO ELECTRICO / ILUMINACION</t>
  </si>
  <si>
    <t>DISEÑO SANITARIO (BAJANTE DE AGUAS LLUVIAS)</t>
  </si>
  <si>
    <t>PRELIMINARES</t>
  </si>
  <si>
    <t>DESCAPOTE MANUAL H= 0.15 M CON TRASIEGO DE MATERIAL SOBRANTE</t>
  </si>
  <si>
    <t>M2</t>
  </si>
  <si>
    <t>DEMOLICION MECÁNICA PLACA ALIGERADA CONCRETO REFORZADO E= 0.45 M. INCLUYE TRASIEGO Y CARGUE MANUAL</t>
  </si>
  <si>
    <t>DEMOLICION CONCRETO SIMPLE. INCLUYE TRASIEGO Y CARGUE MANUAL</t>
  </si>
  <si>
    <t>M3</t>
  </si>
  <si>
    <t>DEMOLICION MANUAL MORTERO PISO 0.05 M. INCLUYE TRASIEGO Y CARGUE MANUAL</t>
  </si>
  <si>
    <t>DEMOLICION MANUAL MURO LADRILLO TOLETE MACIZO/COMÚN. INCLUYE TRASIEGO Y CARGUE MANUAL</t>
  </si>
  <si>
    <t>DEMOLICION MANUAL PAÑETE MUROS E=0.03 M. INCLUYE TRASIEGO Y CARGUE MANUAL</t>
  </si>
  <si>
    <t>DEMOLICION MANUAL ENCHAPE CERÁMICO MUROS. INCLUYE TRASIEGO Y CARGUE MANUAL</t>
  </si>
  <si>
    <t>DEMOLICION MANUAL BALDOSA PISO E= 0.07 M. INCLUYE TRASIEGO Y CARGUE MANUAL</t>
  </si>
  <si>
    <t>2,,09</t>
  </si>
  <si>
    <t>DESMONTE DE DUCHAS Y GRIFERÍAS. INCLUYE TRASLADO HASTA SITIO DE CARGUE O DE ALMACENAMIENTO</t>
  </si>
  <si>
    <t>U</t>
  </si>
  <si>
    <t>DESMONTE DE VENTANERÍA ALUMINIO. INCLUYE TRASLADO HASTA SITIO DE CARGUE O DE ALMACENAMIENTO</t>
  </si>
  <si>
    <t>DESMONTE DE MARCO Y PUERTA. INCLUYE TRASLADO HASTA SITIO DE CARGUE O DE ALMACENAMIENTO</t>
  </si>
  <si>
    <t>DESMONTE DE CIELO RASO EN DRYWALL. INCLUYE TRASLADO HASTA SITIO DE CARGUE O DE ALMACENAMIENTO</t>
  </si>
  <si>
    <t>DESMONTE DE SANITARIO. INCLUYE TRASLADO HASTA SITIO DE CARGUE O DE ALMACENAMIENTO</t>
  </si>
  <si>
    <t>DESMONTE DE LAVAMANOS. INCLUYE TRASLADO HASTA SITIO DE CARGUE O DE ALMACENAMIENTO</t>
  </si>
  <si>
    <t>ARCHIVO NIVEL I</t>
  </si>
  <si>
    <t>LOCALIZACION, TRAZADO Y REPLANTEO OBRA ARQUITECTÓNICA INCLUYE COMISIÓN TOPOGRAFICA, CARTERA Y PLANOS</t>
  </si>
  <si>
    <t>PLACA DE CONTRAPISO EN CONCRETO IMPERMEABILIZADO 24.1 MPa (3500 PSI) MEZCLA EN OBRA. SUMINISTRO Y CONSTRUCCIÓN</t>
  </si>
  <si>
    <t>PLACA DE ENTREPISO MACIZA EN CONCRETO IMPERMEABILIZADO 24.1 MPa (3500 PSI) MEZCLA EN OBRA. SUMINISTRO Y CONSTRUCCIÓN</t>
  </si>
  <si>
    <t>SUMINISTRO E INSTALACIÓN VENTANA LAMINA COLD ROLLED CAL 20, INCLUYE ANTICORROSIVO Y PINTURA</t>
  </si>
  <si>
    <t>VIDRIO TRANSPARENTE LISO DE 4 MM SUMINISTRO E INSTALACIÓN</t>
  </si>
  <si>
    <t>SUMINISTRO E INSTALACION PUERTA ALUMINIO CORREDIZA, CON VIDRIO 4MM</t>
  </si>
  <si>
    <t>PAÑETE LISO BAJO PLACA MORTERO 1:4 INCLUYE FILOS Y DILATACIONES. SUMINISTRO Y APLICACIÓN</t>
  </si>
  <si>
    <t>PAÑETE MURO EXTERIOR Y CULATAS MORTERO 1:4 IMPERMEABILIZADO. SUMINISTRO Y APLICACIÓN</t>
  </si>
  <si>
    <t>PAÑETE MUROS INTERIORES MORTERO 1:4 INCLUYE FILOS Y DILATACIONES. SUMINISTRO Y APLICACIÓN</t>
  </si>
  <si>
    <t>PINTURA VINILO T. CORAZA EXTERIOR 3 MANOS</t>
  </si>
  <si>
    <t>VIGA EN CONCRETO 20.7 MPA (3000 PSI) MEZCLA EN OBRA SUMINISTRO Y CONSTRUCCION.</t>
  </si>
  <si>
    <t>VIGA AEREA EN CONCRETO DE 20.7 MPA DE (3000 PSI) MEZCLA EN OBRA SUMINISTRO Y CONSTRUCCION.</t>
  </si>
  <si>
    <t>COLUMNA EN CONCRETO 27.6 MPa (4000 PSI) MEZCLA EN OBRA. SUMINISTRO Y CONSTRUCCIÓN</t>
  </si>
  <si>
    <t>ZAPATA EN CONCRETO 24.1 MPa (3500 PSI) MEZCLA EN OBRA. SUMINISTRO Y CONSTRUCCIÓN</t>
  </si>
  <si>
    <t>SOLADO DE LIMPIEZA EN CONCRETO 12.6 Mpa. (1800PSI)</t>
  </si>
  <si>
    <t>EXCAVACION MANUAL EN MATERIAL COMUN H = 0,00 - 2.00 M INCLUYE CARGUE</t>
  </si>
  <si>
    <t>ACERO DE REFUERZO FY=420 MPA (4200KGF/CM2,60.000PSI)INCLUYE SUMINISTRO, FIGURADO,  ARMADO, COLOCACIÓN Y AMARRE</t>
  </si>
  <si>
    <t xml:space="preserve">KG </t>
  </si>
  <si>
    <t>MALLA ELECTROSOLDADA FY 5000 KG /CM2, 500MPA. FIGURADO,ARMADO,COLOCACIÓN Y AMARRE. SUMINISTRO E INSTALACIÓN.</t>
  </si>
  <si>
    <t>PORCELANATO BEIGE</t>
  </si>
  <si>
    <t>PISO EN CERAMICA LISO 0.20X0.20 LINEA MEDITERRANEA</t>
  </si>
  <si>
    <t>MESÓN EN CONCRETO 20.7 MPa (3000 PSI) MEZCLA EN OBRA. SUMINISTRO Y CONSTRUCCIÓN</t>
  </si>
  <si>
    <t>MURO EN BLOQUE FLEXA No 05, 0,12x0,20x0,3 m (mortero tipo S 1:3)</t>
  </si>
  <si>
    <t>SANITARIO INSTITUCIONAL VALVULA DE BOLA 1" INCLUYE ACCESORIOS</t>
  </si>
  <si>
    <t>MONTAJE LAVAMANOS</t>
  </si>
  <si>
    <t>MONTAJE LAVAPLATOS</t>
  </si>
  <si>
    <t>MURO SUPERBOARD DOBLE CARA, E=0,11M, CAL 8MM, INCLUYE PINTURA</t>
  </si>
  <si>
    <t>CIELO RASO PLACA SUPERBOARD 8MM INCLUYE PINTURA</t>
  </si>
  <si>
    <t>GUARDAESCOBA PORCELANATO 50 X 10</t>
  </si>
  <si>
    <t>ML</t>
  </si>
  <si>
    <t xml:space="preserve">COMPONENTE INTERVENCION BAÑO SEDE RESTREPO </t>
  </si>
  <si>
    <t>COMPONENTE HIDRO-SANITARIO PARA 1 BAÑO EN EL 2 NIVEL</t>
  </si>
  <si>
    <t>COMPONENTE ELECTRICO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</si>
</sst>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sz val="12"/>
      <name val="Arial Narrow"/>
      <family val="2"/>
    </font>
    <font>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1" fontId="49" fillId="0" borderId="0" applyFont="0" applyFill="0" applyBorder="0" applyAlignment="0" applyProtection="0"/>
    <xf numFmtId="44" fontId="49" fillId="0" borderId="0" applyFont="0" applyFill="0" applyBorder="0" applyAlignment="0" applyProtection="0"/>
  </cellStyleXfs>
  <cellXfs count="406">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50" fillId="0" borderId="0" xfId="89" applyFont="1"/>
    <xf numFmtId="0" fontId="50" fillId="0" borderId="36" xfId="89" applyFont="1" applyBorder="1"/>
    <xf numFmtId="0" fontId="50" fillId="0" borderId="37" xfId="89" applyFont="1" applyBorder="1"/>
    <xf numFmtId="0" fontId="51" fillId="0" borderId="0" xfId="89" applyFont="1"/>
    <xf numFmtId="176" fontId="51" fillId="0" borderId="0" xfId="89" applyNumberFormat="1" applyFont="1"/>
    <xf numFmtId="9" fontId="50" fillId="27" borderId="30" xfId="239" applyFont="1" applyFill="1" applyBorder="1" applyAlignment="1">
      <alignment horizontal="center" vertical="center"/>
    </xf>
    <xf numFmtId="0" fontId="39" fillId="0" borderId="18" xfId="128" applyFont="1" applyBorder="1" applyAlignment="1">
      <alignment horizontal="center" vertical="center" wrapText="1"/>
    </xf>
    <xf numFmtId="0" fontId="39" fillId="0" borderId="18" xfId="0" applyFont="1" applyBorder="1"/>
    <xf numFmtId="0" fontId="39" fillId="0" borderId="18" xfId="0" applyFont="1" applyBorder="1" applyAlignment="1">
      <alignment horizontal="center"/>
    </xf>
    <xf numFmtId="2" fontId="39" fillId="0" borderId="18" xfId="0" applyNumberFormat="1" applyFont="1" applyBorder="1" applyAlignment="1">
      <alignment horizontal="center" vertical="center"/>
    </xf>
    <xf numFmtId="176" fontId="39" fillId="0" borderId="18" xfId="129" applyNumberFormat="1" applyFont="1" applyFill="1" applyBorder="1" applyAlignment="1">
      <alignment horizontal="center"/>
    </xf>
    <xf numFmtId="176" fontId="39" fillId="0" borderId="30" xfId="62" applyNumberFormat="1" applyFont="1" applyBorder="1" applyAlignment="1">
      <alignment horizontal="center" vertical="center" wrapText="1"/>
    </xf>
    <xf numFmtId="4" fontId="39" fillId="0" borderId="47" xfId="39" applyNumberFormat="1" applyFont="1" applyBorder="1" applyAlignment="1">
      <alignment vertical="center" wrapText="1"/>
    </xf>
    <xf numFmtId="176" fontId="39" fillId="0" borderId="0" xfId="89" applyNumberFormat="1" applyFont="1" applyAlignment="1">
      <alignment horizontal="center"/>
    </xf>
    <xf numFmtId="176" fontId="42" fillId="0" borderId="48" xfId="39" applyNumberFormat="1" applyFont="1" applyBorder="1" applyAlignment="1">
      <alignment horizontal="center" vertical="center"/>
    </xf>
    <xf numFmtId="0" fontId="39" fillId="25" borderId="18" xfId="0" applyFont="1" applyFill="1" applyBorder="1" applyAlignment="1">
      <alignment horizontal="center" vertical="center"/>
    </xf>
    <xf numFmtId="176" fontId="39" fillId="0" borderId="18" xfId="135" applyNumberFormat="1" applyFont="1" applyBorder="1" applyAlignment="1">
      <alignment horizontal="center" vertical="center"/>
    </xf>
    <xf numFmtId="0" fontId="39" fillId="0" borderId="18" xfId="0" applyFont="1" applyBorder="1" applyAlignment="1">
      <alignment horizontal="left" vertical="center" wrapText="1"/>
    </xf>
    <xf numFmtId="0" fontId="39" fillId="0" borderId="18" xfId="0" applyFont="1" applyBorder="1" applyAlignment="1">
      <alignment vertical="center"/>
    </xf>
    <xf numFmtId="0" fontId="39" fillId="0" borderId="18" xfId="0" applyFont="1" applyBorder="1" applyAlignment="1">
      <alignment wrapText="1"/>
    </xf>
    <xf numFmtId="0" fontId="39" fillId="0" borderId="18" xfId="0" applyFont="1" applyBorder="1" applyAlignment="1">
      <alignment horizontal="center" vertical="center"/>
    </xf>
    <xf numFmtId="0" fontId="39" fillId="0" borderId="75" xfId="0" applyFont="1" applyBorder="1" applyAlignment="1">
      <alignment wrapText="1"/>
    </xf>
    <xf numFmtId="4" fontId="39" fillId="0" borderId="18" xfId="0" applyNumberFormat="1" applyFont="1" applyBorder="1" applyAlignment="1">
      <alignment horizontal="center" vertical="center" wrapText="1"/>
    </xf>
    <xf numFmtId="176" fontId="39" fillId="0" borderId="18" xfId="256" applyNumberFormat="1" applyFont="1" applyBorder="1" applyAlignment="1">
      <alignment horizontal="center" vertical="center" wrapText="1"/>
    </xf>
    <xf numFmtId="0" fontId="39" fillId="0" borderId="25" xfId="128" applyFont="1" applyBorder="1" applyAlignment="1">
      <alignment horizontal="center" vertical="center" wrapText="1"/>
    </xf>
    <xf numFmtId="0" fontId="39" fillId="0" borderId="25" xfId="135" applyFont="1" applyBorder="1" applyAlignment="1">
      <alignment horizontal="center" vertical="center"/>
    </xf>
    <xf numFmtId="0" fontId="39" fillId="0" borderId="75" xfId="0" applyFont="1" applyBorder="1" applyAlignment="1">
      <alignment horizontal="center" vertical="center"/>
    </xf>
    <xf numFmtId="4" fontId="39" fillId="0" borderId="25" xfId="0" applyNumberFormat="1" applyFont="1" applyBorder="1" applyAlignment="1">
      <alignment horizontal="center" vertical="center" wrapText="1"/>
    </xf>
    <xf numFmtId="2" fontId="39" fillId="0" borderId="18" xfId="128" applyNumberFormat="1" applyFont="1" applyBorder="1" applyAlignment="1">
      <alignment horizontal="center" vertical="center" wrapText="1"/>
    </xf>
    <xf numFmtId="0" fontId="39" fillId="0" borderId="64" xfId="0" applyFont="1" applyBorder="1" applyAlignment="1">
      <alignment vertical="center" wrapText="1"/>
    </xf>
    <xf numFmtId="4" fontId="39" fillId="0" borderId="18" xfId="39" applyNumberFormat="1" applyFont="1" applyBorder="1" applyAlignment="1">
      <alignment horizontal="center" vertical="center" wrapText="1"/>
    </xf>
    <xf numFmtId="176" fontId="39" fillId="0" borderId="18" xfId="0" applyNumberFormat="1" applyFont="1" applyBorder="1" applyAlignment="1">
      <alignment horizontal="center" vertical="center"/>
    </xf>
    <xf numFmtId="176" fontId="39" fillId="0" borderId="18" xfId="39" applyNumberFormat="1" applyFont="1" applyBorder="1" applyAlignment="1">
      <alignment horizontal="center" vertical="center"/>
    </xf>
    <xf numFmtId="0" fontId="39" fillId="0" borderId="19" xfId="0" applyFont="1" applyBorder="1" applyAlignment="1">
      <alignment horizontal="center" vertical="center"/>
    </xf>
    <xf numFmtId="176" fontId="39" fillId="0" borderId="64" xfId="255" applyNumberFormat="1" applyFont="1" applyFill="1" applyBorder="1" applyAlignment="1">
      <alignment horizontal="center" vertical="center"/>
    </xf>
    <xf numFmtId="176" fontId="39" fillId="0" borderId="64" xfId="255" applyNumberFormat="1" applyFont="1" applyBorder="1" applyAlignment="1">
      <alignment horizontal="center" vertical="center"/>
    </xf>
    <xf numFmtId="2" fontId="39" fillId="0" borderId="18" xfId="135" applyNumberFormat="1" applyFont="1" applyBorder="1" applyAlignment="1">
      <alignment horizontal="center" vertical="center"/>
    </xf>
    <xf numFmtId="0" fontId="39" fillId="0" borderId="75" xfId="135" applyFont="1" applyBorder="1" applyAlignment="1">
      <alignment horizontal="center" vertical="center"/>
    </xf>
    <xf numFmtId="4" fontId="39" fillId="0" borderId="75" xfId="39" applyNumberFormat="1" applyFont="1" applyBorder="1" applyAlignment="1">
      <alignment horizontal="center" vertical="center" wrapText="1"/>
    </xf>
    <xf numFmtId="0" fontId="39" fillId="0" borderId="18" xfId="0" applyFont="1" applyBorder="1" applyAlignment="1">
      <alignment vertical="center" wrapText="1"/>
    </xf>
    <xf numFmtId="176" fontId="39" fillId="0" borderId="18" xfId="255" applyNumberFormat="1" applyFont="1" applyBorder="1" applyAlignment="1">
      <alignment horizontal="center" vertical="center"/>
    </xf>
    <xf numFmtId="0" fontId="42" fillId="24" borderId="59" xfId="135" applyFont="1" applyFill="1" applyBorder="1" applyAlignment="1">
      <alignment horizontal="center" vertical="center"/>
    </xf>
    <xf numFmtId="0" fontId="42" fillId="24" borderId="57" xfId="135" applyFont="1" applyFill="1" applyBorder="1" applyAlignment="1">
      <alignment horizontal="center" vertical="center"/>
    </xf>
    <xf numFmtId="0" fontId="42" fillId="0" borderId="18" xfId="128" applyFont="1" applyBorder="1" applyAlignment="1">
      <alignment horizontal="center" vertical="center" wrapText="1"/>
    </xf>
    <xf numFmtId="0" fontId="42" fillId="24" borderId="89" xfId="135" applyFont="1" applyFill="1" applyBorder="1" applyAlignment="1">
      <alignment horizontal="center" vertical="center"/>
    </xf>
    <xf numFmtId="0" fontId="42" fillId="24" borderId="57" xfId="135" applyFont="1" applyFill="1" applyBorder="1" applyAlignment="1">
      <alignment vertical="center"/>
    </xf>
    <xf numFmtId="0" fontId="42" fillId="24" borderId="56" xfId="135" applyFont="1" applyFill="1" applyBorder="1" applyAlignment="1">
      <alignment vertical="center"/>
    </xf>
    <xf numFmtId="0" fontId="42" fillId="0" borderId="18" xfId="135" applyFont="1" applyBorder="1" applyAlignment="1">
      <alignment horizontal="center" vertical="center"/>
    </xf>
    <xf numFmtId="0" fontId="42" fillId="0" borderId="18" xfId="135" applyFont="1" applyBorder="1" applyAlignment="1">
      <alignment vertical="center"/>
    </xf>
    <xf numFmtId="0" fontId="39" fillId="0" borderId="49" xfId="135" applyFont="1" applyBorder="1" applyAlignment="1">
      <alignment horizontal="left" vertical="center"/>
    </xf>
    <xf numFmtId="0" fontId="39" fillId="0" borderId="0" xfId="135" applyFont="1" applyAlignment="1">
      <alignment horizontal="center" vertical="center"/>
    </xf>
    <xf numFmtId="0" fontId="39" fillId="0" borderId="0" xfId="135" applyFont="1" applyAlignment="1">
      <alignment horizontal="left" vertical="center" wrapText="1"/>
    </xf>
    <xf numFmtId="4" fontId="39" fillId="0" borderId="75" xfId="39" applyNumberFormat="1" applyFont="1" applyBorder="1" applyAlignment="1">
      <alignment vertical="center" wrapText="1"/>
    </xf>
    <xf numFmtId="0" fontId="39" fillId="0" borderId="75" xfId="135" applyFont="1" applyBorder="1" applyAlignment="1">
      <alignment horizontal="left" vertical="center"/>
    </xf>
    <xf numFmtId="0" fontId="42" fillId="24" borderId="41" xfId="135" applyFont="1" applyFill="1" applyBorder="1" applyAlignment="1">
      <alignment horizontal="center" vertical="center"/>
    </xf>
    <xf numFmtId="0" fontId="42" fillId="24" borderId="57" xfId="135" applyFont="1" applyFill="1" applyBorder="1" applyAlignment="1">
      <alignment horizontal="center" vertical="center"/>
    </xf>
    <xf numFmtId="0" fontId="42" fillId="24" borderId="51" xfId="135" applyFont="1" applyFill="1" applyBorder="1" applyAlignment="1">
      <alignment horizontal="center"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0]" xfId="255" builtinId="6"/>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Materiales"/>
    </sheetNames>
    <sheetDataSet>
      <sheetData sheetId="0"/>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ó&gt;"/>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Lista ICCU"/>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t="str">
            <v>FORMULARIO N° 4</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5">
          <cell r="B5" t="str">
            <v>T1</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sheetData sheetId="1687"/>
      <sheetData sheetId="1688" refreshError="1"/>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5">
          <cell r="A5" t="str">
            <v>OFERTA ECONÓMICA DETALLADA</v>
          </cell>
        </row>
      </sheetData>
      <sheetData sheetId="1701"/>
      <sheetData sheetId="1702" refreshError="1"/>
      <sheetData sheetId="1703" refreshError="1"/>
      <sheetData sheetId="1704">
        <row r="2">
          <cell r="A2" t="str">
            <v>FORMULARIO N° 4</v>
          </cell>
        </row>
      </sheetData>
      <sheetData sheetId="1705">
        <row r="2">
          <cell r="A2">
            <v>0</v>
          </cell>
        </row>
      </sheetData>
      <sheetData sheetId="1706">
        <row r="2">
          <cell r="A2">
            <v>0</v>
          </cell>
        </row>
      </sheetData>
      <sheetData sheetId="1707">
        <row r="2">
          <cell r="A2">
            <v>0</v>
          </cell>
        </row>
      </sheetData>
      <sheetData sheetId="1708">
        <row r="2">
          <cell r="B2">
            <v>0</v>
          </cell>
        </row>
      </sheetData>
      <sheetData sheetId="1709"/>
      <sheetData sheetId="1710"/>
      <sheetData sheetId="1711">
        <row r="2">
          <cell r="A2">
            <v>0</v>
          </cell>
        </row>
      </sheetData>
      <sheetData sheetId="1712" refreshError="1"/>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sheetData sheetId="1719"/>
      <sheetData sheetId="1720">
        <row r="2">
          <cell r="A2">
            <v>0</v>
          </cell>
        </row>
      </sheetData>
      <sheetData sheetId="1721">
        <row r="2">
          <cell r="A2">
            <v>0</v>
          </cell>
        </row>
      </sheetData>
      <sheetData sheetId="1722" refreshError="1"/>
      <sheetData sheetId="1723" refreshError="1"/>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efreshError="1"/>
      <sheetData sheetId="1733" refreshError="1"/>
      <sheetData sheetId="1734" refreshError="1"/>
      <sheetData sheetId="1735" refreshError="1"/>
      <sheetData sheetId="1736" refreshError="1"/>
      <sheetData sheetId="1737" refreshError="1"/>
      <sheetData sheetId="1738" refreshError="1"/>
      <sheetData sheetId="1739">
        <row r="2">
          <cell r="A2">
            <v>0</v>
          </cell>
        </row>
      </sheetData>
      <sheetData sheetId="1740"/>
      <sheetData sheetId="1741"/>
      <sheetData sheetId="1742"/>
      <sheetData sheetId="1743"/>
      <sheetData sheetId="1744">
        <row r="2">
          <cell r="A2" t="str">
            <v>Locación</v>
          </cell>
        </row>
      </sheetData>
      <sheetData sheetId="1745" refreshError="1"/>
      <sheetData sheetId="1746" refreshError="1"/>
      <sheetData sheetId="1747" refreshError="1"/>
      <sheetData sheetId="1748" refreshError="1"/>
      <sheetData sheetId="1749">
        <row r="2">
          <cell r="A2">
            <v>0</v>
          </cell>
        </row>
      </sheetData>
      <sheetData sheetId="1750" refreshError="1"/>
      <sheetData sheetId="1751" refreshError="1"/>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sheetData sheetId="2307"/>
      <sheetData sheetId="2308"/>
      <sheetData sheetId="2309"/>
      <sheetData sheetId="2310"/>
      <sheetData sheetId="2311"/>
      <sheetData sheetId="2312">
        <row r="2">
          <cell r="A2">
            <v>0</v>
          </cell>
        </row>
      </sheetData>
      <sheetData sheetId="2313"/>
      <sheetData sheetId="2314"/>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sheetData sheetId="2500"/>
      <sheetData sheetId="2501"/>
      <sheetData sheetId="2502"/>
      <sheetData sheetId="2503"/>
      <sheetData sheetId="2504">
        <row r="2">
          <cell r="A2">
            <v>0</v>
          </cell>
        </row>
      </sheetData>
      <sheetData sheetId="2505"/>
      <sheetData sheetId="2506"/>
      <sheetData sheetId="2507"/>
      <sheetData sheetId="2508" refreshError="1"/>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row r="2">
          <cell r="A2">
            <v>0</v>
          </cell>
        </row>
      </sheetData>
      <sheetData sheetId="2526"/>
      <sheetData sheetId="2527"/>
      <sheetData sheetId="2528"/>
      <sheetData sheetId="2529"/>
      <sheetData sheetId="2530"/>
      <sheetData sheetId="2531"/>
      <sheetData sheetId="2532"/>
      <sheetData sheetId="2533"/>
      <sheetData sheetId="2534"/>
      <sheetData sheetId="2535"/>
      <sheetData sheetId="2536"/>
      <sheetData sheetId="2537">
        <row r="2">
          <cell r="A2">
            <v>0</v>
          </cell>
        </row>
      </sheetData>
      <sheetData sheetId="2538"/>
      <sheetData sheetId="2539"/>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row r="2">
          <cell r="A2">
            <v>0</v>
          </cell>
        </row>
      </sheetData>
      <sheetData sheetId="2562"/>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2">
          <cell r="A2">
            <v>0</v>
          </cell>
        </row>
      </sheetData>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sheetData sheetId="55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tems"/>
      <sheetName val="C8 int"/>
      <sheetName val="C9 int"/>
      <sheetName val="c10"/>
      <sheetName val="c11 int"/>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upuesto"/>
      <sheetName val="TRANSPORTE"/>
      <sheetName val="XX-30"/>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PESOS"/>
      <sheetName val="C_ESTE_1"/>
      <sheetName val="S1"/>
      <sheetName val="S 2"/>
      <sheetName val="PRUEBA"/>
      <sheetName val="PESOS (2)"/>
      <sheetName val="PESOS (3)"/>
      <sheetName val="RESUMEN"/>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cronograma"/>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BALANCE"/>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XXXXX"/>
      <sheetName val="PCE"/>
      <sheetName val="COD"/>
      <sheetName val="ECD"/>
      <sheetName val="PED"/>
      <sheetName val="WellTestData1"/>
      <sheetName val="Events1"/>
      <sheetName val="Sheet1"/>
      <sheetName val="Sheet2"/>
      <sheetName val="Sheet3"/>
      <sheetName val="complete events"/>
      <sheetName val="Procedure."/>
      <sheetName val="summary"/>
      <sheetName val="Resumen Ventas"/>
      <sheetName val="Resumen Regalias"/>
      <sheetName val="Reporte Diario"/>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PROG.UTIL.EQP"/>
      <sheetName val="prog util M.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Anexo 2"/>
      <sheetName val="CERRAMIENTOS"/>
      <sheetName val="Zanja de coronacion"/>
      <sheetName val="Descoles en sacos S-C"/>
      <sheetName val="Barreras en sacos de S-C"/>
      <sheetName val="Carcavas via de acceso"/>
      <sheetName val="Demoliciones"/>
      <sheetName val="Gaviones"/>
      <sheetName val="Rellenos"/>
      <sheetName val="Cargue"/>
      <sheetName val="Biomanto"/>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EQP"/>
      <sheetName val="Poliza Aprox"/>
      <sheetName val="MAQUINARIA"/>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Vía de Acceso"/>
      <sheetName val="Lita Insumos"/>
      <sheetName val="ESQUEMAS"/>
      <sheetName val="Tablas basicas"/>
      <sheetName val="Resumen X actividad"/>
      <sheetName val="Placa taladro"/>
      <sheetName val="Contrapozo"/>
      <sheetName val="CunetasALL"/>
      <sheetName val="Desarenador"/>
      <sheetName val="Filtro Frances"/>
      <sheetName val="Anclajes"/>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PE 1"/>
      <sheetName val="Acta k1+500"/>
      <sheetName val="Piscinadelodos"/>
      <sheetName val="filtropiscinaN2"/>
      <sheetName val="Taludsuroriental"/>
      <sheetName val="Bulldozer"/>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row r="5">
          <cell r="E5" t="str">
            <v>CANTIDAD</v>
          </cell>
        </row>
      </sheetData>
      <sheetData sheetId="583">
        <row r="5">
          <cell r="E5" t="str">
            <v>CANTIDAD</v>
          </cell>
        </row>
      </sheetData>
      <sheetData sheetId="584">
        <row r="5">
          <cell r="E5" t="str">
            <v>CANTIDAD</v>
          </cell>
        </row>
      </sheetData>
      <sheetData sheetId="585">
        <row r="5">
          <cell r="E5" t="str">
            <v>CANTIDAD</v>
          </cell>
        </row>
      </sheetData>
      <sheetData sheetId="586">
        <row r="5">
          <cell r="E5" t="str">
            <v>CANTIDAD</v>
          </cell>
        </row>
      </sheetData>
      <sheetData sheetId="587">
        <row r="5">
          <cell r="E5" t="str">
            <v>CANTIDAD</v>
          </cell>
        </row>
      </sheetData>
      <sheetData sheetId="588">
        <row r="5">
          <cell r="E5" t="str">
            <v>CANTIDAD</v>
          </cell>
        </row>
      </sheetData>
      <sheetData sheetId="589">
        <row r="5">
          <cell r="E5" t="str">
            <v>CANTIDAD</v>
          </cell>
        </row>
      </sheetData>
      <sheetData sheetId="590">
        <row r="5">
          <cell r="E5" t="str">
            <v>CANTIDAD</v>
          </cell>
        </row>
      </sheetData>
      <sheetData sheetId="591">
        <row r="5">
          <cell r="E5" t="str">
            <v>CANTIDAD</v>
          </cell>
        </row>
      </sheetData>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row r="16">
          <cell r="A16" t="str">
            <v>ABONO 10-30-10</v>
          </cell>
        </row>
      </sheetData>
      <sheetData sheetId="823"/>
      <sheetData sheetId="824"/>
      <sheetData sheetId="825"/>
      <sheetData sheetId="826"/>
      <sheetData sheetId="827"/>
      <sheetData sheetId="828"/>
      <sheetData sheetId="829"/>
      <sheetData sheetId="830"/>
      <sheetData sheetId="831">
        <row r="2">
          <cell r="A2" t="str">
            <v>CODIGO</v>
          </cell>
        </row>
      </sheetData>
      <sheetData sheetId="832"/>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row r="9">
          <cell r="A9">
            <v>1</v>
          </cell>
        </row>
      </sheetData>
      <sheetData sheetId="843" refreshError="1"/>
      <sheetData sheetId="844">
        <row r="11">
          <cell r="A11">
            <v>1</v>
          </cell>
        </row>
      </sheetData>
      <sheetData sheetId="845">
        <row r="4">
          <cell r="C4" t="str">
            <v>INTERVENTORIA TECNICO ADMINISTRATIVA PARA LA CONSTRUCCION, INSTALACION DE EQUIPOS, PRUEBAS Y PUESTA EN MARCHA DEL SISTEMA DE SECTORIZACION DEL OLEODUCTO TRANSANDINO.</v>
          </cell>
        </row>
      </sheetData>
      <sheetData sheetId="846"/>
      <sheetData sheetId="847"/>
      <sheetData sheetId="848"/>
      <sheetData sheetId="849"/>
      <sheetData sheetId="850"/>
      <sheetData sheetId="851"/>
      <sheetData sheetId="852"/>
      <sheetData sheetId="853">
        <row r="34">
          <cell r="E34">
            <v>38196</v>
          </cell>
        </row>
      </sheetData>
      <sheetData sheetId="854"/>
      <sheetData sheetId="855" refreshError="1"/>
      <sheetData sheetId="856" refreshError="1"/>
      <sheetData sheetId="857" refreshError="1"/>
      <sheetData sheetId="858" refreshError="1"/>
      <sheetData sheetId="859" refreshError="1"/>
      <sheetData sheetId="860"/>
      <sheetData sheetId="861"/>
      <sheetData sheetId="862"/>
      <sheetData sheetId="863" refreshError="1"/>
      <sheetData sheetId="864">
        <row r="9">
          <cell r="D9" t="str">
            <v>FECHA</v>
          </cell>
        </row>
      </sheetData>
      <sheetData sheetId="865"/>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sheetData sheetId="896"/>
      <sheetData sheetId="897"/>
      <sheetData sheetId="898"/>
      <sheetData sheetId="899">
        <row r="6">
          <cell r="A6" t="str">
            <v>CO-A1</v>
          </cell>
        </row>
      </sheetData>
      <sheetData sheetId="900"/>
      <sheetData sheetId="901" refreshError="1"/>
      <sheetData sheetId="902"/>
      <sheetData sheetId="903"/>
      <sheetData sheetId="904"/>
      <sheetData sheetId="905">
        <row r="4">
          <cell r="E4" t="str">
            <v>GUPCO</v>
          </cell>
        </row>
      </sheetData>
      <sheetData sheetId="906"/>
      <sheetData sheetId="907"/>
      <sheetData sheetId="908"/>
      <sheetData sheetId="909"/>
      <sheetData sheetId="910"/>
      <sheetData sheetId="911"/>
      <sheetData sheetId="912"/>
      <sheetData sheetId="913"/>
      <sheetData sheetId="914"/>
      <sheetData sheetId="915"/>
      <sheetData sheetId="916"/>
      <sheetData sheetId="917"/>
      <sheetData sheetId="918" refreshError="1"/>
      <sheetData sheetId="919"/>
      <sheetData sheetId="920"/>
      <sheetData sheetId="921"/>
      <sheetData sheetId="922"/>
      <sheetData sheetId="923"/>
      <sheetData sheetId="924"/>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refreshError="1"/>
      <sheetData sheetId="935"/>
      <sheetData sheetId="936" refreshError="1"/>
      <sheetData sheetId="937"/>
      <sheetData sheetId="938"/>
      <sheetData sheetId="939"/>
      <sheetData sheetId="940"/>
      <sheetData sheetId="941"/>
      <sheetData sheetId="942"/>
      <sheetData sheetId="943"/>
      <sheetData sheetId="944"/>
      <sheetData sheetId="945"/>
      <sheetData sheetId="946"/>
      <sheetData sheetId="947" refreshError="1"/>
      <sheetData sheetId="948"/>
      <sheetData sheetId="949"/>
      <sheetData sheetId="950"/>
      <sheetData sheetId="951"/>
      <sheetData sheetId="952" refreshError="1"/>
      <sheetData sheetId="953" refreshError="1"/>
      <sheetData sheetId="954" refreshError="1"/>
      <sheetData sheetId="955"/>
      <sheetData sheetId="956" refreshError="1"/>
      <sheetData sheetId="957" refreshError="1"/>
      <sheetData sheetId="958"/>
      <sheetData sheetId="959"/>
      <sheetData sheetId="960" refreshError="1"/>
      <sheetData sheetId="961" refreshError="1"/>
      <sheetData sheetId="962"/>
      <sheetData sheetId="963" refreshError="1"/>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sheetData sheetId="1003"/>
      <sheetData sheetId="1004"/>
      <sheetData sheetId="1005"/>
      <sheetData sheetId="1006"/>
      <sheetData sheetId="1007"/>
      <sheetData sheetId="1008"/>
      <sheetData sheetId="1009"/>
      <sheetData sheetId="1010"/>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row r="4">
          <cell r="A4">
            <v>0</v>
          </cell>
        </row>
      </sheetData>
      <sheetData sheetId="1039"/>
      <sheetData sheetId="1040">
        <row r="3">
          <cell r="A3">
            <v>5.0999999999999996</v>
          </cell>
        </row>
      </sheetData>
      <sheetData sheetId="1041" refreshError="1"/>
      <sheetData sheetId="1042"/>
      <sheetData sheetId="1043" refreshError="1"/>
      <sheetData sheetId="1044" refreshError="1"/>
      <sheetData sheetId="1045"/>
      <sheetData sheetId="1046"/>
      <sheetData sheetId="1047"/>
      <sheetData sheetId="1048"/>
      <sheetData sheetId="1049"/>
      <sheetData sheetId="1050"/>
      <sheetData sheetId="1051"/>
      <sheetData sheetId="1052"/>
      <sheetData sheetId="1053"/>
      <sheetData sheetId="1054"/>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sheetData sheetId="1219"/>
      <sheetData sheetId="1220" refreshError="1"/>
      <sheetData sheetId="122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sheetData sheetId="1277"/>
      <sheetData sheetId="1278"/>
      <sheetData sheetId="1279"/>
      <sheetData sheetId="1280"/>
      <sheetData sheetId="128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ow r="36">
          <cell r="G36">
            <v>310000.00000097335</v>
          </cell>
        </row>
      </sheetData>
      <sheetData sheetId="1659">
        <row r="36">
          <cell r="G36">
            <v>271000.00000162207</v>
          </cell>
        </row>
      </sheetData>
      <sheetData sheetId="1660">
        <row r="33">
          <cell r="G33">
            <v>283000.00002693152</v>
          </cell>
        </row>
      </sheetData>
      <sheetData sheetId="1661">
        <row r="33">
          <cell r="G33">
            <v>290000.00000013626</v>
          </cell>
        </row>
      </sheetData>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ábana"/>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TRANSPORTE"/>
      <sheetName val="c2.5y2.6"/>
      <sheetName val="PRECIOS"/>
      <sheetName val="PREACTA 6"/>
      <sheetName val="TABLA 2008"/>
      <sheetName val="Equipo"/>
      <sheetName val="Listas"/>
      <sheetName val="Excavación Mat. Común Estacione"/>
      <sheetName val="Demolición Pavimento"/>
      <sheetName val="Insum"/>
      <sheetName val="SUB APU"/>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GCB2000"/>
      <sheetName val="A.P.U"/>
      <sheetName val="CRA.MODI"/>
      <sheetName val="Presup_Cancha"/>
      <sheetName val="FORMULA"/>
      <sheetName val="K16+000 AL K18+500"/>
      <sheetName val="K23+200 AL K24+700"/>
      <sheetName val="k18+500 AL K23+050"/>
      <sheetName val="Presupuesto PUENTE"/>
      <sheetName val="VOLUMENES (4)"/>
      <sheetName val="VOLUMENES (4SA)"/>
      <sheetName val=" Liquidacion de Obra por Tramos"/>
      <sheetName val="LISTA DE PRECIOS"/>
      <sheetName val="062"/>
      <sheetName val="Listado"/>
      <sheetName val="REC-COD,"/>
      <sheetName val="Lp"/>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ESTADO_RED_TEC11"/>
      <sheetName val="PUNITARIOS_PARA_241201_2S11"/>
      <sheetName val="PR_111"/>
      <sheetName val="PREACTA_1011"/>
      <sheetName val="PREACTA_911"/>
      <sheetName val="c2_5y2_611"/>
      <sheetName val="PREACTA_6"/>
      <sheetName val="TABLA_2008"/>
      <sheetName val="ESTADO_RED_TEC12"/>
      <sheetName val="PUNITARIOS_PARA_241201_2S12"/>
      <sheetName val="PR_112"/>
      <sheetName val="PREACTA_1012"/>
      <sheetName val="PREACTA_912"/>
      <sheetName val="c2_5y2_612"/>
      <sheetName val="PREACTA_61"/>
      <sheetName val="TABLA_20081"/>
      <sheetName val="ESTADO_RED_TEC13"/>
      <sheetName val="PUNITARIOS_PARA_241201_2S13"/>
      <sheetName val="PR_113"/>
      <sheetName val="PREACTA_1013"/>
      <sheetName val="PREACTA_913"/>
      <sheetName val="c2_5y2_613"/>
      <sheetName val="PREACTA_62"/>
      <sheetName val="TABLA_20082"/>
      <sheetName val="ESTADO_RED_TEC14"/>
      <sheetName val="PUNITARIOS_PARA_241201_2S14"/>
      <sheetName val="PR_114"/>
      <sheetName val="PREACTA_1014"/>
      <sheetName val="PREACTA_914"/>
      <sheetName val="c2_5y2_614"/>
      <sheetName val="PREACTA_63"/>
      <sheetName val="TABLA_20083"/>
      <sheetName val="5. ELECTRICO"/>
      <sheetName val="Proveedores y acreedores"/>
      <sheetName val="Bajadas"/>
      <sheetName val="NARIÑO"/>
      <sheetName val="TRAPMO"/>
      <sheetName val="THE"/>
      <sheetName val="ATHE"/>
      <sheetName val="UNITARIOS"/>
      <sheetName val="Summary"/>
      <sheetName val="CODCONST"/>
      <sheetName val="FINANC"/>
      <sheetName val="TODAS"/>
      <sheetName val="A_P_U1"/>
      <sheetName val="A_P_U"/>
      <sheetName val="ACTA MODIFICACIÓN CIVIL"/>
      <sheetName val="OCTUBRE"/>
      <sheetName val="Requisición1"/>
      <sheetName val="PERSONAL"/>
      <sheetName val="Tarifa MT"/>
      <sheetName val="2,2,6,1 Pilotes 0,30"/>
      <sheetName val="Hoja2"/>
      <sheetName val="Cuadr."/>
      <sheetName val="PUNITARIOS PARA 241201 2S.xls"/>
      <sheetName val="OBRAS SES"/>
      <sheetName val="skj452"/>
      <sheetName val="ita878"/>
      <sheetName val="aea-944"/>
      <sheetName val="dub-823"/>
      <sheetName val="gpi 526"/>
      <sheetName val="xxj617"/>
      <sheetName val="sng_855"/>
      <sheetName val="vea 374"/>
      <sheetName val="hfb024"/>
      <sheetName val="paj825"/>
      <sheetName val="SALARIOS"/>
      <sheetName val="APU NO PREVISTO"/>
      <sheetName val="PPTA (3)"/>
      <sheetName val="PPTA (2)"/>
      <sheetName val="PPTA"/>
      <sheetName val="BALANCE"/>
      <sheetName val="ITEMS NO REVISTOS"/>
      <sheetName val="APU ELECTRICOS"/>
      <sheetName val="mdo"/>
      <sheetName val="equip"/>
      <sheetName val="mat"/>
      <sheetName val="CIRCUITOS CODENSA"/>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Poblacion"/>
      <sheetName val="CONT_ADI"/>
      <sheetName val="materiales"/>
      <sheetName val="otros"/>
      <sheetName val="PREACTA Y CONTRATISTAS"/>
      <sheetName val="PLAN DE INVERSION ANTICIPO"/>
      <sheetName val="inv mensual"/>
      <sheetName val="borrador flujo inv"/>
      <sheetName val="social-ambiental"/>
      <sheetName val="AU"/>
      <sheetName val="7.1.8.1.1"/>
      <sheetName val="CHINCHINA FINAL . A CEROS"/>
      <sheetName val="Memoria de calculo"/>
      <sheetName val="LISTA_DE_PRECIOS"/>
      <sheetName val="glvc"/>
      <sheetName val="BASE"/>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TABLAS"/>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t"/>
      <sheetName val="costos oficina"/>
      <sheetName val="costos campamento"/>
      <sheetName val="días habiles 2015"/>
      <sheetName val="MATERIAL"/>
      <sheetName val="CUMPLIMIENTO"/>
      <sheetName val="precios-básicos2002"/>
      <sheetName val="DEST. MEDIOS"/>
      <sheetName val="COMBUASF"/>
      <sheetName val="BALCRUDO"/>
      <sheetName val="CARGASPROC."/>
      <sheetName val="G L P  FINAL"/>
      <sheetName val="CURV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ow r="48">
          <cell r="E48">
            <v>0</v>
          </cell>
        </row>
      </sheetData>
      <sheetData sheetId="187"/>
      <sheetData sheetId="188"/>
      <sheetData sheetId="189">
        <row r="48">
          <cell r="E48">
            <v>0</v>
          </cell>
        </row>
      </sheetData>
      <sheetData sheetId="190"/>
      <sheetData sheetId="19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refreshError="1"/>
      <sheetData sheetId="220"/>
      <sheetData sheetId="221"/>
      <sheetData sheetId="222"/>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84"/>
  <sheetViews>
    <sheetView showGridLines="0" tabSelected="1" view="pageBreakPreview" topLeftCell="A54" zoomScale="55" zoomScaleNormal="55" zoomScaleSheetLayoutView="55" zoomScalePageLayoutView="70" workbookViewId="0">
      <selection activeCell="K67" sqref="K67"/>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c r="B1" s="282" t="s">
        <v>0</v>
      </c>
      <c r="C1" s="282"/>
      <c r="D1" s="282"/>
      <c r="E1" s="282"/>
      <c r="F1" s="282"/>
      <c r="G1" s="282"/>
    </row>
    <row r="2" spans="1:13">
      <c r="B2" s="282" t="s">
        <v>1</v>
      </c>
      <c r="C2" s="282"/>
      <c r="D2" s="282"/>
      <c r="E2" s="282"/>
    </row>
    <row r="3" spans="1:13" ht="14.4" thickBot="1">
      <c r="B3" s="6"/>
      <c r="C3" s="7"/>
      <c r="D3" s="6"/>
      <c r="E3" s="7"/>
    </row>
    <row r="4" spans="1:13" ht="15" thickTop="1" thickBot="1">
      <c r="B4" s="283"/>
      <c r="C4" s="284"/>
      <c r="D4" s="284"/>
      <c r="E4" s="284"/>
      <c r="F4" s="284"/>
      <c r="G4" s="284"/>
      <c r="H4" s="284"/>
      <c r="I4" s="284"/>
      <c r="J4" s="284"/>
      <c r="K4" s="284"/>
      <c r="L4" s="285"/>
    </row>
    <row r="5" spans="1:13" ht="31.5" customHeight="1" thickTop="1">
      <c r="B5" s="3"/>
      <c r="C5" s="286" t="s">
        <v>2</v>
      </c>
      <c r="D5" s="287"/>
      <c r="E5" s="287"/>
      <c r="F5" s="287"/>
      <c r="G5" s="287"/>
      <c r="H5" s="287"/>
      <c r="I5" s="287"/>
      <c r="J5" s="287"/>
      <c r="K5" s="288"/>
      <c r="L5" s="4"/>
    </row>
    <row r="6" spans="1:13">
      <c r="B6" s="8"/>
      <c r="C6" s="289" t="s">
        <v>3</v>
      </c>
      <c r="D6" s="289"/>
      <c r="E6" s="289"/>
      <c r="F6" s="289"/>
      <c r="G6" s="289"/>
      <c r="H6" s="289"/>
      <c r="I6" s="289"/>
      <c r="J6" s="289"/>
      <c r="K6" s="290"/>
      <c r="L6" s="4"/>
    </row>
    <row r="7" spans="1:13" s="2" customFormat="1">
      <c r="B7" s="9"/>
      <c r="C7" s="276" t="s">
        <v>4</v>
      </c>
      <c r="D7" s="277"/>
      <c r="E7" s="277"/>
      <c r="F7" s="277"/>
      <c r="G7" s="277"/>
      <c r="H7" s="277"/>
      <c r="I7" s="277"/>
      <c r="J7" s="277"/>
      <c r="K7" s="278"/>
      <c r="L7" s="10"/>
    </row>
    <row r="8" spans="1:13">
      <c r="B8" s="8"/>
      <c r="C8" s="276"/>
      <c r="D8" s="277"/>
      <c r="E8" s="277"/>
      <c r="F8" s="277"/>
      <c r="G8" s="277"/>
      <c r="H8" s="277"/>
      <c r="I8" s="277"/>
      <c r="J8" s="277"/>
      <c r="K8" s="278"/>
      <c r="L8" s="4"/>
    </row>
    <row r="9" spans="1:13" ht="34.5" customHeight="1">
      <c r="B9" s="8"/>
      <c r="C9" s="279" t="s">
        <v>5</v>
      </c>
      <c r="D9" s="280"/>
      <c r="E9" s="280"/>
      <c r="F9" s="280"/>
      <c r="G9" s="280"/>
      <c r="H9" s="280"/>
      <c r="I9" s="280"/>
      <c r="J9" s="280"/>
      <c r="K9" s="281"/>
      <c r="L9" s="4"/>
    </row>
    <row r="10" spans="1:13" ht="30" customHeight="1" thickBot="1">
      <c r="B10" s="3"/>
      <c r="C10" s="255"/>
      <c r="D10" s="256"/>
      <c r="E10" s="256"/>
      <c r="F10" s="256"/>
      <c r="G10" s="256"/>
      <c r="H10" s="256"/>
      <c r="I10" s="256"/>
      <c r="J10" s="256"/>
      <c r="K10" s="257"/>
      <c r="L10" s="4"/>
    </row>
    <row r="11" spans="1:13" ht="30" customHeight="1">
      <c r="B11" s="3"/>
      <c r="C11" s="273" t="s">
        <v>6</v>
      </c>
      <c r="D11" s="267" t="s">
        <v>7</v>
      </c>
      <c r="E11" s="275" t="s">
        <v>8</v>
      </c>
      <c r="F11" s="275"/>
      <c r="G11" s="273" t="s">
        <v>9</v>
      </c>
      <c r="H11" s="267" t="s">
        <v>10</v>
      </c>
      <c r="I11" s="267" t="s">
        <v>11</v>
      </c>
      <c r="J11" s="269" t="s">
        <v>12</v>
      </c>
      <c r="K11" s="271" t="s">
        <v>13</v>
      </c>
      <c r="L11" s="4"/>
    </row>
    <row r="12" spans="1:13" ht="30" customHeight="1" thickBot="1">
      <c r="B12" s="3"/>
      <c r="C12" s="274"/>
      <c r="D12" s="268"/>
      <c r="E12" s="11" t="s">
        <v>14</v>
      </c>
      <c r="F12" s="11" t="s">
        <v>15</v>
      </c>
      <c r="G12" s="274"/>
      <c r="H12" s="268"/>
      <c r="I12" s="268"/>
      <c r="J12" s="270"/>
      <c r="K12" s="272"/>
      <c r="L12" s="4"/>
    </row>
    <row r="13" spans="1:13" s="184" customFormat="1" ht="30" customHeight="1" thickBot="1">
      <c r="A13" s="181"/>
      <c r="B13" s="182"/>
      <c r="C13" s="222">
        <v>1</v>
      </c>
      <c r="D13" s="235" t="s">
        <v>93</v>
      </c>
      <c r="E13" s="235"/>
      <c r="F13" s="235"/>
      <c r="G13" s="235"/>
      <c r="H13" s="236"/>
      <c r="I13" s="235"/>
      <c r="J13" s="236"/>
      <c r="K13" s="237"/>
      <c r="L13" s="183"/>
      <c r="M13" s="181"/>
    </row>
    <row r="14" spans="1:13" s="181" customFormat="1" ht="30" customHeight="1">
      <c r="B14" s="182"/>
      <c r="C14" s="224"/>
      <c r="D14" s="187">
        <v>1.01</v>
      </c>
      <c r="E14" s="28" t="s">
        <v>94</v>
      </c>
      <c r="F14" s="28"/>
      <c r="G14" s="188" t="s">
        <v>95</v>
      </c>
      <c r="H14" s="189" t="s">
        <v>96</v>
      </c>
      <c r="I14" s="190">
        <v>1</v>
      </c>
      <c r="J14" s="191">
        <v>3000000</v>
      </c>
      <c r="K14" s="192">
        <f t="shared" ref="K14:K17" si="0">I14*J14</f>
        <v>3000000</v>
      </c>
      <c r="L14" s="183"/>
    </row>
    <row r="15" spans="1:13" s="181" customFormat="1" ht="30" customHeight="1">
      <c r="B15" s="182"/>
      <c r="C15" s="224"/>
      <c r="D15" s="187">
        <f>D14+0.01</f>
        <v>1.02</v>
      </c>
      <c r="E15" s="28" t="s">
        <v>94</v>
      </c>
      <c r="F15" s="28"/>
      <c r="G15" s="188" t="s">
        <v>97</v>
      </c>
      <c r="H15" s="189" t="s">
        <v>96</v>
      </c>
      <c r="I15" s="190">
        <v>1</v>
      </c>
      <c r="J15" s="191">
        <v>3000000</v>
      </c>
      <c r="K15" s="192">
        <f t="shared" si="0"/>
        <v>3000000</v>
      </c>
      <c r="L15" s="183"/>
    </row>
    <row r="16" spans="1:13" s="181" customFormat="1" ht="30" customHeight="1">
      <c r="B16" s="182"/>
      <c r="C16" s="224"/>
      <c r="D16" s="187">
        <f t="shared" ref="D16:D17" si="1">D15+0.01</f>
        <v>1.03</v>
      </c>
      <c r="E16" s="28" t="s">
        <v>94</v>
      </c>
      <c r="F16" s="28"/>
      <c r="G16" s="188" t="s">
        <v>98</v>
      </c>
      <c r="H16" s="189" t="s">
        <v>96</v>
      </c>
      <c r="I16" s="190">
        <v>1</v>
      </c>
      <c r="J16" s="191">
        <v>2000000</v>
      </c>
      <c r="K16" s="192">
        <f t="shared" si="0"/>
        <v>2000000</v>
      </c>
      <c r="L16" s="183"/>
    </row>
    <row r="17" spans="1:15" s="181" customFormat="1" ht="30" customHeight="1">
      <c r="B17" s="182"/>
      <c r="C17" s="224"/>
      <c r="D17" s="187">
        <f t="shared" si="1"/>
        <v>1.04</v>
      </c>
      <c r="E17" s="28" t="s">
        <v>94</v>
      </c>
      <c r="F17" s="28"/>
      <c r="G17" s="188" t="s">
        <v>99</v>
      </c>
      <c r="H17" s="189" t="s">
        <v>96</v>
      </c>
      <c r="I17" s="190">
        <v>1</v>
      </c>
      <c r="J17" s="191">
        <v>2000000</v>
      </c>
      <c r="K17" s="192">
        <f t="shared" si="0"/>
        <v>2000000</v>
      </c>
      <c r="L17" s="183"/>
    </row>
    <row r="18" spans="1:15" s="184" customFormat="1" ht="30" customHeight="1" thickBot="1">
      <c r="A18" s="181"/>
      <c r="B18" s="182"/>
      <c r="C18" s="29" t="s">
        <v>16</v>
      </c>
      <c r="D18" s="1"/>
      <c r="E18" s="5"/>
      <c r="F18" s="1"/>
      <c r="G18" s="1"/>
      <c r="H18" s="1"/>
      <c r="I18" s="193"/>
      <c r="J18" s="194"/>
      <c r="K18" s="195">
        <f>SUM(K14:K17)</f>
        <v>10000000</v>
      </c>
      <c r="L18" s="183"/>
      <c r="M18" s="181"/>
    </row>
    <row r="19" spans="1:15" s="184" customFormat="1" ht="30" customHeight="1">
      <c r="A19" s="181"/>
      <c r="B19" s="182"/>
      <c r="C19" s="225">
        <v>2</v>
      </c>
      <c r="D19" s="226"/>
      <c r="E19" s="226"/>
      <c r="F19" s="226"/>
      <c r="G19" s="223" t="s">
        <v>100</v>
      </c>
      <c r="H19" s="226"/>
      <c r="I19" s="226"/>
      <c r="J19" s="226"/>
      <c r="K19" s="227"/>
      <c r="L19" s="183"/>
      <c r="M19" s="181"/>
    </row>
    <row r="20" spans="1:15" s="184" customFormat="1" ht="30" customHeight="1">
      <c r="A20" s="181"/>
      <c r="B20" s="182"/>
      <c r="C20" s="228"/>
      <c r="D20" s="28">
        <v>2.0099999999999998</v>
      </c>
      <c r="E20" s="28" t="s">
        <v>94</v>
      </c>
      <c r="F20" s="229"/>
      <c r="G20" s="188" t="s">
        <v>101</v>
      </c>
      <c r="H20" s="196" t="s">
        <v>102</v>
      </c>
      <c r="I20" s="28">
        <v>95.57</v>
      </c>
      <c r="J20" s="197">
        <v>10893</v>
      </c>
      <c r="K20" s="197">
        <f>I20*J20</f>
        <v>1041044.0099999999</v>
      </c>
      <c r="L20" s="183"/>
      <c r="M20" s="181"/>
    </row>
    <row r="21" spans="1:15" s="184" customFormat="1" ht="30" customHeight="1">
      <c r="A21" s="181"/>
      <c r="B21" s="182"/>
      <c r="C21" s="228"/>
      <c r="D21" s="28">
        <v>2.02</v>
      </c>
      <c r="E21" s="28" t="s">
        <v>94</v>
      </c>
      <c r="F21" s="229"/>
      <c r="G21" s="198" t="s">
        <v>103</v>
      </c>
      <c r="H21" s="196" t="s">
        <v>102</v>
      </c>
      <c r="I21" s="28">
        <v>26.52</v>
      </c>
      <c r="J21" s="197">
        <v>269564</v>
      </c>
      <c r="K21" s="197">
        <f t="shared" ref="K21:K33" si="2">I21*J21</f>
        <v>7148837.2800000003</v>
      </c>
      <c r="L21" s="183"/>
      <c r="M21" s="181"/>
    </row>
    <row r="22" spans="1:15" s="184" customFormat="1" ht="27.6" customHeight="1">
      <c r="A22" s="181"/>
      <c r="B22" s="182"/>
      <c r="C22" s="228"/>
      <c r="D22" s="28">
        <v>2.0299999999999998</v>
      </c>
      <c r="E22" s="28" t="s">
        <v>94</v>
      </c>
      <c r="F22" s="229"/>
      <c r="G22" s="199" t="s">
        <v>104</v>
      </c>
      <c r="H22" s="196" t="s">
        <v>105</v>
      </c>
      <c r="I22" s="28">
        <v>29.82</v>
      </c>
      <c r="J22" s="197">
        <v>511006</v>
      </c>
      <c r="K22" s="197">
        <f t="shared" si="2"/>
        <v>15238198.92</v>
      </c>
      <c r="L22" s="183"/>
      <c r="M22" s="181"/>
    </row>
    <row r="23" spans="1:15" s="184" customFormat="1" ht="27.6" customHeight="1">
      <c r="A23" s="181"/>
      <c r="B23" s="182"/>
      <c r="C23" s="228"/>
      <c r="D23" s="28">
        <v>2.04</v>
      </c>
      <c r="E23" s="28" t="s">
        <v>94</v>
      </c>
      <c r="F23" s="229"/>
      <c r="G23" s="200" t="s">
        <v>106</v>
      </c>
      <c r="H23" s="196" t="s">
        <v>102</v>
      </c>
      <c r="I23" s="28">
        <v>39.9</v>
      </c>
      <c r="J23" s="197">
        <v>5447</v>
      </c>
      <c r="K23" s="197">
        <f t="shared" si="2"/>
        <v>217335.3</v>
      </c>
      <c r="L23" s="183"/>
      <c r="M23" s="181"/>
    </row>
    <row r="24" spans="1:15" s="184" customFormat="1" ht="30" customHeight="1">
      <c r="A24" s="181"/>
      <c r="B24" s="182"/>
      <c r="C24" s="228"/>
      <c r="D24" s="28">
        <v>2.0499999999999998</v>
      </c>
      <c r="E24" s="28" t="s">
        <v>94</v>
      </c>
      <c r="F24" s="229"/>
      <c r="G24" s="200" t="s">
        <v>107</v>
      </c>
      <c r="H24" s="201" t="s">
        <v>102</v>
      </c>
      <c r="I24" s="28">
        <v>61.44</v>
      </c>
      <c r="J24" s="197">
        <v>20904</v>
      </c>
      <c r="K24" s="197">
        <f t="shared" si="2"/>
        <v>1284341.76</v>
      </c>
      <c r="L24" s="183"/>
      <c r="M24" s="181"/>
    </row>
    <row r="25" spans="1:15" s="184" customFormat="1" ht="30" customHeight="1">
      <c r="A25" s="181"/>
      <c r="B25" s="182"/>
      <c r="C25" s="228"/>
      <c r="D25" s="28">
        <v>2.06</v>
      </c>
      <c r="E25" s="28" t="s">
        <v>94</v>
      </c>
      <c r="F25" s="229"/>
      <c r="G25" s="200" t="s">
        <v>108</v>
      </c>
      <c r="H25" s="201" t="s">
        <v>102</v>
      </c>
      <c r="I25" s="28">
        <v>85.260000000000019</v>
      </c>
      <c r="J25" s="197">
        <v>17429</v>
      </c>
      <c r="K25" s="197">
        <f t="shared" si="2"/>
        <v>1485996.5400000003</v>
      </c>
      <c r="L25" s="183"/>
      <c r="M25" s="181"/>
    </row>
    <row r="26" spans="1:15" s="184" customFormat="1" ht="30" customHeight="1">
      <c r="A26" s="181"/>
      <c r="B26" s="182"/>
      <c r="C26" s="228"/>
      <c r="D26" s="28">
        <v>2.0699999999999998</v>
      </c>
      <c r="E26" s="28" t="s">
        <v>94</v>
      </c>
      <c r="F26" s="229"/>
      <c r="G26" s="200" t="s">
        <v>109</v>
      </c>
      <c r="H26" s="201" t="s">
        <v>102</v>
      </c>
      <c r="I26" s="28">
        <v>22.74</v>
      </c>
      <c r="J26" s="197">
        <v>17429</v>
      </c>
      <c r="K26" s="197">
        <f t="shared" si="2"/>
        <v>396335.45999999996</v>
      </c>
      <c r="L26" s="183"/>
      <c r="M26" s="181"/>
    </row>
    <row r="27" spans="1:15" s="184" customFormat="1" ht="30" customHeight="1">
      <c r="A27" s="181"/>
      <c r="B27" s="182"/>
      <c r="C27" s="28"/>
      <c r="D27" s="187">
        <v>2.08</v>
      </c>
      <c r="E27" s="28" t="s">
        <v>94</v>
      </c>
      <c r="F27" s="28"/>
      <c r="G27" s="202" t="s">
        <v>110</v>
      </c>
      <c r="H27" s="201" t="s">
        <v>102</v>
      </c>
      <c r="I27" s="203">
        <v>39.9</v>
      </c>
      <c r="J27" s="204">
        <v>31591</v>
      </c>
      <c r="K27" s="197">
        <f t="shared" si="2"/>
        <v>1260480.8999999999</v>
      </c>
      <c r="L27" s="183"/>
      <c r="M27" s="181"/>
    </row>
    <row r="28" spans="1:15" s="184" customFormat="1" ht="30" customHeight="1">
      <c r="A28" s="181"/>
      <c r="B28" s="182"/>
      <c r="C28" s="37"/>
      <c r="D28" s="205" t="s">
        <v>111</v>
      </c>
      <c r="E28" s="206" t="s">
        <v>94</v>
      </c>
      <c r="F28" s="206"/>
      <c r="G28" s="202" t="s">
        <v>112</v>
      </c>
      <c r="H28" s="207" t="s">
        <v>113</v>
      </c>
      <c r="I28" s="208">
        <v>3</v>
      </c>
      <c r="J28" s="204">
        <v>21787</v>
      </c>
      <c r="K28" s="197">
        <f t="shared" si="2"/>
        <v>65361</v>
      </c>
      <c r="L28" s="183"/>
      <c r="M28" s="181"/>
    </row>
    <row r="29" spans="1:15" s="184" customFormat="1" ht="30" customHeight="1">
      <c r="A29" s="181"/>
      <c r="B29" s="182"/>
      <c r="C29" s="37"/>
      <c r="D29" s="209">
        <v>2.1</v>
      </c>
      <c r="E29" s="34" t="s">
        <v>94</v>
      </c>
      <c r="F29" s="34"/>
      <c r="G29" s="202" t="s">
        <v>114</v>
      </c>
      <c r="H29" s="207" t="s">
        <v>102</v>
      </c>
      <c r="I29" s="203">
        <v>26.130000000000003</v>
      </c>
      <c r="J29" s="204">
        <v>21787</v>
      </c>
      <c r="K29" s="197">
        <f t="shared" si="2"/>
        <v>569294.31000000006</v>
      </c>
      <c r="L29" s="183"/>
      <c r="M29" s="181"/>
      <c r="O29" s="185"/>
    </row>
    <row r="30" spans="1:15" s="184" customFormat="1" ht="30" customHeight="1">
      <c r="A30" s="181"/>
      <c r="B30" s="182"/>
      <c r="C30" s="37"/>
      <c r="D30" s="187">
        <v>2.11</v>
      </c>
      <c r="E30" s="28" t="s">
        <v>94</v>
      </c>
      <c r="F30" s="28"/>
      <c r="G30" s="202" t="s">
        <v>115</v>
      </c>
      <c r="H30" s="207" t="s">
        <v>113</v>
      </c>
      <c r="I30" s="203">
        <v>5</v>
      </c>
      <c r="J30" s="204">
        <v>117125</v>
      </c>
      <c r="K30" s="197">
        <f t="shared" si="2"/>
        <v>585625</v>
      </c>
      <c r="L30" s="183"/>
      <c r="M30" s="181"/>
      <c r="O30" s="185"/>
    </row>
    <row r="31" spans="1:15" s="184" customFormat="1" ht="30" customHeight="1">
      <c r="A31" s="181"/>
      <c r="B31" s="182"/>
      <c r="C31" s="28"/>
      <c r="D31" s="187">
        <v>2.12</v>
      </c>
      <c r="E31" s="28" t="s">
        <v>94</v>
      </c>
      <c r="F31" s="28"/>
      <c r="G31" s="202" t="s">
        <v>116</v>
      </c>
      <c r="H31" s="207" t="s">
        <v>102</v>
      </c>
      <c r="I31" s="203">
        <v>47.519999999999996</v>
      </c>
      <c r="J31" s="204">
        <v>11455</v>
      </c>
      <c r="K31" s="197">
        <f t="shared" si="2"/>
        <v>544341.6</v>
      </c>
      <c r="L31" s="183"/>
      <c r="M31" s="181"/>
      <c r="O31" s="185"/>
    </row>
    <row r="32" spans="1:15" s="184" customFormat="1" ht="30" customHeight="1">
      <c r="A32" s="181"/>
      <c r="B32" s="182"/>
      <c r="C32" s="28"/>
      <c r="D32" s="187">
        <v>2.13</v>
      </c>
      <c r="E32" s="28" t="s">
        <v>94</v>
      </c>
      <c r="F32" s="28"/>
      <c r="G32" s="202" t="s">
        <v>117</v>
      </c>
      <c r="H32" s="207" t="s">
        <v>113</v>
      </c>
      <c r="I32" s="203">
        <v>3</v>
      </c>
      <c r="J32" s="204">
        <v>54467</v>
      </c>
      <c r="K32" s="197">
        <f t="shared" si="2"/>
        <v>163401</v>
      </c>
      <c r="L32" s="183"/>
      <c r="M32" s="181"/>
      <c r="O32" s="185"/>
    </row>
    <row r="33" spans="1:15" s="184" customFormat="1" ht="30" customHeight="1">
      <c r="A33" s="181"/>
      <c r="B33" s="182"/>
      <c r="C33" s="28"/>
      <c r="D33" s="187">
        <v>2.14</v>
      </c>
      <c r="E33" s="28" t="s">
        <v>94</v>
      </c>
      <c r="F33" s="28"/>
      <c r="G33" s="200" t="s">
        <v>118</v>
      </c>
      <c r="H33" s="201" t="s">
        <v>113</v>
      </c>
      <c r="I33" s="203">
        <v>2</v>
      </c>
      <c r="J33" s="204">
        <v>43573</v>
      </c>
      <c r="K33" s="197">
        <f t="shared" si="2"/>
        <v>87146</v>
      </c>
      <c r="L33" s="183"/>
      <c r="M33" s="181"/>
      <c r="O33" s="185"/>
    </row>
    <row r="34" spans="1:15" s="184" customFormat="1" ht="30" customHeight="1" thickBot="1">
      <c r="A34" s="181"/>
      <c r="B34" s="182"/>
      <c r="C34" s="230" t="s">
        <v>16</v>
      </c>
      <c r="D34" s="231"/>
      <c r="E34" s="231"/>
      <c r="F34" s="231"/>
      <c r="G34" s="232"/>
      <c r="H34" s="231"/>
      <c r="I34" s="233"/>
      <c r="J34" s="42"/>
      <c r="K34" s="195">
        <f>SUM(K20:K33)</f>
        <v>30087739.080000002</v>
      </c>
      <c r="L34" s="183"/>
      <c r="M34" s="181"/>
    </row>
    <row r="35" spans="1:15" s="184" customFormat="1" ht="30" customHeight="1">
      <c r="A35" s="181"/>
      <c r="B35" s="182"/>
      <c r="C35" s="225">
        <v>3</v>
      </c>
      <c r="D35" s="226"/>
      <c r="E35" s="226"/>
      <c r="F35" s="226"/>
      <c r="G35" s="223" t="s">
        <v>119</v>
      </c>
      <c r="H35" s="226"/>
      <c r="I35" s="226"/>
      <c r="J35" s="226"/>
      <c r="K35" s="227"/>
      <c r="L35" s="183"/>
      <c r="M35" s="181"/>
    </row>
    <row r="36" spans="1:15" s="184" customFormat="1" ht="30" customHeight="1">
      <c r="A36" s="181"/>
      <c r="B36" s="182"/>
      <c r="C36" s="29"/>
      <c r="D36" s="28">
        <v>3.01</v>
      </c>
      <c r="E36" s="28" t="s">
        <v>94</v>
      </c>
      <c r="F36" s="28"/>
      <c r="G36" s="210" t="s">
        <v>120</v>
      </c>
      <c r="H36" s="201" t="s">
        <v>102</v>
      </c>
      <c r="I36" s="211">
        <v>95.57</v>
      </c>
      <c r="J36" s="212">
        <v>4640</v>
      </c>
      <c r="K36" s="213">
        <f>I36*J36</f>
        <v>443444.8</v>
      </c>
      <c r="L36" s="183"/>
      <c r="M36" s="181"/>
    </row>
    <row r="37" spans="1:15" s="184" customFormat="1" ht="30" customHeight="1">
      <c r="A37" s="181"/>
      <c r="B37" s="182"/>
      <c r="C37" s="29"/>
      <c r="D37" s="28">
        <v>3.02</v>
      </c>
      <c r="E37" s="28" t="s">
        <v>94</v>
      </c>
      <c r="F37" s="28"/>
      <c r="G37" s="210" t="s">
        <v>121</v>
      </c>
      <c r="H37" s="214" t="s">
        <v>105</v>
      </c>
      <c r="I37" s="211">
        <v>7.9900000000000011</v>
      </c>
      <c r="J37" s="215">
        <v>1374987</v>
      </c>
      <c r="K37" s="213">
        <f t="shared" ref="K37:K66" si="3">I37*J37</f>
        <v>10986146.130000001</v>
      </c>
      <c r="L37" s="183"/>
      <c r="M37" s="181"/>
    </row>
    <row r="38" spans="1:15" s="184" customFormat="1" ht="44.4" customHeight="1">
      <c r="A38" s="181"/>
      <c r="B38" s="182"/>
      <c r="C38" s="29"/>
      <c r="D38" s="28">
        <v>3.03</v>
      </c>
      <c r="E38" s="28" t="s">
        <v>94</v>
      </c>
      <c r="F38" s="28"/>
      <c r="G38" s="210" t="s">
        <v>122</v>
      </c>
      <c r="H38" s="214" t="s">
        <v>105</v>
      </c>
      <c r="I38" s="211">
        <v>7.9900000000000011</v>
      </c>
      <c r="J38" s="215">
        <v>1777317</v>
      </c>
      <c r="K38" s="213">
        <f t="shared" si="3"/>
        <v>14200762.830000002</v>
      </c>
      <c r="L38" s="183"/>
      <c r="M38" s="181"/>
    </row>
    <row r="39" spans="1:15" s="184" customFormat="1" ht="30" customHeight="1">
      <c r="A39" s="181"/>
      <c r="B39" s="182"/>
      <c r="C39" s="29"/>
      <c r="D39" s="28">
        <v>3.04</v>
      </c>
      <c r="E39" s="28" t="s">
        <v>94</v>
      </c>
      <c r="F39" s="28"/>
      <c r="G39" s="210" t="s">
        <v>123</v>
      </c>
      <c r="H39" s="214" t="s">
        <v>102</v>
      </c>
      <c r="I39" s="211">
        <v>27</v>
      </c>
      <c r="J39" s="216">
        <v>305705</v>
      </c>
      <c r="K39" s="213">
        <f t="shared" si="3"/>
        <v>8254035</v>
      </c>
      <c r="L39" s="183"/>
      <c r="M39" s="181"/>
    </row>
    <row r="40" spans="1:15" s="184" customFormat="1" ht="30" customHeight="1">
      <c r="A40" s="181"/>
      <c r="B40" s="182"/>
      <c r="C40" s="29"/>
      <c r="D40" s="28">
        <v>3.05</v>
      </c>
      <c r="E40" s="28" t="s">
        <v>94</v>
      </c>
      <c r="F40" s="28"/>
      <c r="G40" s="210" t="s">
        <v>124</v>
      </c>
      <c r="H40" s="214" t="s">
        <v>102</v>
      </c>
      <c r="I40" s="211">
        <v>27</v>
      </c>
      <c r="J40" s="216">
        <v>112845</v>
      </c>
      <c r="K40" s="213">
        <f t="shared" si="3"/>
        <v>3046815</v>
      </c>
      <c r="L40" s="183"/>
      <c r="M40" s="181"/>
    </row>
    <row r="41" spans="1:15" s="184" customFormat="1" ht="30" customHeight="1">
      <c r="A41" s="181"/>
      <c r="B41" s="182"/>
      <c r="C41" s="29"/>
      <c r="D41" s="28">
        <v>3.06</v>
      </c>
      <c r="E41" s="28" t="s">
        <v>94</v>
      </c>
      <c r="F41" s="28"/>
      <c r="G41" s="210" t="s">
        <v>125</v>
      </c>
      <c r="H41" s="214" t="s">
        <v>102</v>
      </c>
      <c r="I41" s="211">
        <v>6.6899999999999995</v>
      </c>
      <c r="J41" s="216">
        <v>1394969</v>
      </c>
      <c r="K41" s="213">
        <f t="shared" si="3"/>
        <v>9332342.6099999994</v>
      </c>
      <c r="L41" s="183"/>
      <c r="M41" s="181"/>
    </row>
    <row r="42" spans="1:15" s="184" customFormat="1" ht="30" customHeight="1">
      <c r="A42" s="181"/>
      <c r="B42" s="182"/>
      <c r="C42" s="29"/>
      <c r="D42" s="28">
        <v>3.07</v>
      </c>
      <c r="E42" s="28" t="s">
        <v>94</v>
      </c>
      <c r="F42" s="28"/>
      <c r="G42" s="210" t="s">
        <v>126</v>
      </c>
      <c r="H42" s="214" t="s">
        <v>102</v>
      </c>
      <c r="I42" s="211">
        <v>39.9</v>
      </c>
      <c r="J42" s="216">
        <v>39071</v>
      </c>
      <c r="K42" s="213">
        <f t="shared" si="3"/>
        <v>1558932.9</v>
      </c>
      <c r="L42" s="183"/>
      <c r="M42" s="181"/>
    </row>
    <row r="43" spans="1:15" s="184" customFormat="1" ht="30" customHeight="1">
      <c r="A43" s="181"/>
      <c r="B43" s="182"/>
      <c r="C43" s="29"/>
      <c r="D43" s="28">
        <v>3.08</v>
      </c>
      <c r="E43" s="28" t="s">
        <v>94</v>
      </c>
      <c r="F43" s="28"/>
      <c r="G43" s="210" t="s">
        <v>127</v>
      </c>
      <c r="H43" s="214" t="s">
        <v>102</v>
      </c>
      <c r="I43" s="211">
        <v>96.899999999999991</v>
      </c>
      <c r="J43" s="216">
        <v>52033</v>
      </c>
      <c r="K43" s="213">
        <f t="shared" si="3"/>
        <v>5041997.6999999993</v>
      </c>
      <c r="L43" s="183"/>
      <c r="M43" s="181"/>
    </row>
    <row r="44" spans="1:15" s="184" customFormat="1" ht="30" customHeight="1">
      <c r="A44" s="181"/>
      <c r="B44" s="182"/>
      <c r="C44" s="29"/>
      <c r="D44" s="28">
        <v>3.09</v>
      </c>
      <c r="E44" s="28" t="s">
        <v>94</v>
      </c>
      <c r="F44" s="28"/>
      <c r="G44" s="210" t="s">
        <v>128</v>
      </c>
      <c r="H44" s="214" t="s">
        <v>102</v>
      </c>
      <c r="I44" s="211">
        <v>167.01000000000002</v>
      </c>
      <c r="J44" s="216">
        <v>37156</v>
      </c>
      <c r="K44" s="213">
        <f t="shared" si="3"/>
        <v>6205423.5600000005</v>
      </c>
      <c r="L44" s="183"/>
      <c r="M44" s="181"/>
    </row>
    <row r="45" spans="1:15" s="184" customFormat="1" ht="30" customHeight="1">
      <c r="A45" s="181"/>
      <c r="B45" s="182"/>
      <c r="C45" s="29"/>
      <c r="D45" s="217">
        <v>3.1</v>
      </c>
      <c r="E45" s="28" t="s">
        <v>94</v>
      </c>
      <c r="F45" s="28"/>
      <c r="G45" s="210" t="s">
        <v>129</v>
      </c>
      <c r="H45" s="214" t="s">
        <v>102</v>
      </c>
      <c r="I45" s="211">
        <v>243.06</v>
      </c>
      <c r="J45" s="216">
        <v>19912</v>
      </c>
      <c r="K45" s="213">
        <f t="shared" si="3"/>
        <v>4839810.72</v>
      </c>
      <c r="L45" s="183"/>
      <c r="M45" s="181"/>
    </row>
    <row r="46" spans="1:15" s="184" customFormat="1" ht="30" customHeight="1">
      <c r="A46" s="181"/>
      <c r="B46" s="182"/>
      <c r="C46" s="29"/>
      <c r="D46" s="28">
        <v>3.11</v>
      </c>
      <c r="E46" s="28" t="s">
        <v>94</v>
      </c>
      <c r="F46" s="28"/>
      <c r="G46" s="210" t="s">
        <v>130</v>
      </c>
      <c r="H46" s="214" t="s">
        <v>105</v>
      </c>
      <c r="I46" s="211">
        <v>8.3175000000000008</v>
      </c>
      <c r="J46" s="216">
        <v>1420198</v>
      </c>
      <c r="K46" s="213">
        <f t="shared" si="3"/>
        <v>11812496.865</v>
      </c>
      <c r="L46" s="183"/>
      <c r="M46" s="181"/>
    </row>
    <row r="47" spans="1:15" s="184" customFormat="1" ht="30" customHeight="1">
      <c r="A47" s="181"/>
      <c r="B47" s="182"/>
      <c r="C47" s="29"/>
      <c r="D47" s="28">
        <v>3.12</v>
      </c>
      <c r="E47" s="28" t="s">
        <v>94</v>
      </c>
      <c r="F47" s="28"/>
      <c r="G47" s="210" t="s">
        <v>131</v>
      </c>
      <c r="H47" s="214" t="s">
        <v>105</v>
      </c>
      <c r="I47" s="211">
        <v>8.3175000000000008</v>
      </c>
      <c r="J47" s="216">
        <v>1872123</v>
      </c>
      <c r="K47" s="213">
        <f t="shared" si="3"/>
        <v>15571383.052500002</v>
      </c>
      <c r="L47" s="183"/>
      <c r="M47" s="181"/>
    </row>
    <row r="48" spans="1:15" s="184" customFormat="1" ht="30" customHeight="1">
      <c r="A48" s="181"/>
      <c r="B48" s="182"/>
      <c r="C48" s="29"/>
      <c r="D48" s="28">
        <v>3.13</v>
      </c>
      <c r="E48" s="28" t="s">
        <v>94</v>
      </c>
      <c r="F48" s="28"/>
      <c r="G48" s="210" t="s">
        <v>132</v>
      </c>
      <c r="H48" s="214" t="s">
        <v>105</v>
      </c>
      <c r="I48" s="211">
        <v>4.95</v>
      </c>
      <c r="J48" s="216">
        <v>2068785</v>
      </c>
      <c r="K48" s="213">
        <f>I48*J48</f>
        <v>10240485.75</v>
      </c>
      <c r="L48" s="183"/>
      <c r="M48" s="181"/>
    </row>
    <row r="49" spans="1:13" s="184" customFormat="1" ht="30" customHeight="1">
      <c r="A49" s="181"/>
      <c r="B49" s="182"/>
      <c r="C49" s="29"/>
      <c r="D49" s="28">
        <v>3.14</v>
      </c>
      <c r="E49" s="28" t="s">
        <v>94</v>
      </c>
      <c r="F49" s="28"/>
      <c r="G49" s="210" t="s">
        <v>133</v>
      </c>
      <c r="H49" s="214" t="s">
        <v>105</v>
      </c>
      <c r="I49" s="211">
        <v>6.75</v>
      </c>
      <c r="J49" s="216">
        <v>1425871</v>
      </c>
      <c r="K49" s="213">
        <f t="shared" si="3"/>
        <v>9624629.25</v>
      </c>
      <c r="L49" s="183"/>
      <c r="M49" s="181"/>
    </row>
    <row r="50" spans="1:13" s="184" customFormat="1" ht="30" customHeight="1">
      <c r="A50" s="181"/>
      <c r="B50" s="182"/>
      <c r="C50" s="29"/>
      <c r="D50" s="28">
        <v>3.15</v>
      </c>
      <c r="E50" s="28" t="s">
        <v>94</v>
      </c>
      <c r="F50" s="28"/>
      <c r="G50" s="210" t="s">
        <v>134</v>
      </c>
      <c r="H50" s="214" t="s">
        <v>105</v>
      </c>
      <c r="I50" s="211">
        <v>1.9362500000000002</v>
      </c>
      <c r="J50" s="216">
        <v>887481</v>
      </c>
      <c r="K50" s="213">
        <f t="shared" si="3"/>
        <v>1718385.0862500002</v>
      </c>
      <c r="L50" s="183"/>
      <c r="M50" s="181"/>
    </row>
    <row r="51" spans="1:13" s="184" customFormat="1" ht="30" customHeight="1">
      <c r="A51" s="181"/>
      <c r="B51" s="182"/>
      <c r="C51" s="29"/>
      <c r="D51" s="28">
        <v>3.16</v>
      </c>
      <c r="E51" s="28" t="s">
        <v>94</v>
      </c>
      <c r="F51" s="28"/>
      <c r="G51" s="210" t="s">
        <v>135</v>
      </c>
      <c r="H51" s="214" t="s">
        <v>105</v>
      </c>
      <c r="I51" s="211">
        <v>33.067500000000003</v>
      </c>
      <c r="J51" s="216">
        <v>98040</v>
      </c>
      <c r="K51" s="213">
        <f t="shared" si="3"/>
        <v>3241937.7</v>
      </c>
      <c r="L51" s="183"/>
      <c r="M51" s="181"/>
    </row>
    <row r="52" spans="1:13" s="184" customFormat="1" ht="51" customHeight="1">
      <c r="A52" s="181"/>
      <c r="B52" s="182"/>
      <c r="C52" s="29"/>
      <c r="D52" s="28">
        <v>3.17</v>
      </c>
      <c r="E52" s="28" t="s">
        <v>94</v>
      </c>
      <c r="F52" s="28"/>
      <c r="G52" s="210" t="s">
        <v>136</v>
      </c>
      <c r="H52" s="214" t="s">
        <v>137</v>
      </c>
      <c r="I52" s="211">
        <v>552.5</v>
      </c>
      <c r="J52" s="216">
        <v>11206</v>
      </c>
      <c r="K52" s="213">
        <f t="shared" si="3"/>
        <v>6191315</v>
      </c>
      <c r="L52" s="183"/>
      <c r="M52" s="181"/>
    </row>
    <row r="53" spans="1:13" s="184" customFormat="1" ht="55.2" customHeight="1">
      <c r="A53" s="181"/>
      <c r="B53" s="182"/>
      <c r="C53" s="29"/>
      <c r="D53" s="28">
        <v>3.18</v>
      </c>
      <c r="E53" s="28" t="s">
        <v>94</v>
      </c>
      <c r="F53" s="28"/>
      <c r="G53" s="210" t="s">
        <v>138</v>
      </c>
      <c r="H53" s="214" t="s">
        <v>137</v>
      </c>
      <c r="I53" s="211">
        <v>166</v>
      </c>
      <c r="J53" s="216">
        <v>12018</v>
      </c>
      <c r="K53" s="213">
        <f t="shared" si="3"/>
        <v>1994988</v>
      </c>
      <c r="L53" s="183"/>
      <c r="M53" s="181"/>
    </row>
    <row r="54" spans="1:13" s="184" customFormat="1" ht="30" customHeight="1">
      <c r="A54" s="181"/>
      <c r="B54" s="182"/>
      <c r="C54" s="29"/>
      <c r="D54" s="28">
        <v>3.19</v>
      </c>
      <c r="E54" s="28" t="s">
        <v>94</v>
      </c>
      <c r="F54" s="28"/>
      <c r="G54" s="210" t="s">
        <v>139</v>
      </c>
      <c r="H54" s="214" t="s">
        <v>102</v>
      </c>
      <c r="I54" s="211">
        <v>39.9</v>
      </c>
      <c r="J54" s="216">
        <v>187175</v>
      </c>
      <c r="K54" s="213">
        <f t="shared" si="3"/>
        <v>7468282.5</v>
      </c>
      <c r="L54" s="183"/>
      <c r="M54" s="181"/>
    </row>
    <row r="55" spans="1:13" s="184" customFormat="1" ht="30" customHeight="1">
      <c r="A55" s="181"/>
      <c r="B55" s="182"/>
      <c r="C55" s="29"/>
      <c r="D55" s="217">
        <v>3.2</v>
      </c>
      <c r="E55" s="28" t="s">
        <v>94</v>
      </c>
      <c r="F55" s="28"/>
      <c r="G55" s="210" t="s">
        <v>140</v>
      </c>
      <c r="H55" s="214" t="s">
        <v>102</v>
      </c>
      <c r="I55" s="211">
        <v>36.975000000000001</v>
      </c>
      <c r="J55" s="216">
        <v>89874</v>
      </c>
      <c r="K55" s="213">
        <f>I55*J55</f>
        <v>3323091.15</v>
      </c>
      <c r="L55" s="183"/>
      <c r="M55" s="181"/>
    </row>
    <row r="56" spans="1:13" s="184" customFormat="1" ht="30" customHeight="1">
      <c r="A56" s="181"/>
      <c r="B56" s="182"/>
      <c r="C56" s="29"/>
      <c r="D56" s="28">
        <v>3.21</v>
      </c>
      <c r="E56" s="28" t="s">
        <v>94</v>
      </c>
      <c r="F56" s="28"/>
      <c r="G56" s="210" t="s">
        <v>141</v>
      </c>
      <c r="H56" s="214" t="s">
        <v>105</v>
      </c>
      <c r="I56" s="211">
        <v>0.14616000000000001</v>
      </c>
      <c r="J56" s="216">
        <v>2755268</v>
      </c>
      <c r="K56" s="213">
        <f t="shared" si="3"/>
        <v>402709.97088000004</v>
      </c>
      <c r="L56" s="183"/>
      <c r="M56" s="181"/>
    </row>
    <row r="57" spans="1:13" s="184" customFormat="1" ht="30" customHeight="1">
      <c r="A57" s="181"/>
      <c r="B57" s="182"/>
      <c r="C57" s="29"/>
      <c r="D57" s="28">
        <v>3.22</v>
      </c>
      <c r="E57" s="28" t="s">
        <v>94</v>
      </c>
      <c r="F57" s="28"/>
      <c r="G57" s="210" t="s">
        <v>142</v>
      </c>
      <c r="H57" s="214" t="s">
        <v>102</v>
      </c>
      <c r="I57" s="211">
        <v>15.540000000000003</v>
      </c>
      <c r="J57" s="216">
        <v>78242</v>
      </c>
      <c r="K57" s="213">
        <f t="shared" si="3"/>
        <v>1215880.6800000002</v>
      </c>
      <c r="L57" s="183"/>
      <c r="M57" s="181"/>
    </row>
    <row r="58" spans="1:13" s="184" customFormat="1" ht="30" customHeight="1">
      <c r="A58" s="181"/>
      <c r="B58" s="182"/>
      <c r="C58" s="29"/>
      <c r="D58" s="28">
        <v>3.23</v>
      </c>
      <c r="E58" s="28" t="s">
        <v>94</v>
      </c>
      <c r="F58" s="28"/>
      <c r="G58" s="210" t="s">
        <v>143</v>
      </c>
      <c r="H58" s="214" t="s">
        <v>113</v>
      </c>
      <c r="I58" s="211">
        <v>1</v>
      </c>
      <c r="J58" s="216">
        <v>354474</v>
      </c>
      <c r="K58" s="213">
        <f t="shared" si="3"/>
        <v>354474</v>
      </c>
      <c r="L58" s="183"/>
      <c r="M58" s="181"/>
    </row>
    <row r="59" spans="1:13" s="184" customFormat="1" ht="30" customHeight="1">
      <c r="A59" s="181"/>
      <c r="B59" s="182"/>
      <c r="C59" s="234"/>
      <c r="D59" s="218">
        <v>3.24</v>
      </c>
      <c r="E59" s="218" t="s">
        <v>94</v>
      </c>
      <c r="F59" s="218"/>
      <c r="G59" s="210" t="s">
        <v>144</v>
      </c>
      <c r="H59" s="214" t="s">
        <v>113</v>
      </c>
      <c r="I59" s="219">
        <v>1</v>
      </c>
      <c r="J59" s="216">
        <v>71532</v>
      </c>
      <c r="K59" s="213">
        <f t="shared" si="3"/>
        <v>71532</v>
      </c>
      <c r="L59" s="183"/>
      <c r="M59" s="181"/>
    </row>
    <row r="60" spans="1:13" s="184" customFormat="1" ht="30" customHeight="1">
      <c r="A60" s="181"/>
      <c r="B60" s="182"/>
      <c r="C60" s="29"/>
      <c r="D60" s="28">
        <v>3.25</v>
      </c>
      <c r="E60" s="218" t="s">
        <v>94</v>
      </c>
      <c r="F60" s="28"/>
      <c r="G60" s="210" t="s">
        <v>145</v>
      </c>
      <c r="H60" s="214" t="s">
        <v>113</v>
      </c>
      <c r="I60" s="211">
        <v>1</v>
      </c>
      <c r="J60" s="216">
        <v>61780</v>
      </c>
      <c r="K60" s="213">
        <f t="shared" si="3"/>
        <v>61780</v>
      </c>
      <c r="L60" s="183"/>
      <c r="M60" s="181"/>
    </row>
    <row r="61" spans="1:13" s="184" customFormat="1" ht="30" customHeight="1">
      <c r="A61" s="181"/>
      <c r="B61" s="182"/>
      <c r="C61" s="29"/>
      <c r="D61" s="28">
        <v>3.26</v>
      </c>
      <c r="E61" s="28" t="s">
        <v>94</v>
      </c>
      <c r="F61" s="28"/>
      <c r="G61" s="210" t="s">
        <v>146</v>
      </c>
      <c r="H61" s="214" t="s">
        <v>102</v>
      </c>
      <c r="I61" s="211">
        <v>10.59</v>
      </c>
      <c r="J61" s="216">
        <v>247748</v>
      </c>
      <c r="K61" s="213">
        <f t="shared" si="3"/>
        <v>2623651.3199999998</v>
      </c>
      <c r="L61" s="183"/>
      <c r="M61" s="181"/>
    </row>
    <row r="62" spans="1:13" s="184" customFormat="1" ht="30" customHeight="1">
      <c r="A62" s="181"/>
      <c r="B62" s="182"/>
      <c r="C62" s="29"/>
      <c r="D62" s="28">
        <v>3.27</v>
      </c>
      <c r="E62" s="28" t="s">
        <v>94</v>
      </c>
      <c r="F62" s="28"/>
      <c r="G62" s="210" t="s">
        <v>147</v>
      </c>
      <c r="H62" s="214" t="s">
        <v>102</v>
      </c>
      <c r="I62" s="211">
        <v>39.9</v>
      </c>
      <c r="J62" s="216">
        <v>138481</v>
      </c>
      <c r="K62" s="213">
        <f t="shared" si="3"/>
        <v>5525391.8999999994</v>
      </c>
      <c r="L62" s="183"/>
      <c r="M62" s="181"/>
    </row>
    <row r="63" spans="1:13" s="184" customFormat="1" ht="30" customHeight="1">
      <c r="A63" s="181"/>
      <c r="B63" s="182"/>
      <c r="C63" s="29"/>
      <c r="D63" s="28">
        <v>3.28</v>
      </c>
      <c r="E63" s="28" t="s">
        <v>94</v>
      </c>
      <c r="F63" s="28"/>
      <c r="G63" s="210" t="s">
        <v>148</v>
      </c>
      <c r="H63" s="214" t="s">
        <v>149</v>
      </c>
      <c r="I63" s="211">
        <v>9.86</v>
      </c>
      <c r="J63" s="216">
        <v>29214</v>
      </c>
      <c r="K63" s="213">
        <f t="shared" si="3"/>
        <v>288050.03999999998</v>
      </c>
      <c r="L63" s="183"/>
      <c r="M63" s="181"/>
    </row>
    <row r="64" spans="1:13" s="184" customFormat="1" ht="30" customHeight="1">
      <c r="A64" s="181"/>
      <c r="B64" s="182"/>
      <c r="C64" s="29"/>
      <c r="D64" s="28">
        <v>3.29</v>
      </c>
      <c r="E64" s="28" t="s">
        <v>94</v>
      </c>
      <c r="F64" s="28"/>
      <c r="G64" s="210" t="s">
        <v>150</v>
      </c>
      <c r="H64" s="214" t="s">
        <v>96</v>
      </c>
      <c r="I64" s="211">
        <v>1</v>
      </c>
      <c r="J64" s="216">
        <v>2500000</v>
      </c>
      <c r="K64" s="213">
        <f t="shared" si="3"/>
        <v>2500000</v>
      </c>
      <c r="L64" s="183"/>
      <c r="M64" s="181"/>
    </row>
    <row r="65" spans="1:13" s="184" customFormat="1" ht="30" customHeight="1">
      <c r="A65" s="181"/>
      <c r="B65" s="182"/>
      <c r="C65" s="29"/>
      <c r="D65" s="217">
        <v>3.3</v>
      </c>
      <c r="E65" s="28" t="s">
        <v>94</v>
      </c>
      <c r="F65" s="28"/>
      <c r="G65" s="210" t="s">
        <v>151</v>
      </c>
      <c r="H65" s="214" t="s">
        <v>96</v>
      </c>
      <c r="I65" s="211">
        <v>1</v>
      </c>
      <c r="J65" s="216">
        <v>2500000</v>
      </c>
      <c r="K65" s="213">
        <f t="shared" si="3"/>
        <v>2500000</v>
      </c>
      <c r="L65" s="183"/>
      <c r="M65" s="181"/>
    </row>
    <row r="66" spans="1:13" s="184" customFormat="1" ht="30" customHeight="1">
      <c r="A66" s="181"/>
      <c r="B66" s="182"/>
      <c r="C66" s="29"/>
      <c r="D66" s="28">
        <v>3.31</v>
      </c>
      <c r="E66" s="28" t="s">
        <v>94</v>
      </c>
      <c r="F66" s="28"/>
      <c r="G66" s="220" t="s">
        <v>152</v>
      </c>
      <c r="H66" s="201" t="s">
        <v>96</v>
      </c>
      <c r="I66" s="211">
        <v>1</v>
      </c>
      <c r="J66" s="221">
        <v>9272085.4053700045</v>
      </c>
      <c r="K66" s="213">
        <f t="shared" si="3"/>
        <v>9272085.4053700045</v>
      </c>
      <c r="L66" s="183"/>
      <c r="M66" s="181"/>
    </row>
    <row r="67" spans="1:13" s="184" customFormat="1" ht="30" customHeight="1" thickBot="1">
      <c r="A67" s="181"/>
      <c r="B67" s="182"/>
      <c r="C67" s="230" t="s">
        <v>16</v>
      </c>
      <c r="D67" s="231"/>
      <c r="E67" s="231"/>
      <c r="F67" s="231"/>
      <c r="G67" s="232"/>
      <c r="H67" s="231"/>
      <c r="I67" s="193"/>
      <c r="J67" s="42"/>
      <c r="K67" s="195">
        <f>SUM(K36:K66)</f>
        <v>159912260.91999999</v>
      </c>
      <c r="L67" s="183"/>
      <c r="M67" s="181"/>
    </row>
    <row r="68" spans="1:13" s="49" customFormat="1" ht="30" customHeight="1" thickBot="1">
      <c r="B68" s="50"/>
      <c r="C68" s="258" t="s">
        <v>17</v>
      </c>
      <c r="D68" s="259"/>
      <c r="E68" s="259"/>
      <c r="F68" s="259"/>
      <c r="G68" s="259"/>
      <c r="H68" s="259"/>
      <c r="I68" s="259"/>
      <c r="J68" s="260"/>
      <c r="K68" s="51">
        <f>K18+K34+K67</f>
        <v>200000000</v>
      </c>
      <c r="L68" s="52"/>
    </row>
    <row r="69" spans="1:13" s="49" customFormat="1" ht="14.4" thickBot="1">
      <c r="B69" s="50"/>
      <c r="C69" s="53"/>
      <c r="D69" s="53"/>
      <c r="E69" s="53"/>
      <c r="F69" s="53"/>
      <c r="G69" s="53"/>
      <c r="H69" s="53"/>
      <c r="I69" s="53"/>
      <c r="J69" s="53"/>
      <c r="K69" s="54"/>
      <c r="L69" s="52"/>
    </row>
    <row r="70" spans="1:13" s="49" customFormat="1" ht="30" customHeight="1">
      <c r="B70" s="50"/>
      <c r="C70" s="55"/>
      <c r="D70" s="56"/>
      <c r="E70" s="55"/>
      <c r="F70" s="55"/>
      <c r="G70" s="264"/>
      <c r="H70" s="265"/>
      <c r="I70" s="266"/>
      <c r="J70" s="57"/>
      <c r="K70" s="58"/>
      <c r="L70" s="52"/>
    </row>
    <row r="71" spans="1:13" s="49" customFormat="1" ht="30" customHeight="1">
      <c r="B71" s="50"/>
      <c r="C71" s="55"/>
      <c r="D71" s="64"/>
      <c r="E71" s="64"/>
      <c r="F71" s="64"/>
      <c r="G71" s="68" t="s">
        <v>18</v>
      </c>
      <c r="H71" s="65"/>
      <c r="I71" s="66"/>
      <c r="J71" s="67"/>
      <c r="K71" s="69">
        <f>K68</f>
        <v>200000000</v>
      </c>
      <c r="L71" s="52"/>
    </row>
    <row r="72" spans="1:13" s="49" customFormat="1" ht="30" customHeight="1">
      <c r="B72" s="50"/>
      <c r="C72" s="55"/>
      <c r="D72" s="56"/>
      <c r="E72" s="55"/>
      <c r="F72" s="55"/>
      <c r="G72" s="70"/>
      <c r="H72" s="65"/>
      <c r="I72" s="66"/>
      <c r="J72" s="71"/>
      <c r="K72" s="63"/>
      <c r="L72" s="52"/>
    </row>
    <row r="73" spans="1:13" s="49" customFormat="1" ht="30" customHeight="1" thickBot="1">
      <c r="B73" s="50"/>
      <c r="C73" s="55"/>
      <c r="D73" s="56"/>
      <c r="E73" s="55"/>
      <c r="F73" s="72"/>
      <c r="G73" s="70"/>
      <c r="H73" s="65"/>
      <c r="I73" s="66"/>
      <c r="J73" s="71"/>
      <c r="K73" s="69"/>
      <c r="L73" s="52"/>
    </row>
    <row r="74" spans="1:13" s="49" customFormat="1" ht="30" customHeight="1" thickBot="1">
      <c r="B74" s="50"/>
      <c r="C74" s="55"/>
      <c r="D74" s="56"/>
      <c r="E74" s="55"/>
      <c r="F74" s="55"/>
      <c r="G74" s="73" t="s">
        <v>19</v>
      </c>
      <c r="H74" s="74"/>
      <c r="I74" s="75"/>
      <c r="J74" s="76"/>
      <c r="K74" s="51">
        <f>K71</f>
        <v>200000000</v>
      </c>
      <c r="L74" s="52"/>
    </row>
    <row r="75" spans="1:13" s="49" customFormat="1" ht="14.4" thickBot="1">
      <c r="B75" s="50"/>
      <c r="C75" s="55"/>
      <c r="D75" s="56"/>
      <c r="E75" s="56"/>
      <c r="F75" s="56"/>
      <c r="G75" s="55"/>
      <c r="H75" s="55"/>
      <c r="I75" s="77"/>
      <c r="J75" s="78"/>
      <c r="K75" s="79"/>
      <c r="L75" s="52"/>
    </row>
    <row r="76" spans="1:13" s="49" customFormat="1">
      <c r="B76" s="50"/>
      <c r="C76" s="80"/>
      <c r="D76" s="262"/>
      <c r="E76" s="262"/>
      <c r="F76" s="262"/>
      <c r="G76" s="262"/>
      <c r="H76" s="262"/>
      <c r="I76" s="262"/>
      <c r="J76" s="262"/>
      <c r="K76" s="263"/>
      <c r="L76" s="81"/>
    </row>
    <row r="77" spans="1:13" s="49" customFormat="1" ht="46.5" customHeight="1">
      <c r="B77" s="50"/>
      <c r="C77" s="240" t="s">
        <v>20</v>
      </c>
      <c r="D77" s="241"/>
      <c r="E77" s="241"/>
      <c r="F77" s="241"/>
      <c r="G77" s="241"/>
      <c r="H77" s="261" t="s">
        <v>9</v>
      </c>
      <c r="I77" s="261"/>
      <c r="J77" s="261"/>
      <c r="K77" s="82" t="s">
        <v>21</v>
      </c>
      <c r="L77" s="83"/>
    </row>
    <row r="78" spans="1:13" s="49" customFormat="1" ht="32.25" customHeight="1">
      <c r="B78" s="50"/>
      <c r="C78" s="240" t="s">
        <v>22</v>
      </c>
      <c r="D78" s="241"/>
      <c r="E78" s="241"/>
      <c r="F78" s="241"/>
      <c r="G78" s="241"/>
      <c r="H78" s="245" t="s">
        <v>23</v>
      </c>
      <c r="I78" s="245"/>
      <c r="J78" s="84" t="s">
        <v>24</v>
      </c>
      <c r="K78" s="186">
        <v>0.28000000000000003</v>
      </c>
      <c r="L78" s="83"/>
    </row>
    <row r="79" spans="1:13" s="49" customFormat="1" ht="30" customHeight="1">
      <c r="B79" s="50"/>
      <c r="C79" s="240" t="s">
        <v>25</v>
      </c>
      <c r="D79" s="241"/>
      <c r="E79" s="241"/>
      <c r="F79" s="241"/>
      <c r="G79" s="241"/>
      <c r="H79" s="242" t="s">
        <v>26</v>
      </c>
      <c r="I79" s="243"/>
      <c r="J79" s="84" t="s">
        <v>27</v>
      </c>
      <c r="K79" s="186">
        <v>0.01</v>
      </c>
      <c r="L79" s="83"/>
    </row>
    <row r="80" spans="1:13" s="49" customFormat="1" ht="58.5" customHeight="1">
      <c r="B80" s="50"/>
      <c r="C80" s="246"/>
      <c r="D80" s="247"/>
      <c r="E80" s="247"/>
      <c r="F80" s="247"/>
      <c r="G80" s="248"/>
      <c r="H80" s="244" t="s">
        <v>28</v>
      </c>
      <c r="I80" s="245"/>
      <c r="J80" s="84" t="s">
        <v>29</v>
      </c>
      <c r="K80" s="186">
        <v>0.05</v>
      </c>
      <c r="L80" s="52"/>
    </row>
    <row r="81" spans="2:12" ht="39" customHeight="1">
      <c r="B81" s="3"/>
      <c r="C81" s="249"/>
      <c r="D81" s="250"/>
      <c r="E81" s="250"/>
      <c r="F81" s="250"/>
      <c r="G81" s="251"/>
      <c r="H81" s="245" t="s">
        <v>30</v>
      </c>
      <c r="I81" s="245"/>
      <c r="J81" s="84" t="s">
        <v>31</v>
      </c>
      <c r="K81" s="186">
        <v>0.34</v>
      </c>
      <c r="L81" s="4"/>
    </row>
    <row r="82" spans="2:12" ht="47.25" customHeight="1" thickBot="1">
      <c r="B82" s="3"/>
      <c r="C82" s="252"/>
      <c r="D82" s="253"/>
      <c r="E82" s="253"/>
      <c r="F82" s="253"/>
      <c r="G82" s="254"/>
      <c r="H82" s="238"/>
      <c r="I82" s="238"/>
      <c r="J82" s="238"/>
      <c r="K82" s="239"/>
      <c r="L82" s="4"/>
    </row>
    <row r="83" spans="2:12" ht="14.4" thickBot="1">
      <c r="B83" s="86"/>
      <c r="C83" s="87"/>
      <c r="D83" s="87"/>
      <c r="E83" s="88"/>
      <c r="F83" s="87"/>
      <c r="G83" s="89"/>
      <c r="H83" s="87"/>
      <c r="I83" s="87"/>
      <c r="J83" s="87"/>
      <c r="K83" s="87"/>
      <c r="L83" s="90"/>
    </row>
    <row r="84" spans="2:12" ht="14.4" thickTop="1"/>
  </sheetData>
  <mergeCells count="30">
    <mergeCell ref="C7:K8"/>
    <mergeCell ref="C9:K9"/>
    <mergeCell ref="B1:G1"/>
    <mergeCell ref="B2:E2"/>
    <mergeCell ref="B4:L4"/>
    <mergeCell ref="C5:K5"/>
    <mergeCell ref="C6:K6"/>
    <mergeCell ref="C10:K10"/>
    <mergeCell ref="C68:J68"/>
    <mergeCell ref="C77:G77"/>
    <mergeCell ref="H77:J77"/>
    <mergeCell ref="H78:I78"/>
    <mergeCell ref="D76:K76"/>
    <mergeCell ref="G70:I70"/>
    <mergeCell ref="I11:I12"/>
    <mergeCell ref="J11:J12"/>
    <mergeCell ref="K11:K12"/>
    <mergeCell ref="C11:C12"/>
    <mergeCell ref="D11:D12"/>
    <mergeCell ref="G11:G12"/>
    <mergeCell ref="H11:H12"/>
    <mergeCell ref="E11:F11"/>
    <mergeCell ref="D13:K13"/>
    <mergeCell ref="H82:K82"/>
    <mergeCell ref="C79:G79"/>
    <mergeCell ref="H79:I79"/>
    <mergeCell ref="H80:I80"/>
    <mergeCell ref="H81:I81"/>
    <mergeCell ref="C80:G82"/>
    <mergeCell ref="C78:G7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82" t="s">
        <v>0</v>
      </c>
      <c r="C1" s="282"/>
      <c r="D1" s="282"/>
      <c r="E1" s="282"/>
      <c r="F1" s="282"/>
      <c r="G1" s="282"/>
    </row>
    <row r="2" spans="2:12">
      <c r="B2" s="282" t="s">
        <v>1</v>
      </c>
      <c r="C2" s="282"/>
      <c r="D2" s="282"/>
      <c r="E2" s="282"/>
    </row>
    <row r="3" spans="2:12" ht="14.4" thickBot="1">
      <c r="C3" s="6"/>
      <c r="D3" s="7"/>
      <c r="E3" s="6"/>
      <c r="F3" s="7"/>
    </row>
    <row r="4" spans="2:12" ht="15" thickTop="1" thickBot="1">
      <c r="B4" s="283"/>
      <c r="C4" s="284"/>
      <c r="D4" s="284"/>
      <c r="E4" s="284"/>
      <c r="F4" s="284"/>
      <c r="G4" s="284"/>
      <c r="H4" s="284"/>
      <c r="I4" s="284"/>
      <c r="J4" s="284"/>
      <c r="K4" s="284"/>
      <c r="L4" s="285"/>
    </row>
    <row r="5" spans="2:12" ht="31.5" customHeight="1">
      <c r="B5" s="3"/>
      <c r="C5" s="291" t="s">
        <v>2</v>
      </c>
      <c r="D5" s="292"/>
      <c r="E5" s="292"/>
      <c r="F5" s="292"/>
      <c r="G5" s="292"/>
      <c r="H5" s="292"/>
      <c r="I5" s="292"/>
      <c r="J5" s="292"/>
      <c r="K5" s="293"/>
      <c r="L5" s="4"/>
    </row>
    <row r="6" spans="2:12">
      <c r="B6" s="3"/>
      <c r="C6" s="294" t="s">
        <v>32</v>
      </c>
      <c r="D6" s="295"/>
      <c r="E6" s="295"/>
      <c r="F6" s="295"/>
      <c r="G6" s="295"/>
      <c r="H6" s="295"/>
      <c r="I6" s="295"/>
      <c r="J6" s="295"/>
      <c r="K6" s="296"/>
      <c r="L6" s="4"/>
    </row>
    <row r="7" spans="2:12" s="2" customFormat="1">
      <c r="B7" s="91"/>
      <c r="C7" s="297" t="s">
        <v>33</v>
      </c>
      <c r="D7" s="297"/>
      <c r="E7" s="297"/>
      <c r="F7" s="297"/>
      <c r="G7" s="297"/>
      <c r="H7" s="297"/>
      <c r="I7" s="297"/>
      <c r="J7" s="297"/>
      <c r="K7" s="297"/>
      <c r="L7" s="10"/>
    </row>
    <row r="8" spans="2:12" ht="105.75" customHeight="1">
      <c r="B8" s="3"/>
      <c r="C8" s="297"/>
      <c r="D8" s="297"/>
      <c r="E8" s="297"/>
      <c r="F8" s="297"/>
      <c r="G8" s="297"/>
      <c r="H8" s="297"/>
      <c r="I8" s="297"/>
      <c r="J8" s="297"/>
      <c r="K8" s="297"/>
      <c r="L8" s="4"/>
    </row>
    <row r="9" spans="2:12" ht="34.5" customHeight="1">
      <c r="B9" s="3"/>
      <c r="C9" s="298" t="s">
        <v>34</v>
      </c>
      <c r="D9" s="280"/>
      <c r="E9" s="280"/>
      <c r="F9" s="280"/>
      <c r="G9" s="280"/>
      <c r="H9" s="280"/>
      <c r="I9" s="280"/>
      <c r="J9" s="280"/>
      <c r="K9" s="299"/>
      <c r="L9" s="4"/>
    </row>
    <row r="10" spans="2:12" ht="30" customHeight="1" thickBot="1">
      <c r="B10" s="3"/>
      <c r="C10" s="255"/>
      <c r="D10" s="256"/>
      <c r="E10" s="256"/>
      <c r="F10" s="256"/>
      <c r="G10" s="256"/>
      <c r="H10" s="256"/>
      <c r="I10" s="256"/>
      <c r="J10" s="256"/>
      <c r="K10" s="257"/>
      <c r="L10" s="4"/>
    </row>
    <row r="11" spans="2:12" ht="30" customHeight="1">
      <c r="B11" s="3"/>
      <c r="C11" s="273" t="s">
        <v>6</v>
      </c>
      <c r="D11" s="267" t="s">
        <v>7</v>
      </c>
      <c r="E11" s="275" t="s">
        <v>8</v>
      </c>
      <c r="F11" s="275"/>
      <c r="G11" s="273" t="s">
        <v>9</v>
      </c>
      <c r="H11" s="267" t="s">
        <v>10</v>
      </c>
      <c r="I11" s="267" t="s">
        <v>11</v>
      </c>
      <c r="J11" s="269" t="s">
        <v>12</v>
      </c>
      <c r="K11" s="271" t="s">
        <v>13</v>
      </c>
      <c r="L11" s="4"/>
    </row>
    <row r="12" spans="2:12" ht="30" customHeight="1" thickBot="1">
      <c r="B12" s="3"/>
      <c r="C12" s="274"/>
      <c r="D12" s="268"/>
      <c r="E12" s="11" t="s">
        <v>14</v>
      </c>
      <c r="F12" s="11" t="s">
        <v>15</v>
      </c>
      <c r="G12" s="274"/>
      <c r="H12" s="268"/>
      <c r="I12" s="268"/>
      <c r="J12" s="270"/>
      <c r="K12" s="272"/>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58" t="s">
        <v>17</v>
      </c>
      <c r="D40" s="259"/>
      <c r="E40" s="259"/>
      <c r="F40" s="259"/>
      <c r="G40" s="259"/>
      <c r="H40" s="259"/>
      <c r="I40" s="259"/>
      <c r="J40" s="260"/>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64"/>
      <c r="H42" s="265"/>
      <c r="I42" s="266"/>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4.4" thickBot="1">
      <c r="B50" s="50"/>
      <c r="C50" s="55"/>
      <c r="D50" s="56"/>
      <c r="E50" s="56"/>
      <c r="F50" s="56"/>
      <c r="G50" s="55"/>
      <c r="H50" s="55"/>
      <c r="I50" s="77"/>
      <c r="J50" s="78"/>
      <c r="K50" s="79"/>
      <c r="L50" s="52"/>
    </row>
    <row r="51" spans="2:12" s="49" customFormat="1">
      <c r="B51" s="50"/>
      <c r="C51" s="80"/>
      <c r="D51" s="262"/>
      <c r="E51" s="262"/>
      <c r="F51" s="262"/>
      <c r="G51" s="262"/>
      <c r="H51" s="262"/>
      <c r="I51" s="262"/>
      <c r="J51" s="262"/>
      <c r="K51" s="263"/>
      <c r="L51" s="81"/>
    </row>
    <row r="52" spans="2:12" s="49" customFormat="1" ht="46.5" customHeight="1">
      <c r="B52" s="50"/>
      <c r="C52" s="240" t="s">
        <v>20</v>
      </c>
      <c r="D52" s="241"/>
      <c r="E52" s="241"/>
      <c r="F52" s="241"/>
      <c r="G52" s="241"/>
      <c r="H52" s="261" t="s">
        <v>9</v>
      </c>
      <c r="I52" s="261"/>
      <c r="J52" s="261"/>
      <c r="K52" s="82" t="s">
        <v>21</v>
      </c>
      <c r="L52" s="83"/>
    </row>
    <row r="53" spans="2:12" s="49" customFormat="1" ht="32.25" customHeight="1">
      <c r="B53" s="50"/>
      <c r="C53" s="240" t="s">
        <v>22</v>
      </c>
      <c r="D53" s="241"/>
      <c r="E53" s="241"/>
      <c r="F53" s="241"/>
      <c r="G53" s="241"/>
      <c r="H53" s="245" t="s">
        <v>23</v>
      </c>
      <c r="I53" s="245"/>
      <c r="J53" s="84" t="s">
        <v>24</v>
      </c>
      <c r="K53" s="85" t="s">
        <v>35</v>
      </c>
      <c r="L53" s="83"/>
    </row>
    <row r="54" spans="2:12" s="49" customFormat="1" ht="30" customHeight="1">
      <c r="B54" s="50"/>
      <c r="C54" s="240" t="s">
        <v>25</v>
      </c>
      <c r="D54" s="241"/>
      <c r="E54" s="241"/>
      <c r="F54" s="241"/>
      <c r="G54" s="241"/>
      <c r="H54" s="242" t="s">
        <v>26</v>
      </c>
      <c r="I54" s="243"/>
      <c r="J54" s="84" t="s">
        <v>27</v>
      </c>
      <c r="K54" s="85" t="s">
        <v>35</v>
      </c>
      <c r="L54" s="83"/>
    </row>
    <row r="55" spans="2:12" s="49" customFormat="1" ht="58.5" customHeight="1">
      <c r="B55" s="50"/>
      <c r="C55" s="246"/>
      <c r="D55" s="247"/>
      <c r="E55" s="247"/>
      <c r="F55" s="247"/>
      <c r="G55" s="248"/>
      <c r="H55" s="244" t="s">
        <v>28</v>
      </c>
      <c r="I55" s="245"/>
      <c r="J55" s="84" t="s">
        <v>29</v>
      </c>
      <c r="K55" s="85" t="s">
        <v>35</v>
      </c>
      <c r="L55" s="52"/>
    </row>
    <row r="56" spans="2:12" ht="39" customHeight="1">
      <c r="B56" s="3"/>
      <c r="C56" s="249"/>
      <c r="D56" s="250"/>
      <c r="E56" s="250"/>
      <c r="F56" s="250"/>
      <c r="G56" s="251"/>
      <c r="H56" s="245" t="s">
        <v>30</v>
      </c>
      <c r="I56" s="245"/>
      <c r="J56" s="84" t="s">
        <v>31</v>
      </c>
      <c r="K56" s="85" t="s">
        <v>35</v>
      </c>
      <c r="L56" s="4"/>
    </row>
    <row r="57" spans="2:12" ht="47.25" customHeight="1" thickBot="1">
      <c r="B57" s="3"/>
      <c r="C57" s="252"/>
      <c r="D57" s="253"/>
      <c r="E57" s="253"/>
      <c r="F57" s="253"/>
      <c r="G57" s="254"/>
      <c r="H57" s="238"/>
      <c r="I57" s="238"/>
      <c r="J57" s="238"/>
      <c r="K57" s="239"/>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4.4" thickBot="1">
      <c r="B60" s="86"/>
      <c r="C60" s="87"/>
      <c r="D60" s="87"/>
      <c r="E60" s="88"/>
      <c r="F60" s="87"/>
      <c r="G60" s="89"/>
      <c r="H60" s="87"/>
      <c r="I60" s="87"/>
      <c r="J60" s="87"/>
      <c r="K60" s="87"/>
      <c r="L60" s="90"/>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5" customWidth="1"/>
    <col min="3" max="3" width="14.6640625" style="95" customWidth="1"/>
    <col min="4" max="4" width="13" style="95" customWidth="1"/>
    <col min="5" max="11" width="11.44140625" style="95"/>
    <col min="12" max="12" width="12.88671875" style="95" customWidth="1"/>
    <col min="13" max="14" width="11.44140625" style="95"/>
    <col min="15" max="15" width="18.6640625" style="95" customWidth="1"/>
    <col min="16" max="17" width="3.109375" style="95" customWidth="1"/>
    <col min="18" max="16384" width="11.44140625" style="95"/>
  </cols>
  <sheetData>
    <row r="1" spans="2:16">
      <c r="B1" s="282" t="s">
        <v>37</v>
      </c>
      <c r="C1" s="282"/>
      <c r="D1" s="282"/>
      <c r="E1" s="282"/>
      <c r="F1" s="282"/>
      <c r="G1" s="282"/>
      <c r="H1" s="282"/>
      <c r="I1" s="282"/>
      <c r="J1" s="282"/>
      <c r="K1" s="282"/>
      <c r="L1" s="282"/>
    </row>
    <row r="2" spans="2:16">
      <c r="B2" s="282" t="s">
        <v>1</v>
      </c>
      <c r="C2" s="282"/>
      <c r="D2" s="282"/>
      <c r="E2" s="282"/>
    </row>
    <row r="3" spans="2:16" ht="14.4" thickBot="1"/>
    <row r="4" spans="2:16" ht="25.5" customHeight="1" thickTop="1">
      <c r="B4" s="385"/>
      <c r="C4" s="386"/>
      <c r="D4" s="386"/>
      <c r="E4" s="386"/>
      <c r="F4" s="386"/>
      <c r="G4" s="386"/>
      <c r="H4" s="386"/>
      <c r="I4" s="386"/>
      <c r="J4" s="386"/>
      <c r="K4" s="386"/>
      <c r="L4" s="386"/>
      <c r="M4" s="386"/>
      <c r="N4" s="386"/>
      <c r="O4" s="386"/>
      <c r="P4" s="387"/>
    </row>
    <row r="5" spans="2:16" ht="36.75" customHeight="1">
      <c r="B5" s="97"/>
      <c r="C5" s="300" t="s">
        <v>38</v>
      </c>
      <c r="D5" s="300"/>
      <c r="E5" s="300"/>
      <c r="F5" s="300"/>
      <c r="G5" s="300"/>
      <c r="H5" s="300"/>
      <c r="I5" s="300"/>
      <c r="J5" s="300"/>
      <c r="K5" s="300"/>
      <c r="L5" s="300"/>
      <c r="M5" s="300"/>
      <c r="N5" s="300"/>
      <c r="O5" s="300"/>
      <c r="P5" s="96"/>
    </row>
    <row r="6" spans="2:16" ht="14.4" thickBot="1">
      <c r="B6" s="97"/>
      <c r="P6" s="96"/>
    </row>
    <row r="7" spans="2:16">
      <c r="B7" s="97"/>
      <c r="C7" s="309"/>
      <c r="D7" s="311"/>
      <c r="E7" s="312"/>
      <c r="F7" s="312"/>
      <c r="G7" s="312"/>
      <c r="H7" s="312"/>
      <c r="I7" s="312"/>
      <c r="J7" s="312"/>
      <c r="K7" s="313"/>
      <c r="L7" s="329"/>
      <c r="M7" s="330"/>
      <c r="N7" s="330"/>
      <c r="O7" s="331"/>
      <c r="P7" s="96"/>
    </row>
    <row r="8" spans="2:16">
      <c r="B8" s="97"/>
      <c r="C8" s="310"/>
      <c r="D8" s="303" t="s">
        <v>39</v>
      </c>
      <c r="E8" s="304"/>
      <c r="F8" s="304"/>
      <c r="G8" s="304"/>
      <c r="H8" s="304"/>
      <c r="I8" s="304"/>
      <c r="J8" s="304"/>
      <c r="K8" s="305"/>
      <c r="L8" s="332"/>
      <c r="M8" s="333"/>
      <c r="N8" s="333"/>
      <c r="O8" s="334"/>
      <c r="P8" s="96"/>
    </row>
    <row r="9" spans="2:16">
      <c r="B9" s="97"/>
      <c r="C9" s="310"/>
      <c r="D9" s="303"/>
      <c r="E9" s="304"/>
      <c r="F9" s="304"/>
      <c r="G9" s="304"/>
      <c r="H9" s="304"/>
      <c r="I9" s="304"/>
      <c r="J9" s="304"/>
      <c r="K9" s="305"/>
      <c r="L9" s="301" t="s">
        <v>40</v>
      </c>
      <c r="M9" s="335"/>
      <c r="N9" s="336"/>
      <c r="O9" s="337"/>
      <c r="P9" s="96"/>
    </row>
    <row r="10" spans="2:16">
      <c r="B10" s="97"/>
      <c r="C10" s="310"/>
      <c r="D10" s="303" t="s">
        <v>41</v>
      </c>
      <c r="E10" s="304"/>
      <c r="F10" s="304"/>
      <c r="G10" s="304"/>
      <c r="H10" s="304"/>
      <c r="I10" s="304"/>
      <c r="J10" s="304"/>
      <c r="K10" s="305"/>
      <c r="L10" s="314"/>
      <c r="M10" s="338"/>
      <c r="N10" s="339"/>
      <c r="O10" s="340"/>
      <c r="P10" s="96"/>
    </row>
    <row r="11" spans="2:16" ht="12.75" customHeight="1">
      <c r="B11" s="97"/>
      <c r="C11" s="310"/>
      <c r="D11" s="306"/>
      <c r="E11" s="307"/>
      <c r="F11" s="307"/>
      <c r="G11" s="307"/>
      <c r="H11" s="307"/>
      <c r="I11" s="307"/>
      <c r="J11" s="307"/>
      <c r="K11" s="308"/>
      <c r="L11" s="301" t="s">
        <v>42</v>
      </c>
      <c r="M11" s="301">
        <v>1</v>
      </c>
      <c r="N11" s="301" t="s">
        <v>43</v>
      </c>
      <c r="O11" s="327">
        <v>1</v>
      </c>
      <c r="P11" s="96"/>
    </row>
    <row r="12" spans="2:16">
      <c r="B12" s="97"/>
      <c r="C12" s="310"/>
      <c r="D12" s="306"/>
      <c r="E12" s="307"/>
      <c r="F12" s="307"/>
      <c r="G12" s="307"/>
      <c r="H12" s="307"/>
      <c r="I12" s="307"/>
      <c r="J12" s="307"/>
      <c r="K12" s="308"/>
      <c r="L12" s="302"/>
      <c r="M12" s="302"/>
      <c r="N12" s="302"/>
      <c r="O12" s="328"/>
      <c r="P12" s="96"/>
    </row>
    <row r="13" spans="2:16">
      <c r="B13" s="97"/>
      <c r="C13" s="310"/>
      <c r="D13" s="303" t="s">
        <v>44</v>
      </c>
      <c r="E13" s="304"/>
      <c r="F13" s="304"/>
      <c r="G13" s="304"/>
      <c r="H13" s="304"/>
      <c r="I13" s="304"/>
      <c r="J13" s="304"/>
      <c r="K13" s="305"/>
      <c r="L13" s="302"/>
      <c r="M13" s="302"/>
      <c r="N13" s="302"/>
      <c r="O13" s="328"/>
      <c r="P13" s="96"/>
    </row>
    <row r="14" spans="2:16" ht="14.4"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394" t="s">
        <v>49</v>
      </c>
      <c r="D17" s="395"/>
      <c r="E17" s="395"/>
      <c r="F17" s="395"/>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4.4" thickBot="1">
      <c r="B19" s="97"/>
      <c r="C19" s="116"/>
      <c r="D19" s="117"/>
      <c r="E19" s="117"/>
      <c r="F19" s="117"/>
      <c r="G19" s="117"/>
      <c r="H19" s="117"/>
      <c r="I19" s="117"/>
      <c r="J19" s="117"/>
      <c r="K19" s="117"/>
      <c r="L19" s="117"/>
      <c r="M19" s="117"/>
      <c r="N19" s="117"/>
      <c r="O19" s="118"/>
      <c r="P19" s="96"/>
    </row>
    <row r="20" spans="2:16" ht="14.4" thickBot="1">
      <c r="B20" s="97"/>
      <c r="C20" s="119"/>
      <c r="D20" s="120"/>
      <c r="E20" s="120"/>
      <c r="F20" s="120"/>
      <c r="G20" s="120"/>
      <c r="H20" s="120"/>
      <c r="K20" s="120"/>
      <c r="L20" s="120"/>
      <c r="M20" s="120"/>
      <c r="N20" s="120"/>
      <c r="O20" s="121"/>
      <c r="P20" s="96"/>
    </row>
    <row r="21" spans="2:16">
      <c r="B21" s="97"/>
      <c r="C21" s="349" t="s">
        <v>51</v>
      </c>
      <c r="D21" s="350"/>
      <c r="E21" s="350"/>
      <c r="F21" s="350"/>
      <c r="G21" s="350"/>
      <c r="H21" s="350"/>
      <c r="I21" s="350"/>
      <c r="J21" s="350"/>
      <c r="K21" s="350"/>
      <c r="L21" s="350"/>
      <c r="M21" s="350"/>
      <c r="N21" s="350"/>
      <c r="O21" s="351"/>
      <c r="P21" s="96"/>
    </row>
    <row r="22" spans="2:16" ht="14.4" thickBot="1">
      <c r="B22" s="97"/>
      <c r="C22" s="122"/>
      <c r="O22" s="123"/>
      <c r="P22" s="96"/>
    </row>
    <row r="23" spans="2:16">
      <c r="B23" s="97"/>
      <c r="C23" s="124" t="s">
        <v>52</v>
      </c>
      <c r="D23" s="315" t="s">
        <v>53</v>
      </c>
      <c r="E23" s="316"/>
      <c r="F23" s="316"/>
      <c r="G23" s="316"/>
      <c r="H23" s="316"/>
      <c r="I23" s="316"/>
      <c r="J23" s="316"/>
      <c r="K23" s="316"/>
      <c r="L23" s="317"/>
      <c r="M23" s="347" t="s">
        <v>54</v>
      </c>
      <c r="N23" s="348"/>
      <c r="O23" s="124" t="s">
        <v>11</v>
      </c>
      <c r="P23" s="96"/>
    </row>
    <row r="24" spans="2:16" ht="14.4" thickBot="1">
      <c r="B24" s="97"/>
      <c r="C24" s="125"/>
      <c r="D24" s="341"/>
      <c r="E24" s="361"/>
      <c r="F24" s="361"/>
      <c r="G24" s="361"/>
      <c r="H24" s="361"/>
      <c r="I24" s="361"/>
      <c r="J24" s="361"/>
      <c r="K24" s="361"/>
      <c r="L24" s="342"/>
      <c r="M24" s="341"/>
      <c r="N24" s="342"/>
      <c r="O24" s="126"/>
      <c r="P24" s="96"/>
    </row>
    <row r="25" spans="2:16">
      <c r="B25" s="97"/>
      <c r="C25" s="318" t="s">
        <v>55</v>
      </c>
      <c r="D25" s="319"/>
      <c r="E25" s="319"/>
      <c r="F25" s="319"/>
      <c r="G25" s="319"/>
      <c r="H25" s="319"/>
      <c r="I25" s="319"/>
      <c r="J25" s="319"/>
      <c r="K25" s="319"/>
      <c r="L25" s="319"/>
      <c r="M25" s="319"/>
      <c r="N25" s="319"/>
      <c r="O25" s="320"/>
      <c r="P25" s="96"/>
    </row>
    <row r="26" spans="2:16">
      <c r="B26" s="97"/>
      <c r="C26" s="321"/>
      <c r="D26" s="322"/>
      <c r="E26" s="322"/>
      <c r="F26" s="322"/>
      <c r="G26" s="322"/>
      <c r="H26" s="322"/>
      <c r="I26" s="322"/>
      <c r="J26" s="322"/>
      <c r="K26" s="322"/>
      <c r="L26" s="322"/>
      <c r="M26" s="322"/>
      <c r="N26" s="322"/>
      <c r="O26" s="323"/>
      <c r="P26" s="96"/>
    </row>
    <row r="27" spans="2:16" ht="14.4" thickBot="1">
      <c r="B27" s="97"/>
      <c r="C27" s="324"/>
      <c r="D27" s="325"/>
      <c r="E27" s="325"/>
      <c r="F27" s="325"/>
      <c r="G27" s="325"/>
      <c r="H27" s="325"/>
      <c r="I27" s="325"/>
      <c r="J27" s="325"/>
      <c r="K27" s="325"/>
      <c r="L27" s="325"/>
      <c r="M27" s="325"/>
      <c r="N27" s="325"/>
      <c r="O27" s="326"/>
      <c r="P27" s="96"/>
    </row>
    <row r="28" spans="2:16">
      <c r="B28" s="97"/>
      <c r="C28" s="343" t="s">
        <v>53</v>
      </c>
      <c r="D28" s="344"/>
      <c r="E28" s="344"/>
      <c r="F28" s="344"/>
      <c r="G28" s="345"/>
      <c r="H28" s="346" t="s">
        <v>56</v>
      </c>
      <c r="I28" s="344"/>
      <c r="J28" s="358" t="s">
        <v>57</v>
      </c>
      <c r="K28" s="359"/>
      <c r="L28" s="128" t="s">
        <v>58</v>
      </c>
      <c r="M28" s="346" t="s">
        <v>59</v>
      </c>
      <c r="N28" s="360"/>
      <c r="O28" s="129" t="s">
        <v>60</v>
      </c>
      <c r="P28" s="96"/>
    </row>
    <row r="29" spans="2:16">
      <c r="B29" s="97"/>
      <c r="C29" s="352"/>
      <c r="D29" s="353"/>
      <c r="E29" s="353"/>
      <c r="F29" s="353"/>
      <c r="G29" s="354"/>
      <c r="H29" s="355"/>
      <c r="I29" s="354"/>
      <c r="J29" s="355"/>
      <c r="K29" s="354"/>
      <c r="L29" s="131"/>
      <c r="M29" s="356"/>
      <c r="N29" s="357"/>
      <c r="O29" s="132"/>
      <c r="P29" s="96"/>
    </row>
    <row r="30" spans="2:16">
      <c r="B30" s="97"/>
      <c r="C30" s="133"/>
      <c r="D30" s="134"/>
      <c r="E30" s="134"/>
      <c r="F30" s="134"/>
      <c r="G30" s="135"/>
      <c r="H30" s="136"/>
      <c r="I30" s="135"/>
      <c r="J30" s="136"/>
      <c r="K30" s="135"/>
      <c r="L30" s="131"/>
      <c r="M30" s="356"/>
      <c r="N30" s="357"/>
      <c r="O30" s="132"/>
      <c r="P30" s="96"/>
    </row>
    <row r="31" spans="2:16" ht="14.4" thickBot="1">
      <c r="B31" s="97"/>
      <c r="C31" s="362"/>
      <c r="D31" s="363"/>
      <c r="E31" s="363"/>
      <c r="F31" s="363"/>
      <c r="G31" s="364"/>
      <c r="H31" s="365"/>
      <c r="I31" s="364"/>
      <c r="J31" s="365"/>
      <c r="K31" s="364"/>
      <c r="L31" s="137"/>
      <c r="M31" s="366"/>
      <c r="N31" s="367"/>
      <c r="O31" s="132"/>
      <c r="P31" s="96"/>
    </row>
    <row r="32" spans="2:16" ht="14.4" thickBot="1">
      <c r="B32" s="97"/>
      <c r="C32" s="375" t="s">
        <v>61</v>
      </c>
      <c r="D32" s="376"/>
      <c r="E32" s="376"/>
      <c r="F32" s="376"/>
      <c r="G32" s="376"/>
      <c r="H32" s="376"/>
      <c r="I32" s="376"/>
      <c r="J32" s="376"/>
      <c r="K32" s="376"/>
      <c r="L32" s="376"/>
      <c r="M32" s="376"/>
      <c r="N32" s="377"/>
      <c r="O32" s="138"/>
      <c r="P32" s="96"/>
    </row>
    <row r="33" spans="2:16" ht="13.5" customHeight="1">
      <c r="B33" s="97"/>
      <c r="C33" s="318" t="s">
        <v>62</v>
      </c>
      <c r="D33" s="319"/>
      <c r="E33" s="319"/>
      <c r="F33" s="319"/>
      <c r="G33" s="319"/>
      <c r="H33" s="319"/>
      <c r="I33" s="319"/>
      <c r="J33" s="319"/>
      <c r="K33" s="319"/>
      <c r="L33" s="319"/>
      <c r="M33" s="319"/>
      <c r="N33" s="319"/>
      <c r="O33" s="320"/>
      <c r="P33" s="96"/>
    </row>
    <row r="34" spans="2:16">
      <c r="B34" s="97"/>
      <c r="C34" s="321"/>
      <c r="D34" s="322"/>
      <c r="E34" s="322"/>
      <c r="F34" s="322"/>
      <c r="G34" s="322"/>
      <c r="H34" s="322"/>
      <c r="I34" s="322"/>
      <c r="J34" s="322"/>
      <c r="K34" s="322"/>
      <c r="L34" s="322"/>
      <c r="M34" s="322"/>
      <c r="N34" s="322"/>
      <c r="O34" s="323"/>
      <c r="P34" s="96"/>
    </row>
    <row r="35" spans="2:16" ht="14.4" thickBot="1">
      <c r="B35" s="97"/>
      <c r="C35" s="324"/>
      <c r="D35" s="325"/>
      <c r="E35" s="325"/>
      <c r="F35" s="325"/>
      <c r="G35" s="325"/>
      <c r="H35" s="325"/>
      <c r="I35" s="325"/>
      <c r="J35" s="325"/>
      <c r="K35" s="325"/>
      <c r="L35" s="325"/>
      <c r="M35" s="325"/>
      <c r="N35" s="325"/>
      <c r="O35" s="326"/>
      <c r="P35" s="96"/>
    </row>
    <row r="36" spans="2:16">
      <c r="B36" s="97"/>
      <c r="C36" s="343" t="s">
        <v>53</v>
      </c>
      <c r="D36" s="368"/>
      <c r="E36" s="368"/>
      <c r="F36" s="368"/>
      <c r="G36" s="368"/>
      <c r="H36" s="368"/>
      <c r="I36" s="368"/>
      <c r="J36" s="360"/>
      <c r="K36" s="127" t="s">
        <v>54</v>
      </c>
      <c r="L36" s="128" t="s">
        <v>11</v>
      </c>
      <c r="M36" s="346" t="s">
        <v>63</v>
      </c>
      <c r="N36" s="360"/>
      <c r="O36" s="129" t="s">
        <v>60</v>
      </c>
      <c r="P36" s="96"/>
    </row>
    <row r="37" spans="2:16">
      <c r="B37" s="97"/>
      <c r="C37" s="352"/>
      <c r="D37" s="353"/>
      <c r="E37" s="353"/>
      <c r="F37" s="353"/>
      <c r="G37" s="353"/>
      <c r="H37" s="353"/>
      <c r="I37" s="353"/>
      <c r="J37" s="354"/>
      <c r="K37" s="140"/>
      <c r="L37" s="141"/>
      <c r="M37" s="383"/>
      <c r="N37" s="384"/>
      <c r="O37" s="132"/>
      <c r="P37" s="96"/>
    </row>
    <row r="38" spans="2:16" ht="14.4" thickBot="1">
      <c r="B38" s="97"/>
      <c r="C38" s="362"/>
      <c r="D38" s="363"/>
      <c r="E38" s="363"/>
      <c r="F38" s="363"/>
      <c r="G38" s="363"/>
      <c r="H38" s="363"/>
      <c r="I38" s="363"/>
      <c r="J38" s="364"/>
      <c r="K38" s="134"/>
      <c r="L38" s="142"/>
      <c r="M38" s="373"/>
      <c r="N38" s="374"/>
      <c r="O38" s="143"/>
      <c r="P38" s="96"/>
    </row>
    <row r="39" spans="2:16" ht="14.4" thickBot="1">
      <c r="B39" s="97"/>
      <c r="C39" s="375" t="s">
        <v>61</v>
      </c>
      <c r="D39" s="376"/>
      <c r="E39" s="376"/>
      <c r="F39" s="376"/>
      <c r="G39" s="376"/>
      <c r="H39" s="376"/>
      <c r="I39" s="376"/>
      <c r="J39" s="376"/>
      <c r="K39" s="376"/>
      <c r="L39" s="376"/>
      <c r="M39" s="376"/>
      <c r="N39" s="377"/>
      <c r="O39" s="144">
        <v>0</v>
      </c>
      <c r="P39" s="96"/>
    </row>
    <row r="40" spans="2:16">
      <c r="B40" s="97"/>
      <c r="C40" s="318" t="s">
        <v>64</v>
      </c>
      <c r="D40" s="319"/>
      <c r="E40" s="319"/>
      <c r="F40" s="319"/>
      <c r="G40" s="319"/>
      <c r="H40" s="319"/>
      <c r="I40" s="319"/>
      <c r="J40" s="319"/>
      <c r="K40" s="319"/>
      <c r="L40" s="319"/>
      <c r="M40" s="319"/>
      <c r="N40" s="319"/>
      <c r="O40" s="320"/>
      <c r="P40" s="96"/>
    </row>
    <row r="41" spans="2:16">
      <c r="B41" s="97"/>
      <c r="C41" s="321"/>
      <c r="D41" s="322"/>
      <c r="E41" s="322"/>
      <c r="F41" s="322"/>
      <c r="G41" s="322"/>
      <c r="H41" s="322"/>
      <c r="I41" s="322"/>
      <c r="J41" s="322"/>
      <c r="K41" s="322"/>
      <c r="L41" s="322"/>
      <c r="M41" s="322"/>
      <c r="N41" s="322"/>
      <c r="O41" s="323"/>
      <c r="P41" s="96"/>
    </row>
    <row r="42" spans="2:16" ht="14.4" thickBot="1">
      <c r="B42" s="97"/>
      <c r="C42" s="324"/>
      <c r="D42" s="325"/>
      <c r="E42" s="325"/>
      <c r="F42" s="325"/>
      <c r="G42" s="325"/>
      <c r="H42" s="325"/>
      <c r="I42" s="325"/>
      <c r="J42" s="325"/>
      <c r="K42" s="325"/>
      <c r="L42" s="325"/>
      <c r="M42" s="325"/>
      <c r="N42" s="325"/>
      <c r="O42" s="326"/>
      <c r="P42" s="96"/>
    </row>
    <row r="43" spans="2:16" ht="15.6">
      <c r="B43" s="97"/>
      <c r="C43" s="343" t="s">
        <v>65</v>
      </c>
      <c r="D43" s="368"/>
      <c r="E43" s="368"/>
      <c r="F43" s="368"/>
      <c r="G43" s="368"/>
      <c r="H43" s="368"/>
      <c r="I43" s="368"/>
      <c r="J43" s="128" t="s">
        <v>66</v>
      </c>
      <c r="K43" s="139" t="s">
        <v>67</v>
      </c>
      <c r="L43" s="145" t="s">
        <v>68</v>
      </c>
      <c r="M43" s="346" t="s">
        <v>69</v>
      </c>
      <c r="N43" s="360"/>
      <c r="O43" s="129" t="s">
        <v>60</v>
      </c>
      <c r="P43" s="96"/>
    </row>
    <row r="44" spans="2:16">
      <c r="B44" s="97"/>
      <c r="C44" s="352"/>
      <c r="D44" s="353"/>
      <c r="E44" s="353"/>
      <c r="F44" s="353"/>
      <c r="G44" s="353"/>
      <c r="H44" s="353"/>
      <c r="I44" s="353"/>
      <c r="J44" s="146"/>
      <c r="K44" s="147"/>
      <c r="L44" s="146"/>
      <c r="M44" s="371"/>
      <c r="N44" s="372"/>
      <c r="O44" s="132"/>
      <c r="P44" s="96"/>
    </row>
    <row r="45" spans="2:16" ht="14.4" thickBot="1">
      <c r="B45" s="97"/>
      <c r="C45" s="362"/>
      <c r="D45" s="363"/>
      <c r="E45" s="363"/>
      <c r="F45" s="363"/>
      <c r="G45" s="363"/>
      <c r="H45" s="363"/>
      <c r="I45" s="363"/>
      <c r="J45" s="148"/>
      <c r="K45" s="149"/>
      <c r="L45" s="148"/>
      <c r="M45" s="373"/>
      <c r="N45" s="374"/>
      <c r="O45" s="150"/>
      <c r="P45" s="96"/>
    </row>
    <row r="46" spans="2:16" ht="14.4" thickBot="1">
      <c r="B46" s="97"/>
      <c r="C46" s="375" t="s">
        <v>61</v>
      </c>
      <c r="D46" s="376"/>
      <c r="E46" s="376"/>
      <c r="F46" s="376"/>
      <c r="G46" s="376"/>
      <c r="H46" s="376"/>
      <c r="I46" s="376"/>
      <c r="J46" s="376"/>
      <c r="K46" s="376"/>
      <c r="L46" s="376"/>
      <c r="M46" s="376"/>
      <c r="N46" s="377"/>
      <c r="O46" s="138"/>
      <c r="P46" s="96"/>
    </row>
    <row r="47" spans="2:16">
      <c r="B47" s="97"/>
      <c r="C47" s="318" t="s">
        <v>70</v>
      </c>
      <c r="D47" s="319"/>
      <c r="E47" s="319"/>
      <c r="F47" s="319"/>
      <c r="G47" s="319"/>
      <c r="H47" s="319"/>
      <c r="I47" s="319"/>
      <c r="J47" s="319"/>
      <c r="K47" s="319"/>
      <c r="L47" s="319"/>
      <c r="M47" s="319"/>
      <c r="N47" s="319"/>
      <c r="O47" s="320"/>
      <c r="P47" s="96"/>
    </row>
    <row r="48" spans="2:16">
      <c r="B48" s="97"/>
      <c r="C48" s="321"/>
      <c r="D48" s="322"/>
      <c r="E48" s="322"/>
      <c r="F48" s="322"/>
      <c r="G48" s="322"/>
      <c r="H48" s="322"/>
      <c r="I48" s="322"/>
      <c r="J48" s="322"/>
      <c r="K48" s="322"/>
      <c r="L48" s="322"/>
      <c r="M48" s="322"/>
      <c r="N48" s="322"/>
      <c r="O48" s="323"/>
      <c r="P48" s="96"/>
    </row>
    <row r="49" spans="2:16" ht="14.4" thickBot="1">
      <c r="B49" s="97"/>
      <c r="C49" s="324"/>
      <c r="D49" s="325"/>
      <c r="E49" s="325"/>
      <c r="F49" s="325"/>
      <c r="G49" s="325"/>
      <c r="H49" s="325"/>
      <c r="I49" s="325"/>
      <c r="J49" s="325"/>
      <c r="K49" s="325"/>
      <c r="L49" s="325"/>
      <c r="M49" s="325"/>
      <c r="N49" s="325"/>
      <c r="O49" s="326"/>
      <c r="P49" s="96"/>
    </row>
    <row r="50" spans="2:16" ht="31.5" customHeight="1">
      <c r="B50" s="97"/>
      <c r="C50" s="343" t="s">
        <v>71</v>
      </c>
      <c r="D50" s="368"/>
      <c r="E50" s="368"/>
      <c r="F50" s="368"/>
      <c r="G50" s="368"/>
      <c r="H50" s="368"/>
      <c r="I50" s="368"/>
      <c r="J50" s="128" t="s">
        <v>72</v>
      </c>
      <c r="K50" s="151" t="s">
        <v>73</v>
      </c>
      <c r="L50" s="152" t="s">
        <v>74</v>
      </c>
      <c r="M50" s="369" t="s">
        <v>59</v>
      </c>
      <c r="N50" s="370"/>
      <c r="O50" s="154" t="s">
        <v>60</v>
      </c>
      <c r="P50" s="96"/>
    </row>
    <row r="51" spans="2:16">
      <c r="B51" s="97"/>
      <c r="C51" s="155"/>
      <c r="D51" s="156"/>
      <c r="E51" s="156"/>
      <c r="F51" s="156"/>
      <c r="G51" s="156"/>
      <c r="H51" s="156"/>
      <c r="I51" s="156"/>
      <c r="J51" s="157"/>
      <c r="K51" s="158"/>
      <c r="L51" s="159"/>
      <c r="M51" s="378"/>
      <c r="N51" s="379"/>
      <c r="O51" s="160"/>
      <c r="P51" s="96"/>
    </row>
    <row r="52" spans="2:16">
      <c r="B52" s="97"/>
      <c r="C52" s="155"/>
      <c r="D52" s="156"/>
      <c r="E52" s="156"/>
      <c r="F52" s="156"/>
      <c r="G52" s="156"/>
      <c r="H52" s="156"/>
      <c r="I52" s="156"/>
      <c r="J52" s="157"/>
      <c r="K52" s="158"/>
      <c r="L52" s="159"/>
      <c r="M52" s="378"/>
      <c r="N52" s="379"/>
      <c r="O52" s="160"/>
      <c r="P52" s="96"/>
    </row>
    <row r="53" spans="2:16">
      <c r="B53" s="97"/>
      <c r="C53" s="155"/>
      <c r="D53" s="156"/>
      <c r="E53" s="156"/>
      <c r="F53" s="156"/>
      <c r="G53" s="156"/>
      <c r="H53" s="156"/>
      <c r="I53" s="156"/>
      <c r="J53" s="157"/>
      <c r="K53" s="158"/>
      <c r="L53" s="159"/>
      <c r="M53" s="371"/>
      <c r="N53" s="372"/>
      <c r="O53" s="160"/>
      <c r="P53" s="96"/>
    </row>
    <row r="54" spans="2:16" ht="14.4" thickBot="1">
      <c r="B54" s="97"/>
      <c r="C54" s="362"/>
      <c r="D54" s="363"/>
      <c r="E54" s="363"/>
      <c r="F54" s="363"/>
      <c r="G54" s="363"/>
      <c r="H54" s="363"/>
      <c r="I54" s="363"/>
      <c r="J54" s="148"/>
      <c r="K54" s="149"/>
      <c r="L54" s="148"/>
      <c r="M54" s="373"/>
      <c r="N54" s="374"/>
      <c r="O54" s="150"/>
      <c r="P54" s="96"/>
    </row>
    <row r="55" spans="2:16" ht="14.4" thickBot="1">
      <c r="B55" s="97"/>
      <c r="C55" s="375" t="s">
        <v>61</v>
      </c>
      <c r="D55" s="376"/>
      <c r="E55" s="376"/>
      <c r="F55" s="376"/>
      <c r="G55" s="376"/>
      <c r="H55" s="376"/>
      <c r="I55" s="376"/>
      <c r="J55" s="376"/>
      <c r="K55" s="376"/>
      <c r="L55" s="376"/>
      <c r="M55" s="376"/>
      <c r="N55" s="377"/>
      <c r="O55" s="144"/>
      <c r="P55" s="96"/>
    </row>
    <row r="56" spans="2:16" ht="14.4" thickBot="1">
      <c r="B56" s="97"/>
      <c r="C56" s="122"/>
      <c r="O56" s="123"/>
      <c r="P56" s="96"/>
    </row>
    <row r="57" spans="2:16" ht="14.4" thickBot="1">
      <c r="B57" s="97"/>
      <c r="C57" s="380" t="s">
        <v>75</v>
      </c>
      <c r="D57" s="381"/>
      <c r="E57" s="381"/>
      <c r="F57" s="381"/>
      <c r="G57" s="381"/>
      <c r="H57" s="381"/>
      <c r="I57" s="381"/>
      <c r="J57" s="381"/>
      <c r="K57" s="381"/>
      <c r="L57" s="381"/>
      <c r="M57" s="381"/>
      <c r="N57" s="382"/>
      <c r="O57" s="161"/>
      <c r="P57" s="96"/>
    </row>
    <row r="58" spans="2:16">
      <c r="B58" s="97"/>
      <c r="C58" s="318" t="s">
        <v>76</v>
      </c>
      <c r="D58" s="319"/>
      <c r="E58" s="319"/>
      <c r="F58" s="319"/>
      <c r="G58" s="319"/>
      <c r="H58" s="319"/>
      <c r="I58" s="319"/>
      <c r="J58" s="319"/>
      <c r="K58" s="319"/>
      <c r="L58" s="319"/>
      <c r="M58" s="319"/>
      <c r="N58" s="319"/>
      <c r="O58" s="320"/>
      <c r="P58" s="96"/>
    </row>
    <row r="59" spans="2:16">
      <c r="B59" s="97"/>
      <c r="C59" s="321"/>
      <c r="D59" s="322"/>
      <c r="E59" s="322"/>
      <c r="F59" s="322"/>
      <c r="G59" s="322"/>
      <c r="H59" s="322"/>
      <c r="I59" s="322"/>
      <c r="J59" s="322"/>
      <c r="K59" s="322"/>
      <c r="L59" s="322"/>
      <c r="M59" s="322"/>
      <c r="N59" s="322"/>
      <c r="O59" s="323"/>
      <c r="P59" s="96"/>
    </row>
    <row r="60" spans="2:16" ht="14.4" thickBot="1">
      <c r="B60" s="97"/>
      <c r="C60" s="324"/>
      <c r="D60" s="325"/>
      <c r="E60" s="325"/>
      <c r="F60" s="325"/>
      <c r="G60" s="325"/>
      <c r="H60" s="325"/>
      <c r="I60" s="325"/>
      <c r="J60" s="325"/>
      <c r="K60" s="325"/>
      <c r="L60" s="325"/>
      <c r="M60" s="325"/>
      <c r="N60" s="325"/>
      <c r="O60" s="326"/>
      <c r="P60" s="96"/>
    </row>
    <row r="61" spans="2:16" ht="27.6">
      <c r="B61" s="97"/>
      <c r="C61" s="343" t="s">
        <v>77</v>
      </c>
      <c r="D61" s="368"/>
      <c r="E61" s="368"/>
      <c r="F61" s="368"/>
      <c r="G61" s="368"/>
      <c r="H61" s="368"/>
      <c r="I61" s="368"/>
      <c r="J61" s="139"/>
      <c r="K61" s="153"/>
      <c r="L61" s="152" t="s">
        <v>78</v>
      </c>
      <c r="M61" s="369" t="s">
        <v>79</v>
      </c>
      <c r="N61" s="370"/>
      <c r="O61" s="154"/>
      <c r="P61" s="96"/>
    </row>
    <row r="62" spans="2:16">
      <c r="B62" s="97"/>
      <c r="C62" s="352" t="s">
        <v>23</v>
      </c>
      <c r="D62" s="353"/>
      <c r="E62" s="353"/>
      <c r="F62" s="353"/>
      <c r="G62" s="353"/>
      <c r="H62" s="353"/>
      <c r="I62" s="353"/>
      <c r="J62" s="162"/>
      <c r="K62" s="163"/>
      <c r="L62" s="164"/>
      <c r="M62" s="402"/>
      <c r="N62" s="403"/>
      <c r="O62" s="165"/>
      <c r="P62" s="96"/>
    </row>
    <row r="63" spans="2:16">
      <c r="B63" s="97"/>
      <c r="C63" s="133" t="s">
        <v>80</v>
      </c>
      <c r="D63" s="134"/>
      <c r="E63" s="134"/>
      <c r="F63" s="134"/>
      <c r="G63" s="134"/>
      <c r="H63" s="134"/>
      <c r="I63" s="134"/>
      <c r="J63" s="162"/>
      <c r="K63" s="163"/>
      <c r="L63" s="164"/>
      <c r="M63" s="402"/>
      <c r="N63" s="403"/>
      <c r="O63" s="165"/>
      <c r="P63" s="96"/>
    </row>
    <row r="64" spans="2:16" ht="14.4" thickBot="1">
      <c r="B64" s="97"/>
      <c r="C64" s="116" t="s">
        <v>81</v>
      </c>
      <c r="D64" s="117"/>
      <c r="E64" s="117"/>
      <c r="F64" s="117"/>
      <c r="G64" s="117"/>
      <c r="H64" s="117"/>
      <c r="I64" s="117"/>
      <c r="J64" s="166"/>
      <c r="K64" s="167"/>
      <c r="L64" s="164"/>
      <c r="M64" s="404"/>
      <c r="N64" s="405"/>
      <c r="O64" s="165"/>
      <c r="P64" s="96"/>
    </row>
    <row r="65" spans="2:16" ht="14.4" thickBot="1">
      <c r="B65" s="97"/>
      <c r="C65" s="375" t="s">
        <v>61</v>
      </c>
      <c r="D65" s="376"/>
      <c r="E65" s="376"/>
      <c r="F65" s="376"/>
      <c r="G65" s="376"/>
      <c r="H65" s="376"/>
      <c r="I65" s="376"/>
      <c r="J65" s="376"/>
      <c r="K65" s="376"/>
      <c r="L65" s="376"/>
      <c r="M65" s="376"/>
      <c r="N65" s="377"/>
      <c r="O65" s="168"/>
      <c r="P65" s="96"/>
    </row>
    <row r="66" spans="2:16" ht="14.4" thickBot="1">
      <c r="B66" s="97"/>
      <c r="C66" s="122"/>
      <c r="O66" s="123"/>
      <c r="P66" s="96"/>
    </row>
    <row r="67" spans="2:16" ht="14.4" thickBot="1">
      <c r="B67" s="97"/>
      <c r="C67" s="380" t="s">
        <v>82</v>
      </c>
      <c r="D67" s="381"/>
      <c r="E67" s="381"/>
      <c r="F67" s="381"/>
      <c r="G67" s="381"/>
      <c r="H67" s="381"/>
      <c r="I67" s="381"/>
      <c r="J67" s="381"/>
      <c r="K67" s="381"/>
      <c r="L67" s="381"/>
      <c r="M67" s="381"/>
      <c r="N67" s="382"/>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399"/>
      <c r="D77" s="400"/>
      <c r="E77" s="400"/>
      <c r="F77" s="400"/>
      <c r="G77" s="400"/>
      <c r="H77" s="400"/>
      <c r="I77" s="400"/>
      <c r="J77" s="400"/>
      <c r="K77" s="400"/>
      <c r="L77" s="400"/>
      <c r="M77" s="400"/>
      <c r="N77" s="400"/>
      <c r="O77" s="401"/>
      <c r="P77" s="96"/>
    </row>
    <row r="78" spans="2:16">
      <c r="B78" s="97"/>
      <c r="C78" s="399"/>
      <c r="D78" s="400"/>
      <c r="E78" s="400"/>
      <c r="F78" s="400"/>
      <c r="G78" s="400"/>
      <c r="H78" s="400"/>
      <c r="I78" s="400"/>
      <c r="J78" s="400"/>
      <c r="K78" s="400"/>
      <c r="L78" s="400"/>
      <c r="M78" s="400"/>
      <c r="N78" s="400"/>
      <c r="O78" s="401"/>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396" t="s">
        <v>90</v>
      </c>
      <c r="D81" s="397"/>
      <c r="E81" s="397"/>
      <c r="F81" s="397"/>
      <c r="G81" s="397"/>
      <c r="H81" s="397"/>
      <c r="I81" s="397"/>
      <c r="J81" s="397"/>
      <c r="K81" s="397"/>
      <c r="L81" s="397"/>
      <c r="M81" s="397"/>
      <c r="N81" s="397"/>
      <c r="O81" s="398"/>
      <c r="P81" s="96"/>
    </row>
    <row r="82" spans="2:16">
      <c r="B82" s="97"/>
      <c r="C82" s="396"/>
      <c r="D82" s="397"/>
      <c r="E82" s="397"/>
      <c r="F82" s="397"/>
      <c r="G82" s="397"/>
      <c r="H82" s="397"/>
      <c r="I82" s="397"/>
      <c r="J82" s="397"/>
      <c r="K82" s="397"/>
      <c r="L82" s="397"/>
      <c r="M82" s="397"/>
      <c r="N82" s="397"/>
      <c r="O82" s="398"/>
      <c r="P82" s="96"/>
    </row>
    <row r="83" spans="2:16" ht="12.9" customHeight="1">
      <c r="B83" s="97"/>
      <c r="C83" s="396" t="s">
        <v>91</v>
      </c>
      <c r="D83" s="397"/>
      <c r="E83" s="397"/>
      <c r="F83" s="397"/>
      <c r="G83" s="397"/>
      <c r="H83" s="397"/>
      <c r="I83" s="397"/>
      <c r="J83" s="397"/>
      <c r="K83" s="397"/>
      <c r="L83" s="397"/>
      <c r="M83" s="397"/>
      <c r="N83" s="397"/>
      <c r="O83" s="398"/>
      <c r="P83" s="96"/>
    </row>
    <row r="84" spans="2:16">
      <c r="B84" s="97"/>
      <c r="C84" s="396"/>
      <c r="D84" s="397"/>
      <c r="E84" s="397"/>
      <c r="F84" s="397"/>
      <c r="G84" s="397"/>
      <c r="H84" s="397"/>
      <c r="I84" s="397"/>
      <c r="J84" s="397"/>
      <c r="K84" s="397"/>
      <c r="L84" s="397"/>
      <c r="M84" s="397"/>
      <c r="N84" s="397"/>
      <c r="O84" s="398"/>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388"/>
      <c r="L90" s="388"/>
      <c r="M90" s="388"/>
      <c r="N90" s="388"/>
      <c r="O90" s="389"/>
      <c r="P90" s="96"/>
    </row>
    <row r="91" spans="2:16" ht="18.75" customHeight="1" thickBot="1">
      <c r="B91" s="97"/>
      <c r="C91" s="392"/>
      <c r="D91" s="393"/>
      <c r="E91" s="393"/>
      <c r="F91" s="149"/>
      <c r="G91" s="149"/>
      <c r="H91" s="149"/>
      <c r="I91" s="149"/>
      <c r="J91" s="149"/>
      <c r="K91" s="390"/>
      <c r="L91" s="390"/>
      <c r="M91" s="390"/>
      <c r="N91" s="390"/>
      <c r="O91" s="391"/>
      <c r="P91" s="96"/>
    </row>
    <row r="92" spans="2:16" ht="14.4" thickBot="1">
      <c r="B92" s="178"/>
      <c r="C92" s="179"/>
      <c r="D92" s="179"/>
      <c r="E92" s="179"/>
      <c r="F92" s="179"/>
      <c r="G92" s="179"/>
      <c r="H92" s="179"/>
      <c r="I92" s="179"/>
      <c r="J92" s="179"/>
      <c r="K92" s="179"/>
      <c r="L92" s="179"/>
      <c r="M92" s="179"/>
      <c r="N92" s="179"/>
      <c r="O92" s="179"/>
      <c r="P92" s="180"/>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ERICA ESCOBAR</cp:lastModifiedBy>
  <cp:revision/>
  <dcterms:created xsi:type="dcterms:W3CDTF">2006-06-27T16:47:25Z</dcterms:created>
  <dcterms:modified xsi:type="dcterms:W3CDTF">2026-10-14T23:52:44Z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