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iliaahumada/Downloads/"/>
    </mc:Choice>
  </mc:AlternateContent>
  <xr:revisionPtr revIDLastSave="0" documentId="8_{BECBBB94-FECB-104F-8FE7-5362630ED835}" xr6:coauthVersionLast="47" xr6:coauthVersionMax="47" xr10:uidLastSave="{00000000-0000-0000-0000-000000000000}"/>
  <bookViews>
    <workbookView xWindow="0" yWindow="600" windowWidth="28800" windowHeight="15900" xr2:uid="{55F41A7B-670B-D248-9E1D-FE82652ECA32}"/>
  </bookViews>
  <sheets>
    <sheet name="TRANSPORTE ESCOLAR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F34" i="2" s="1"/>
  <c r="F33" i="2"/>
  <c r="F32" i="2"/>
  <c r="F30" i="2"/>
  <c r="F31" i="2"/>
  <c r="F28" i="2"/>
  <c r="F27" i="2"/>
  <c r="F26" i="2"/>
  <c r="F25" i="2"/>
  <c r="F24" i="2"/>
  <c r="F20" i="2"/>
  <c r="F19" i="2"/>
  <c r="F18" i="2"/>
  <c r="F16" i="2"/>
  <c r="F12" i="2"/>
  <c r="F11" i="2"/>
  <c r="F10" i="2"/>
  <c r="D32" i="2"/>
  <c r="D28" i="2"/>
  <c r="D17" i="2"/>
  <c r="D8" i="2"/>
  <c r="D15" i="2"/>
  <c r="D22" i="2"/>
  <c r="D21" i="2"/>
  <c r="D20" i="2"/>
  <c r="D18" i="2"/>
  <c r="F6" i="2"/>
  <c r="F7" i="2"/>
  <c r="F8" i="2"/>
  <c r="F13" i="2"/>
  <c r="F14" i="2"/>
  <c r="F15" i="2"/>
  <c r="F17" i="2"/>
  <c r="F21" i="2"/>
  <c r="F22" i="2"/>
  <c r="F23" i="2"/>
  <c r="F29" i="2"/>
</calcChain>
</file>

<file path=xl/sharedStrings.xml><?xml version="1.0" encoding="utf-8"?>
<sst xmlns="http://schemas.openxmlformats.org/spreadsheetml/2006/main" count="39" uniqueCount="37">
  <si>
    <t>TRANSPORTE FLUVIAL</t>
  </si>
  <si>
    <t>CAMARON-PLAYÓN PM ACUÁTICA</t>
  </si>
  <si>
    <t>MESITA -PLAYÓN PM ACUÁTICA</t>
  </si>
  <si>
    <t>CAMARÓN-GUAMANGA-PLAYÓN</t>
  </si>
  <si>
    <t>CAÑA-SANTAFÉ DE ICOTEA ACUÁTICA AM</t>
  </si>
  <si>
    <t>TRANSPORTE TERRESTRE</t>
  </si>
  <si>
    <t>ÑANGUMA-FLAMENCO AM</t>
  </si>
  <si>
    <t>ÑANGUMA-HORMIGA-FLAMENCO AM</t>
  </si>
  <si>
    <t>NÍSPERO- FLAMENCO 1</t>
  </si>
  <si>
    <t>NÍSPERO-FLAMENCO 2</t>
  </si>
  <si>
    <t>PUEBLO NUEVO-RETIRO NUEVO AM</t>
  </si>
  <si>
    <t>LOS BELLO- RETIRO NUEVO AM</t>
  </si>
  <si>
    <t>TOMARRAZON-RETIRO NUEVO - NUEVA ESPERANZA AM-PM</t>
  </si>
  <si>
    <t>TOMARRAZON- SUCESION-PLAYON PPL(AM-PM)</t>
  </si>
  <si>
    <t>NUEVO RETEN-NUEVA ESPERANZA AM</t>
  </si>
  <si>
    <t>CEDRITO-NUEVA FLORIDA AM</t>
  </si>
  <si>
    <t>GUARISMO-NUEVA FLORIDA AM</t>
  </si>
  <si>
    <t>COLU-NUEVA FLORIDA AM</t>
  </si>
  <si>
    <t>MUNGUIA-MAJAGUA-SAN PABLO AM PM</t>
  </si>
  <si>
    <t>MAMPUJAN VIEJO-SENA MARÍA LA BAJA AM</t>
  </si>
  <si>
    <t>SENA-MARIA LA BAJA AM</t>
  </si>
  <si>
    <t>MAMPUJAN – MARÍA LA BAJA</t>
  </si>
  <si>
    <t>N°</t>
  </si>
  <si>
    <t>NOMBRE DE LAS RUTAS</t>
  </si>
  <si>
    <t>DÍAS</t>
  </si>
  <si>
    <t>NUMERO DE ESTUDIANTES</t>
  </si>
  <si>
    <t>VALOR DIARIO POR</t>
  </si>
  <si>
    <t>RUTA</t>
  </si>
  <si>
    <t>VALOR TOTAL POR</t>
  </si>
  <si>
    <t>TORRE EMBALSE DE MATUYA- SANTAFÉ DE ICOTEA TERRESTRE</t>
  </si>
  <si>
    <t>NUEVA ESPERANZA-NUEVO RETEN - GUAMO- ARROYO GRANDE-PLAYÓN PM 1</t>
  </si>
  <si>
    <t>NUEVA ESPERANZA-NUEVO RETEN - GUAMO- ARROYO GRANDE-PLAYÓN PM 2</t>
  </si>
  <si>
    <t>MÁRQUEZ -MARÍA LA BAJA AM</t>
  </si>
  <si>
    <t>PUERTO SANTANDER - SAN FRANCISCO DE ASIS</t>
  </si>
  <si>
    <t>TOTAL</t>
  </si>
  <si>
    <t>IE SANTA FE DE ICOTEA</t>
  </si>
  <si>
    <t>CAÑA TORRE DE MATUYA ACÚSTICA Y TORRE DE MATUYA INSTITUCIÓN EDUCATIVA.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</si>
</sst>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9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8"/>
      <color theme="1"/>
      <name val="Aptos Narrow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rgb="FF000000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8" fontId="3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8" fontId="1" fillId="0" borderId="5" xfId="0" applyNumberFormat="1" applyFont="1" applyBorder="1" applyAlignment="1">
      <alignment vertical="center"/>
    </xf>
    <xf numFmtId="8" fontId="0" fillId="0" borderId="0" xfId="0" applyNumberFormat="1"/>
    <xf numFmtId="0" fontId="7" fillId="0" borderId="1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8" fontId="7" fillId="0" borderId="5" xfId="0" applyNumberFormat="1" applyFont="1" applyBorder="1" applyAlignment="1">
      <alignment vertical="center" wrapText="1"/>
    </xf>
    <xf numFmtId="8" fontId="7" fillId="0" borderId="5" xfId="0" applyNumberFormat="1" applyFont="1" applyBorder="1" applyAlignment="1">
      <alignment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59E36-29C8-F046-BB8A-5675B6DDF18D}">
  <dimension ref="A1:H34"/>
  <sheetViews>
    <sheetView tabSelected="1" topLeftCell="A26" zoomScale="143" zoomScaleNormal="90" workbookViewId="0">
      <selection activeCell="G36" sqref="G36"/>
    </sheetView>
  </sheetViews>
  <sheetFormatPr baseColWidth="10" defaultRowHeight="16" x14ac:dyDescent="0.2"/>
  <cols>
    <col min="2" max="2" width="23.5" customWidth="1"/>
    <col min="3" max="3" width="13.33203125" customWidth="1"/>
    <col min="4" max="4" width="20.33203125" style="1" customWidth="1"/>
    <col min="5" max="5" width="19" customWidth="1"/>
    <col min="6" max="6" width="18.6640625" style="4" customWidth="1"/>
    <col min="7" max="8" width="17" bestFit="1" customWidth="1"/>
  </cols>
  <sheetData>
    <row r="1" spans="1:6" ht="17" thickBot="1" x14ac:dyDescent="0.25"/>
    <row r="2" spans="1:6" x14ac:dyDescent="0.2">
      <c r="A2" s="29" t="s">
        <v>22</v>
      </c>
      <c r="B2" s="27" t="s">
        <v>23</v>
      </c>
      <c r="C2" s="27" t="s">
        <v>24</v>
      </c>
      <c r="D2" s="27" t="s">
        <v>25</v>
      </c>
      <c r="E2" s="19" t="s">
        <v>26</v>
      </c>
      <c r="F2" s="20" t="s">
        <v>28</v>
      </c>
    </row>
    <row r="3" spans="1:6" ht="17" thickBot="1" x14ac:dyDescent="0.25">
      <c r="A3" s="30"/>
      <c r="B3" s="28"/>
      <c r="C3" s="28"/>
      <c r="D3" s="28"/>
      <c r="E3" s="21" t="s">
        <v>27</v>
      </c>
      <c r="F3" s="22" t="s">
        <v>27</v>
      </c>
    </row>
    <row r="4" spans="1:6" ht="17" customHeight="1" thickBot="1" x14ac:dyDescent="0.25">
      <c r="A4" s="34" t="s">
        <v>0</v>
      </c>
      <c r="B4" s="35"/>
      <c r="C4" s="35"/>
      <c r="D4" s="36"/>
      <c r="E4" s="24"/>
      <c r="F4" s="25"/>
    </row>
    <row r="5" spans="1:6" ht="17" thickBot="1" x14ac:dyDescent="0.25">
      <c r="A5" s="7">
        <v>1</v>
      </c>
      <c r="B5" s="8" t="s">
        <v>1</v>
      </c>
      <c r="C5" s="9">
        <v>14</v>
      </c>
      <c r="D5" s="23">
        <v>19</v>
      </c>
      <c r="E5" s="10">
        <v>430000</v>
      </c>
      <c r="F5" s="11">
        <f>C5*E5</f>
        <v>6020000</v>
      </c>
    </row>
    <row r="6" spans="1:6" ht="17" thickBot="1" x14ac:dyDescent="0.25">
      <c r="A6" s="7">
        <v>2</v>
      </c>
      <c r="B6" s="8" t="s">
        <v>2</v>
      </c>
      <c r="C6" s="9">
        <v>14</v>
      </c>
      <c r="D6" s="23">
        <v>2</v>
      </c>
      <c r="E6" s="10">
        <v>150000</v>
      </c>
      <c r="F6" s="11">
        <f>C6*E6</f>
        <v>2100000</v>
      </c>
    </row>
    <row r="7" spans="1:6" ht="17" thickBot="1" x14ac:dyDescent="0.25">
      <c r="A7" s="7">
        <v>3</v>
      </c>
      <c r="B7" s="8" t="s">
        <v>3</v>
      </c>
      <c r="C7" s="9">
        <v>14</v>
      </c>
      <c r="D7" s="23">
        <v>5</v>
      </c>
      <c r="E7" s="10">
        <v>200000</v>
      </c>
      <c r="F7" s="11">
        <f>C7*E7</f>
        <v>2800000</v>
      </c>
    </row>
    <row r="8" spans="1:6" ht="27" thickBot="1" x14ac:dyDescent="0.25">
      <c r="A8" s="12">
        <v>4</v>
      </c>
      <c r="B8" s="13" t="s">
        <v>4</v>
      </c>
      <c r="C8" s="18">
        <v>14</v>
      </c>
      <c r="D8" s="26">
        <f>4+15</f>
        <v>19</v>
      </c>
      <c r="E8" s="10">
        <v>380000</v>
      </c>
      <c r="F8" s="11">
        <f>C8*E8</f>
        <v>5320000</v>
      </c>
    </row>
    <row r="9" spans="1:6" ht="17" customHeight="1" thickBot="1" x14ac:dyDescent="0.25">
      <c r="A9" s="34" t="s">
        <v>5</v>
      </c>
      <c r="B9" s="35"/>
      <c r="C9" s="35"/>
      <c r="D9" s="36"/>
      <c r="E9" s="24"/>
      <c r="F9" s="25"/>
    </row>
    <row r="10" spans="1:6" ht="27" thickBot="1" x14ac:dyDescent="0.25">
      <c r="A10" s="7">
        <v>5</v>
      </c>
      <c r="B10" s="8" t="s">
        <v>29</v>
      </c>
      <c r="C10" s="9">
        <v>14</v>
      </c>
      <c r="D10" s="23">
        <v>25</v>
      </c>
      <c r="E10" s="10">
        <v>330000</v>
      </c>
      <c r="F10" s="11">
        <f t="shared" ref="F10:F29" si="0">C10*E10</f>
        <v>4620000</v>
      </c>
    </row>
    <row r="11" spans="1:6" ht="17" thickBot="1" x14ac:dyDescent="0.25">
      <c r="A11" s="7">
        <v>6</v>
      </c>
      <c r="B11" s="8" t="s">
        <v>6</v>
      </c>
      <c r="C11" s="9">
        <v>14</v>
      </c>
      <c r="D11" s="23">
        <v>42</v>
      </c>
      <c r="E11" s="10">
        <v>550000</v>
      </c>
      <c r="F11" s="11">
        <f t="shared" si="0"/>
        <v>7700000</v>
      </c>
    </row>
    <row r="12" spans="1:6" ht="27" thickBot="1" x14ac:dyDescent="0.25">
      <c r="A12" s="7">
        <v>7</v>
      </c>
      <c r="B12" s="8" t="s">
        <v>7</v>
      </c>
      <c r="C12" s="9">
        <v>14</v>
      </c>
      <c r="D12" s="23">
        <v>33</v>
      </c>
      <c r="E12" s="10">
        <v>270000</v>
      </c>
      <c r="F12" s="11">
        <f t="shared" si="0"/>
        <v>3780000</v>
      </c>
    </row>
    <row r="13" spans="1:6" ht="17" thickBot="1" x14ac:dyDescent="0.25">
      <c r="A13" s="7">
        <v>8</v>
      </c>
      <c r="B13" s="8" t="s">
        <v>8</v>
      </c>
      <c r="C13" s="18">
        <v>14</v>
      </c>
      <c r="D13" s="23">
        <v>55</v>
      </c>
      <c r="E13" s="10">
        <v>430000</v>
      </c>
      <c r="F13" s="11">
        <f t="shared" si="0"/>
        <v>6020000</v>
      </c>
    </row>
    <row r="14" spans="1:6" ht="17" thickBot="1" x14ac:dyDescent="0.25">
      <c r="A14" s="7">
        <v>9</v>
      </c>
      <c r="B14" s="8" t="s">
        <v>9</v>
      </c>
      <c r="C14" s="9">
        <v>14</v>
      </c>
      <c r="D14" s="23">
        <v>55</v>
      </c>
      <c r="E14" s="10">
        <v>450000</v>
      </c>
      <c r="F14" s="11">
        <f t="shared" si="0"/>
        <v>6300000</v>
      </c>
    </row>
    <row r="15" spans="1:6" ht="17" thickBot="1" x14ac:dyDescent="0.25">
      <c r="A15" s="7">
        <v>10</v>
      </c>
      <c r="B15" s="8" t="s">
        <v>10</v>
      </c>
      <c r="C15" s="9">
        <v>14</v>
      </c>
      <c r="D15" s="23">
        <f>27+27</f>
        <v>54</v>
      </c>
      <c r="E15" s="10">
        <v>490000.00000000006</v>
      </c>
      <c r="F15" s="11">
        <f t="shared" si="0"/>
        <v>6860000.0000000009</v>
      </c>
    </row>
    <row r="16" spans="1:6" ht="17" thickBot="1" x14ac:dyDescent="0.25">
      <c r="A16" s="7">
        <v>11</v>
      </c>
      <c r="B16" s="8" t="s">
        <v>11</v>
      </c>
      <c r="C16" s="9">
        <v>14</v>
      </c>
      <c r="D16" s="23">
        <v>57</v>
      </c>
      <c r="E16" s="10">
        <v>540000</v>
      </c>
      <c r="F16" s="11">
        <f t="shared" si="0"/>
        <v>7560000</v>
      </c>
    </row>
    <row r="17" spans="1:6" ht="27" thickBot="1" x14ac:dyDescent="0.25">
      <c r="A17" s="7">
        <v>12</v>
      </c>
      <c r="B17" s="8" t="s">
        <v>12</v>
      </c>
      <c r="C17" s="18">
        <v>14</v>
      </c>
      <c r="D17" s="23">
        <f>16+2+4</f>
        <v>22</v>
      </c>
      <c r="E17" s="10">
        <v>250000</v>
      </c>
      <c r="F17" s="11">
        <f t="shared" si="0"/>
        <v>3500000</v>
      </c>
    </row>
    <row r="18" spans="1:6" ht="27" thickBot="1" x14ac:dyDescent="0.25">
      <c r="A18" s="7">
        <v>13</v>
      </c>
      <c r="B18" s="8" t="s">
        <v>13</v>
      </c>
      <c r="C18" s="9">
        <v>14</v>
      </c>
      <c r="D18" s="23">
        <f>42+30</f>
        <v>72</v>
      </c>
      <c r="E18" s="10">
        <v>650000</v>
      </c>
      <c r="F18" s="11">
        <f t="shared" si="0"/>
        <v>9100000</v>
      </c>
    </row>
    <row r="19" spans="1:6" ht="27" thickBot="1" x14ac:dyDescent="0.25">
      <c r="A19" s="7">
        <v>14</v>
      </c>
      <c r="B19" s="8" t="s">
        <v>14</v>
      </c>
      <c r="C19" s="9">
        <v>14</v>
      </c>
      <c r="D19" s="23">
        <v>23</v>
      </c>
      <c r="E19" s="10">
        <v>150000</v>
      </c>
      <c r="F19" s="11">
        <f t="shared" si="0"/>
        <v>2100000</v>
      </c>
    </row>
    <row r="20" spans="1:6" ht="40" thickBot="1" x14ac:dyDescent="0.25">
      <c r="A20" s="15">
        <v>15</v>
      </c>
      <c r="B20" s="16" t="s">
        <v>30</v>
      </c>
      <c r="C20" s="9">
        <v>14</v>
      </c>
      <c r="D20" s="23">
        <f>24+21+48</f>
        <v>93</v>
      </c>
      <c r="E20" s="10">
        <v>930000</v>
      </c>
      <c r="F20" s="11">
        <f t="shared" si="0"/>
        <v>13020000</v>
      </c>
    </row>
    <row r="21" spans="1:6" ht="40" thickBot="1" x14ac:dyDescent="0.25">
      <c r="A21" s="15">
        <v>16</v>
      </c>
      <c r="B21" s="16" t="s">
        <v>31</v>
      </c>
      <c r="C21" s="18">
        <v>14</v>
      </c>
      <c r="D21" s="23">
        <f>38+4+49</f>
        <v>91</v>
      </c>
      <c r="E21" s="10">
        <v>800000</v>
      </c>
      <c r="F21" s="11">
        <f t="shared" si="0"/>
        <v>11200000</v>
      </c>
    </row>
    <row r="22" spans="1:6" ht="17" thickBot="1" x14ac:dyDescent="0.25">
      <c r="A22" s="7">
        <v>17</v>
      </c>
      <c r="B22" s="8" t="s">
        <v>15</v>
      </c>
      <c r="C22" s="9">
        <v>14</v>
      </c>
      <c r="D22" s="23">
        <f>6+27</f>
        <v>33</v>
      </c>
      <c r="E22" s="10">
        <v>320000</v>
      </c>
      <c r="F22" s="11">
        <f t="shared" si="0"/>
        <v>4480000</v>
      </c>
    </row>
    <row r="23" spans="1:6" ht="17" thickBot="1" x14ac:dyDescent="0.25">
      <c r="A23" s="7">
        <v>18</v>
      </c>
      <c r="B23" s="8" t="s">
        <v>16</v>
      </c>
      <c r="C23" s="9">
        <v>14</v>
      </c>
      <c r="D23" s="23">
        <v>18</v>
      </c>
      <c r="E23" s="10">
        <v>250000</v>
      </c>
      <c r="F23" s="11">
        <f t="shared" si="0"/>
        <v>3500000</v>
      </c>
    </row>
    <row r="24" spans="1:6" ht="17" thickBot="1" x14ac:dyDescent="0.25">
      <c r="A24" s="7">
        <v>19</v>
      </c>
      <c r="B24" s="8" t="s">
        <v>17</v>
      </c>
      <c r="C24" s="9">
        <v>14</v>
      </c>
      <c r="D24" s="23">
        <v>38</v>
      </c>
      <c r="E24" s="10">
        <v>360000</v>
      </c>
      <c r="F24" s="11">
        <f t="shared" si="0"/>
        <v>5040000</v>
      </c>
    </row>
    <row r="25" spans="1:6" ht="27" thickBot="1" x14ac:dyDescent="0.25">
      <c r="A25" s="7">
        <v>20</v>
      </c>
      <c r="B25" s="8" t="s">
        <v>18</v>
      </c>
      <c r="C25" s="18">
        <v>14</v>
      </c>
      <c r="D25" s="23">
        <v>50</v>
      </c>
      <c r="E25" s="10">
        <v>600000</v>
      </c>
      <c r="F25" s="11">
        <f t="shared" si="0"/>
        <v>8400000</v>
      </c>
    </row>
    <row r="26" spans="1:6" ht="27" thickBot="1" x14ac:dyDescent="0.25">
      <c r="A26" s="7">
        <v>21</v>
      </c>
      <c r="B26" s="8" t="s">
        <v>19</v>
      </c>
      <c r="C26" s="9">
        <v>14</v>
      </c>
      <c r="D26" s="23">
        <v>13</v>
      </c>
      <c r="E26" s="10">
        <v>250000</v>
      </c>
      <c r="F26" s="11">
        <f t="shared" si="0"/>
        <v>3500000</v>
      </c>
    </row>
    <row r="27" spans="1:6" ht="17" thickBot="1" x14ac:dyDescent="0.25">
      <c r="A27" s="7">
        <v>22</v>
      </c>
      <c r="B27" s="8" t="s">
        <v>20</v>
      </c>
      <c r="C27" s="9">
        <v>14</v>
      </c>
      <c r="D27" s="23">
        <v>61</v>
      </c>
      <c r="E27" s="10">
        <v>950000</v>
      </c>
      <c r="F27" s="11">
        <f t="shared" si="0"/>
        <v>13300000</v>
      </c>
    </row>
    <row r="28" spans="1:6" ht="17" thickBot="1" x14ac:dyDescent="0.25">
      <c r="A28" s="7">
        <v>23</v>
      </c>
      <c r="B28" s="8" t="s">
        <v>32</v>
      </c>
      <c r="C28" s="9">
        <v>14</v>
      </c>
      <c r="D28" s="23">
        <f>76+18</f>
        <v>94</v>
      </c>
      <c r="E28" s="10">
        <v>1000000</v>
      </c>
      <c r="F28" s="11">
        <f t="shared" si="0"/>
        <v>14000000</v>
      </c>
    </row>
    <row r="29" spans="1:6" ht="17" thickBot="1" x14ac:dyDescent="0.25">
      <c r="A29" s="7">
        <v>24</v>
      </c>
      <c r="B29" s="8" t="s">
        <v>21</v>
      </c>
      <c r="C29" s="18">
        <v>14</v>
      </c>
      <c r="D29" s="23">
        <v>88</v>
      </c>
      <c r="E29" s="10">
        <v>1700000</v>
      </c>
      <c r="F29" s="11">
        <f t="shared" si="0"/>
        <v>23800000</v>
      </c>
    </row>
    <row r="30" spans="1:6" ht="27" thickBot="1" x14ac:dyDescent="0.25">
      <c r="A30" s="7">
        <v>25</v>
      </c>
      <c r="B30" s="8" t="s">
        <v>18</v>
      </c>
      <c r="C30" s="9">
        <v>14</v>
      </c>
      <c r="D30" s="23">
        <v>50</v>
      </c>
      <c r="E30" s="10">
        <v>700000</v>
      </c>
      <c r="F30" s="11">
        <f>C30*E30</f>
        <v>9800000</v>
      </c>
    </row>
    <row r="31" spans="1:6" ht="27" thickBot="1" x14ac:dyDescent="0.25">
      <c r="A31" s="12">
        <v>26</v>
      </c>
      <c r="B31" s="13" t="s">
        <v>33</v>
      </c>
      <c r="C31" s="9">
        <v>14</v>
      </c>
      <c r="D31" s="23">
        <v>143</v>
      </c>
      <c r="E31" s="10">
        <v>1500000</v>
      </c>
      <c r="F31" s="11">
        <f>C31*E31</f>
        <v>21000000</v>
      </c>
    </row>
    <row r="32" spans="1:6" ht="17" thickBot="1" x14ac:dyDescent="0.25">
      <c r="A32" s="14">
        <v>27</v>
      </c>
      <c r="B32" s="17" t="s">
        <v>35</v>
      </c>
      <c r="C32" s="9">
        <v>14</v>
      </c>
      <c r="D32" s="23">
        <f>15+5</f>
        <v>20</v>
      </c>
      <c r="E32" s="10">
        <v>800000</v>
      </c>
      <c r="F32" s="11">
        <f>C32*E32</f>
        <v>11200000</v>
      </c>
    </row>
    <row r="33" spans="1:8" ht="40" thickBot="1" x14ac:dyDescent="0.25">
      <c r="A33" s="14">
        <v>28</v>
      </c>
      <c r="B33" s="17" t="s">
        <v>36</v>
      </c>
      <c r="C33" s="18">
        <v>14</v>
      </c>
      <c r="D33" s="23">
        <v>100</v>
      </c>
      <c r="E33" s="10">
        <v>1006000</v>
      </c>
      <c r="F33" s="11">
        <f>C33*E33</f>
        <v>14084000</v>
      </c>
      <c r="G33" s="6"/>
    </row>
    <row r="34" spans="1:8" ht="17" thickBot="1" x14ac:dyDescent="0.25">
      <c r="A34" s="31" t="s">
        <v>34</v>
      </c>
      <c r="B34" s="32"/>
      <c r="C34" s="33"/>
      <c r="D34" s="3">
        <v>1375</v>
      </c>
      <c r="E34" s="2"/>
      <c r="F34" s="5">
        <f>SUM(F5:F33)</f>
        <v>230104000</v>
      </c>
      <c r="G34" s="6"/>
      <c r="H34" s="6"/>
    </row>
  </sheetData>
  <mergeCells count="7">
    <mergeCell ref="D2:D3"/>
    <mergeCell ref="A2:A3"/>
    <mergeCell ref="B2:B3"/>
    <mergeCell ref="C2:C3"/>
    <mergeCell ref="A34:C34"/>
    <mergeCell ref="A4:D4"/>
    <mergeCell ref="A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TRANSPORTE ESCOLAR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Ahumada</dc:creator>
  <cp:lastModifiedBy>Lilia Ahumada</cp:lastModifiedBy>
  <dcterms:created xsi:type="dcterms:W3CDTF">2026-02-07T00:24:10Z</dcterms:created>
  <dcterms:modified xsi:type="dcterms:W3CDTF">2026-10-21T17:36:02Z</dcterms:modified>
</cp:coreProperties>
</file>