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2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 (Entidad)" sheetId="1" r:id="rId4"/>
    <sheet state="visible" name="AIU" sheetId="2" r:id="rId5"/>
    <sheet state="visible" name="OAP-1" sheetId="3" r:id="rId6"/>
    <sheet state="visible" name="OAP-2" sheetId="4" r:id="rId7"/>
    <sheet state="visible" name="OAP-3" sheetId="5" r:id="rId8"/>
    <sheet state="visible" name="OAP-4" sheetId="6" r:id="rId9"/>
    <sheet state="visible" name="OAP-5" sheetId="7" r:id="rId10"/>
    <sheet state="visible" name="OAP-6" sheetId="8" r:id="rId11"/>
    <sheet state="visible" name="OAP-7" sheetId="9" r:id="rId12"/>
    <sheet state="visible" name="OAP-8" sheetId="10" r:id="rId13"/>
    <sheet state="visible" name="OAP-9" sheetId="11" r:id="rId14"/>
    <sheet state="visible" name="OAP-10" sheetId="12" r:id="rId15"/>
    <sheet state="visible" name="OAP-11" sheetId="13" r:id="rId16"/>
    <sheet state="visible" name="1.1" sheetId="14" r:id="rId17"/>
    <sheet state="visible" name="1.2" sheetId="15" r:id="rId18"/>
    <sheet state="visible" name="2.1" sheetId="16" r:id="rId19"/>
    <sheet state="visible" name="2.2" sheetId="17" r:id="rId20"/>
    <sheet state="visible" name="3.1" sheetId="18" r:id="rId21"/>
    <sheet state="visible" name="3.2" sheetId="19" r:id="rId22"/>
    <sheet state="visible" name="3.3" sheetId="20" r:id="rId23"/>
    <sheet state="visible" name="3.4" sheetId="21" r:id="rId24"/>
    <sheet state="visible" name="4.1" sheetId="22" r:id="rId25"/>
    <sheet state="visible" name="4.2" sheetId="23" r:id="rId26"/>
    <sheet state="visible" name="4.3" sheetId="24" r:id="rId27"/>
    <sheet state="visible" name="4.4" sheetId="25" r:id="rId28"/>
    <sheet state="visible" name="4.5" sheetId="26" r:id="rId29"/>
    <sheet state="visible" name="4.6" sheetId="27" r:id="rId30"/>
    <sheet state="visible" name="5.1" sheetId="28" r:id="rId31"/>
    <sheet state="visible" name="5.2" sheetId="29" r:id="rId32"/>
    <sheet state="visible" name="5.3" sheetId="30" r:id="rId33"/>
  </sheets>
  <externalReferences>
    <externalReference r:id="rId34"/>
    <externalReference r:id="rId35"/>
    <externalReference r:id="rId36"/>
    <externalReference r:id="rId37"/>
  </externalReferences>
  <definedNames>
    <definedName name="A_impresión_IM">'[1]CRA.MODI'!#REF!</definedName>
    <definedName name="AJFIL">[2]Ajustes!#REF!</definedName>
    <definedName name="BASE_DATOS_MATERIALES">[3]MATERIALES!$A$1:$C$1541</definedName>
    <definedName name="PRESUPUESTOS">[4]PRESUPUESTO!#REF!</definedName>
    <definedName name="TABLA">'[1]CRA.MODI'!#REF!</definedName>
    <definedName name="PRODUCTOS">#REF!</definedName>
    <definedName name="MATERIALES">#REF!</definedName>
    <definedName name="ABREVIATURAS">#REF!</definedName>
    <definedName name="Contrahuella">#REF!</definedName>
    <definedName name="deprecion">#REF!</definedName>
    <definedName name="PRECIOSVALIDOS">#REF!</definedName>
    <definedName name="dc">#REF!</definedName>
    <definedName name="Q">#REF!</definedName>
    <definedName name="y_inicial">#REF!</definedName>
    <definedName name="B">#REF!</definedName>
    <definedName name="Oficial">#REF!</definedName>
    <definedName name="Durmiente_5_5">#REF!</definedName>
    <definedName name="HmaxNap">#REF!</definedName>
    <definedName name="P13MATERIALES">#REF!</definedName>
    <definedName name="Ayudante">#REF!</definedName>
    <definedName name="UNIDADES">#REF!</definedName>
    <definedName name="Hdam">#REF!</definedName>
    <definedName name="Puntilla_2_3">#REF!</definedName>
  </definedNames>
  <calcPr/>
  <extLst>
    <ext uri="GoogleSheetsCustomDataVersion2">
      <go:sheetsCustomData xmlns:go="http://customooxmlschemas.google.com/" r:id="rId38" roundtripDataChecksum="5IzZUUvgqct5Gtknsdhm5CP4EM0bF1YVWDPlACBI0Dg="/>
    </ext>
  </extLst>
</workbook>
</file>

<file path=xl/sharedStrings.xml><?xml version="1.0" encoding="utf-8"?>
<sst xmlns="http://schemas.openxmlformats.org/spreadsheetml/2006/main" count="1075" uniqueCount="289">
  <si>
    <t>Formulario 1 - Propuesta económica  - Documento tipo de selección abreviada de menor cuantía - versión 1</t>
  </si>
  <si>
    <t>Versión: 1 del 21 de agosto de 2025</t>
  </si>
  <si>
    <t>ANÁLISIS DE PRECIOS UNITARIOS
 CONSTRUCCIÓN</t>
  </si>
  <si>
    <t>COSTOS ADMINISTRATIVOS, IMPREVISTOS Y UTILIDADES (AIU)</t>
  </si>
  <si>
    <t xml:space="preserve">ITEM:  </t>
  </si>
  <si>
    <t>Mantenimiento correctivo y puesta en funcionamiento de bomba sumergible para aguas residuales existente</t>
  </si>
  <si>
    <t>Código: FO-PMC- 25
Fecha: 16/02/2026
Versión: 01
Pág: 1 de 1</t>
  </si>
  <si>
    <t>PROVINCIA:
 MUNICIPIO:</t>
  </si>
  <si>
    <t>MANTENIMIENTO CAMPO DEPORTIVO ESTADIO MUNICIPAL</t>
  </si>
  <si>
    <t>Mantenimiento y adecuación del tablero eléctrico y sistema de control de bombas</t>
  </si>
  <si>
    <t>GUALIVÁ
 Villeta</t>
  </si>
  <si>
    <t>ESPECIFICACIÓN: Particular
 UNIDAD: Unidad</t>
  </si>
  <si>
    <t>I. EQUIPO</t>
  </si>
  <si>
    <t>Descripción</t>
  </si>
  <si>
    <t>U.M</t>
  </si>
  <si>
    <t>Tarifa</t>
  </si>
  <si>
    <t>EJECUCION FISICA</t>
  </si>
  <si>
    <t>Rendimiento</t>
  </si>
  <si>
    <t>Valor-Unit.</t>
  </si>
  <si>
    <t>MES</t>
  </si>
  <si>
    <t>COSTOS DIRECTOS</t>
  </si>
  <si>
    <t>HERRAMIENTA MENOR</t>
  </si>
  <si>
    <t>Herramienta menor y equipo para trabajos eléctricos</t>
  </si>
  <si>
    <t>GL</t>
  </si>
  <si>
    <t>FORMULARIO 1</t>
  </si>
  <si>
    <t>Equipo de lavado y limpieza a presión</t>
  </si>
  <si>
    <t>DIA</t>
  </si>
  <si>
    <t>PRESUPUESTO OFICIAL</t>
  </si>
  <si>
    <t>Equipo de medición eléctrica (multímetro, pinza amperimétrica, megóhmetro)</t>
  </si>
  <si>
    <t>DESCRIPCION</t>
  </si>
  <si>
    <t>CANTIDAD- JORNADA</t>
  </si>
  <si>
    <r>
      <rPr>
        <rFont val="Verdana"/>
        <color theme="1"/>
        <sz val="11.0"/>
      </rPr>
      <t xml:space="preserve">[La entidad puede utilizar este formulario de detalle del </t>
    </r>
    <r>
      <rPr>
        <rFont val="Verdana"/>
        <b/>
        <color theme="1"/>
        <sz val="11.0"/>
        <u/>
      </rPr>
      <t>presupuesto oficial</t>
    </r>
    <r>
      <rPr>
        <rFont val="Verdana"/>
        <color theme="1"/>
        <sz val="11.0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</si>
  <si>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% DEDICACION</t>
  </si>
  <si>
    <t>TIEMPO (MESES)</t>
  </si>
  <si>
    <t>Sub-Total</t>
  </si>
  <si>
    <t>ASIGNACION BASICA</t>
  </si>
  <si>
    <t>FACTOR PRESTACIONAL</t>
  </si>
  <si>
    <t>VALOR</t>
  </si>
  <si>
    <t>PERSONAL TECNICO-ADMINISTRATIVO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</si>
  <si>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</si>
  <si>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DIRECTOR DE PROYECTO</t>
  </si>
  <si>
    <t>II. MATERIALES EN OBRA</t>
  </si>
  <si>
    <t>Unidad</t>
  </si>
  <si>
    <t>Precio-Unit.</t>
  </si>
  <si>
    <t>Cantidad</t>
  </si>
  <si>
    <t>Kit de mantenimiento y repuestos menores compatibles con la bomba existente: sellos, rodamientos, empaques, O-rings y elementos de ajuste</t>
  </si>
  <si>
    <t>Nº</t>
  </si>
  <si>
    <t>ITEM DE PAGO</t>
  </si>
  <si>
    <t xml:space="preserve">ESPECIFICACIONES </t>
  </si>
  <si>
    <t>PROFESIONAL RESIDENTE</t>
  </si>
  <si>
    <t>Cableado, terminales, conectores y elementos eléctricos menores</t>
  </si>
  <si>
    <t>UND.</t>
  </si>
  <si>
    <t>PROFESIONAL SISO</t>
  </si>
  <si>
    <t>VALOR UNITARIO</t>
  </si>
  <si>
    <t>Lubricantes, limpiadores, desengrasantes, anticorrosivos y consumibles</t>
  </si>
  <si>
    <t>Subtotal personal tecnico-administrativo</t>
  </si>
  <si>
    <t>CANTIDAD</t>
  </si>
  <si>
    <t xml:space="preserve">VALOR TOTAL                                </t>
  </si>
  <si>
    <t>GENERAL</t>
  </si>
  <si>
    <t>PARTICULAR</t>
  </si>
  <si>
    <t>POLIZAS Y GARANTÍAS</t>
  </si>
  <si>
    <t>III. TRANSPORTES</t>
  </si>
  <si>
    <t xml:space="preserve">SISTEMA DE BOMBEO Y SANEAMIENTO
</t>
  </si>
  <si>
    <t>Material</t>
  </si>
  <si>
    <t>GARANTÍA DE CUMPLIMIENTO</t>
  </si>
  <si>
    <t>Vol-peso ó Cant.</t>
  </si>
  <si>
    <t>Distancia</t>
  </si>
  <si>
    <t>M3-Km</t>
  </si>
  <si>
    <t>Transporte de bomba a taller y retorno al sitio</t>
  </si>
  <si>
    <t>Elementos eléctricos para mantenimiento y adecuación de tablero de control de dos bombas (protecciones, contactores, relés, elementos de mando y señalización)</t>
  </si>
  <si>
    <t>1.1</t>
  </si>
  <si>
    <t>OAP-1</t>
  </si>
  <si>
    <t>INTERRUPTOR TERMOMAGNÉTICO INDUSTRIAL (MCCB) - TRIPOLAR 30A - 40A - 25kA - 240V</t>
  </si>
  <si>
    <t>UN</t>
  </si>
  <si>
    <t>MANTENIMIENTO CORRECTIVO Y PUESTA EN FUNCIONAMIENTO DE BOMBA SUMERGIBLE PARA AGUAS RESIDUALES EXISTENTE</t>
  </si>
  <si>
    <t>ESTABILIDAD Y CALIDAD DE LA OBRA</t>
  </si>
  <si>
    <t>IV. MANO DE OBRA</t>
  </si>
  <si>
    <t>Trabajador</t>
  </si>
  <si>
    <t>Jornal</t>
  </si>
  <si>
    <t>Prestaciones</t>
  </si>
  <si>
    <t>Jornal Total</t>
  </si>
  <si>
    <t>PAGO DE SALARIOS Y PRESTACIONES SOCIALES E INDEMNIZACIONES</t>
  </si>
  <si>
    <t>RESPONSABILIDAD CIVIL Y EXTRACONTRACTUAL</t>
  </si>
  <si>
    <t>200 SMMLV</t>
  </si>
  <si>
    <t>Subtotal polizas y garantías</t>
  </si>
  <si>
    <t>1.2</t>
  </si>
  <si>
    <t>OAP-2</t>
  </si>
  <si>
    <t>MANTENIMIENTO Y ADECUACIÓN DEL TABLERO ELÉCTRICO Y SISTEMA DE CONTROL DE BOMBAS</t>
  </si>
  <si>
    <t>Técnico electromecánico especializado</t>
  </si>
  <si>
    <t>DESCUENTOS LEGALES</t>
  </si>
  <si>
    <t>Subtotal</t>
  </si>
  <si>
    <t>ESTAMPILLA PROCULTURA 2%</t>
  </si>
  <si>
    <t>Ayudante técnico</t>
  </si>
  <si>
    <t xml:space="preserve">SUPERFICIE DEPORTIVA Y DRENAJE
</t>
  </si>
  <si>
    <t>ESTAMPILLA ADULTO MAYOR 4%</t>
  </si>
  <si>
    <t>MANO DE OBRA DD</t>
  </si>
  <si>
    <t>2.1</t>
  </si>
  <si>
    <t>CC 14.46</t>
  </si>
  <si>
    <t>GRAMA SINTÉTICA PARA CAMPOS DEPORTIVOS</t>
  </si>
  <si>
    <t>M2</t>
  </si>
  <si>
    <t>RETEICA 0.8%</t>
  </si>
  <si>
    <t>Total Costo Directo</t>
  </si>
  <si>
    <t>ESTAMPILLA JUSTICIA FAMILIAR 2%</t>
  </si>
  <si>
    <t>2.2</t>
  </si>
  <si>
    <t>OAP-3</t>
  </si>
  <si>
    <t>MANTENIMIENTO DE SISTEMA DE DRENAJE SUBSUPERFICIAL EXISTENTE EN CANCHA DE CÉSPED SINTÉTICO, TIPO ESPINA DE PESCADO, INCLUYE LOCALIZACIÓN DE LÍNEAS DE DRENAJE, LIMPIEZA Y DESTAPE DE TUBERÍAS, LAVADO A PRESIÓN, RETIRO DE SEDIMENTOS, REVISIÓN DE CAJAS Y PUNTOS DE DESCARGA, REPOSICIÓN LOCALIZADA DE MATERIAL FILTRANTE Y GEOTEXTIL DONDE SE REQUIERA, PRUEBAS DE FLUJO Y LIMPIEZA FINAL.</t>
  </si>
  <si>
    <t>ML</t>
  </si>
  <si>
    <t>ESTAMPILLA PRODEPORTE 2,5%</t>
  </si>
  <si>
    <t>CONTRIBUCCION ESPECIAL 5%</t>
  </si>
  <si>
    <t xml:space="preserve">INSTALACIONES ELECTRICAS E ILUMINACIÓN
</t>
  </si>
  <si>
    <t>RETENCION EN LA FUENTE 6.99X1000</t>
  </si>
  <si>
    <t>3.1</t>
  </si>
  <si>
    <t>Subtotal descuentos legales</t>
  </si>
  <si>
    <t>OAP-4</t>
  </si>
  <si>
    <t>SUMINISTRO E INSTALACIÓN DE PROYECTOR LED TIPO REFLECTOR PARA EXTERIOR, POTENCIA 500 W, TEMPERATURA DE COLOR 5000 K, EFICIENCIA ≥130 LM/W, IP66, IK08 O SUPERIOR, TENSIÓN 100–277 V, CUERPO EN ALUMINIO, SOPORTE ORIENTABLE Y PROTECCIÓN CONTRA SOBRETENSIONES; INCLUYE ELEMENTOS DE FIJACIÓN A ESTRUCTURA METÁLICA, CONEXIONES, ACCESORIOS, PRUEBAS Y PUESTA EN FUNCIONAMIENTO.</t>
  </si>
  <si>
    <t>3.2</t>
  </si>
  <si>
    <t>OAP-5</t>
  </si>
  <si>
    <t>SUMINISTRO E INSTALACIÓN DE PROYECTOR LED DEPORTIVO 1200 W, 181200 LM, IP66 O SUPERIOR, PARA INSTALACIÓN EN ESTRUCTURA DE CUBIERTA, INCLUYE SOPORTE, CONEXIONES Y ACCESORIOS.CONTRA SOBRETENSIONES; INCLUYE ELEMENTOS DE FIJACIÓN A ESTRUCTURA METÁLICA, CONEXIONES, ACCESORIOS, PRUEBAS Y PUESTA EN FUNCIONAMIENTO.</t>
  </si>
  <si>
    <t>TOTAL GASTOS ADMINISTRATIVOS</t>
  </si>
  <si>
    <t>3.3</t>
  </si>
  <si>
    <t>INTERRUPTOR TERMOMAGNÉTICO ENCHUFABLE - TRIPOLAR 20A - 30A - 40A</t>
  </si>
  <si>
    <t>UND</t>
  </si>
  <si>
    <t>DIRECTOS</t>
  </si>
  <si>
    <t>3.4</t>
  </si>
  <si>
    <t>OAP-6</t>
  </si>
  <si>
    <t>CIRCUITO RAMAL TRIPLEX 3xNo.4 ALUMINIO-THHN/THWN-2 INCLUYE TUBERIA EMT</t>
  </si>
  <si>
    <t xml:space="preserve">ADMINISTRACION </t>
  </si>
  <si>
    <t xml:space="preserve">INSTALACIONES HIDRAULICAS
</t>
  </si>
  <si>
    <t>IMPREVISTOS</t>
  </si>
  <si>
    <t>4.1</t>
  </si>
  <si>
    <t>OAP-7</t>
  </si>
  <si>
    <t>TANQUE PLÁSTICO ELEVADO 2.000 LT (INCLUYE ACCESORIOS E INSTALACIÓN)</t>
  </si>
  <si>
    <t>UTILIDAD</t>
  </si>
  <si>
    <t>TOTAL AIU</t>
  </si>
  <si>
    <t>4.2</t>
  </si>
  <si>
    <t>CONEXIÓN TANQUE ELEVADO PVC. INC ACCESORIOS</t>
  </si>
  <si>
    <t>TOTAL ANTES DE IVA</t>
  </si>
  <si>
    <t>4.3</t>
  </si>
  <si>
    <t>RED SUMINISTRO PVC 1/2". INC ACCESORIOS</t>
  </si>
  <si>
    <t>ING. JOSE MAURICIO BELLO PEREZ</t>
  </si>
  <si>
    <t>4.4</t>
  </si>
  <si>
    <t>REGISTRO 1/2". INC ACCESORIOS</t>
  </si>
  <si>
    <t>Proyectó:</t>
  </si>
  <si>
    <t>Arq. Stefanny Caballero Casallas</t>
  </si>
  <si>
    <t>4.5</t>
  </si>
  <si>
    <t>PUNTO HIDRÁULICO PVC-P/PARAL 1/2"</t>
  </si>
  <si>
    <t>4.6</t>
  </si>
  <si>
    <t>REJILLA METÁLICA TRADICIONAL 3X2 SOSCO</t>
  </si>
  <si>
    <t>4.7</t>
  </si>
  <si>
    <t>OAP-11</t>
  </si>
  <si>
    <t>SUMINISTRO E INSTALACIÓN DE SIFÓN Y GRIFERÍA PARA LAVAMANOS EXISTENTE</t>
  </si>
  <si>
    <t xml:space="preserve">CAMERINOS, CARPINTERÍA Y ACABADOS
</t>
  </si>
  <si>
    <t>5.1</t>
  </si>
  <si>
    <t>OAP-8</t>
  </si>
  <si>
    <t>ITEM: MANTENIMIENTO Y REPARACIÓN DE PUERTA METÁLICA EXISTENTE, INCLUYE LIMPIEZA Y PREPARACIÓN DE SUPERFICIE, REMOCIÓN DE ÓXIDO Y PINTURA DETERIORADA, REPARACIÓN Y AJUSTE DE ELEMENTOS METÁLICOS, SOLDADURAS MENORES, AJUSTE O REPOSICIÓN DE HERRAJES DETERIORADOS, APLICACIÓN DE ANTICORROSIVO Y ACABADO EN ESMALTE, INCLUYE MATERIALES, EQUIPO, MANO DE OBRA Y DEMÁS ELEMENTOS NECESARIOS PARA SU CORRECTO FUNCIONAMIENTO.</t>
  </si>
  <si>
    <t>ITEM: MANTENIMIENTO DE SISTEMA DE DRENAJE SUBSUPERFICIAL EXISTENTE EN CANCHA DE CÉSPED SINTÉTICO, TIPO ESPINA DE PESCADO, INCLUYE LOCALIZACIÓN DE LÍNEAS DE DRENAJE, LIMPIEZA Y DESTAPE DE TUBERÍAS, LAVADO A PRESIÓN, RETIRO DE SEDIMENTOS, REVISIÓN DE CAJAS Y PUNTOS DE DESCARGA, REPOSICIÓN LOCALIZADA DE MATERIAL FILTRANTE Y GEOTEXTIL DONDE SE REQUIERA, PRUEBAS DE FLUJO Y LIMPIEZA FINAL.</t>
  </si>
  <si>
    <t>5.2</t>
  </si>
  <si>
    <t>OAP-9</t>
  </si>
  <si>
    <t>SUMINISTRO Y CONSTRUCCIÓN DE BANCA EN CONCRETO REFORZADO PARA CAMERINO, L=1,80 M, CON ASIENTO, RESPALDO Y SOPORTES LATERALES, ACABADO LISO, INCLUYE CONCRETO, ACERO DE REFUERZO, FORMALETA, ANCLAJES, MATERIALES, EQUIPO, MANO DE OBRA Y DEMÁS ELEMENTOS NECESARIOS PARA SU CORRECTA EJECUCIÓN.</t>
  </si>
  <si>
    <t>5.3</t>
  </si>
  <si>
    <t>TEJA TIPO SANDWICH 525-C CAL. 26, POLIURETANO INYECTADO 30MM</t>
  </si>
  <si>
    <t>5.4</t>
  </si>
  <si>
    <t>9.18</t>
  </si>
  <si>
    <t>CERRADURA DE ENTRADA PRINCIPAL</t>
  </si>
  <si>
    <t>Hidrolavadora o equipo de lavado a presión</t>
  </si>
  <si>
    <t>5.5</t>
  </si>
  <si>
    <t>18.3</t>
  </si>
  <si>
    <t>ANTICORROSIVO SOBRE LÁMINA LLENA</t>
  </si>
  <si>
    <t>5.6</t>
  </si>
  <si>
    <t>OAP-10</t>
  </si>
  <si>
    <t>CERRAMIENTO MALLA ESLABONADA C. 10 INC. ÁNGULO</t>
  </si>
  <si>
    <t>Equipo manual para destape/sondeo</t>
  </si>
  <si>
    <t>5.7</t>
  </si>
  <si>
    <t>ESMALTE SOBRE MARCOS LÁMINA</t>
  </si>
  <si>
    <t>5.8</t>
  </si>
  <si>
    <t>DESMONTE MARCOS Y PUERTAS, INC RETIRO</t>
  </si>
  <si>
    <t>5.9</t>
  </si>
  <si>
    <t>MARCO PARA PUERTA EN LÁMINA CAL 18-0.8. INC ANTICORROSIVO</t>
  </si>
  <si>
    <t xml:space="preserve">SUBTOTAL OBRAS </t>
  </si>
  <si>
    <t>Geotextil no tejido para reposición localizada</t>
  </si>
  <si>
    <t>Tubería PVC perforada del diámetro existente, para reposición localizada</t>
  </si>
  <si>
    <t>Consumibles menores para limpieza y mantenimiento</t>
  </si>
  <si>
    <t>SUBTOTAL OBRAS (INCLUYE IVA)</t>
  </si>
  <si>
    <t>Retiro de sedimentos y residuos</t>
  </si>
  <si>
    <t>VALOR TOTAL</t>
  </si>
  <si>
    <r>
      <rPr>
        <rFont val="Verdana"/>
        <b/>
        <color theme="1"/>
        <sz val="11.0"/>
      </rPr>
      <t xml:space="preserve">NOTA 1: </t>
    </r>
    <r>
      <rPr>
        <rFont val="Verdana"/>
        <color theme="1"/>
        <sz val="11.0"/>
      </rPr>
      <t xml:space="preserve"> Se debe tener en cuenta que el PRECIO UNITARIO incluye el valor de A.I.U. </t>
    </r>
  </si>
  <si>
    <t>ITEM:  SUMINISTRO E INSTALACIÓN DE PROYECTOR LED TIPO REFLECTOR PARA EXTERIOR, POTENCIA 500 W, TEMPERATURA DE COLOR 5000 K, EFICIENCIA ≥130 LM/W, IP66, IK08 O SUPERIOR, TENSIÓN 100–277 V, CUERPO EN ALUMINIO, SOPORTE ORIENTABLE Y PROTECCIÓN CONTRA SOBRETENSIONES; INCLUYE ELEMENTOS DE FIJACIÓN A ESTRUCTURA METÁLICA, CONEXIONES, ACCESORIOS, PRUEBAS Y PUESTA EN FUNCIONAMIENTO.</t>
  </si>
  <si>
    <t>PORCENTAJE</t>
  </si>
  <si>
    <r>
      <rPr>
        <rFont val="Verdana"/>
        <b/>
        <color theme="1"/>
        <sz val="11.0"/>
      </rPr>
      <t>NOTA 2:</t>
    </r>
    <r>
      <rPr>
        <rFont val="Verdana"/>
        <color theme="1"/>
        <sz val="11.0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</si>
  <si>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</si>
  <si>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</si>
  <si>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rFont val="Verdana"/>
        <b/>
        <color theme="1"/>
        <sz val="11.0"/>
      </rPr>
      <t>NOTA 3:</t>
    </r>
    <r>
      <rPr>
        <rFont val="Verdana"/>
        <color theme="1"/>
        <sz val="11.0"/>
      </rPr>
      <t xml:space="preserve"> El A.I.U y su discriminación deben estar en porcentaje (%). </t>
    </r>
  </si>
  <si>
    <t xml:space="preserve">IMPREVISTO
</t>
  </si>
  <si>
    <t>I=</t>
  </si>
  <si>
    <t>SECCION DE 1,4 POR 1,4 H=2,0 - ANDAMIO CERTIFICADO</t>
  </si>
  <si>
    <t xml:space="preserve">UTILIDAD
</t>
  </si>
  <si>
    <t>U=</t>
  </si>
  <si>
    <t>TOTAL A.I.U</t>
  </si>
  <si>
    <t>A.I.U.=</t>
  </si>
  <si>
    <t>LUMINARIA LED - 500W - 4000K/6000K - IP65 -</t>
  </si>
  <si>
    <t>ACCESORIOS DE INSTALACION</t>
  </si>
  <si>
    <t>MANO DE OBRA BB</t>
  </si>
  <si>
    <t>ITEM:  SUMINISTRO E INSTALACIÓN DE PROYECTOR LED DEPORTIVO 1200 W, 181200 LM, IP66 O SUPERIOR, PARA INSTALACIÓN EN ESTRUCTURA DE CUBIERTA, INCLUYE SOPORTE, CONEXIONES Y ACCESORIOS.CONTRA SOBRETENSIONES; INCLUYE ELEMENTOS DE FIJACIÓN A ESTRUCTURA METÁLICA, CONEXIONES, ACCESORIOS, PRUEBAS Y PUESTA EN FUNCIONAMIENTO.</t>
  </si>
  <si>
    <t xml:space="preserve">CIRCUITO RAMAL TRIPLEX Cable Aislado No 4 Aluminio Serie 8000 THHN </t>
  </si>
  <si>
    <t>Cable Aislado No 4 AWG Aluminio Serie 8000 THHN Metros</t>
  </si>
  <si>
    <t>CINTA AISLANTE NEGRA 18 MTS</t>
  </si>
  <si>
    <t>TUBERÍA EMT 1-1/2"</t>
  </si>
  <si>
    <t>Equipo en altura</t>
  </si>
  <si>
    <t>LUMINARIA LED - 1200W - 4000K/6000K - IP65 -</t>
  </si>
  <si>
    <t>Cable encauchetado / conductor para alimentación</t>
  </si>
  <si>
    <t>Caja de conexión exterior IP65/IP66</t>
  </si>
  <si>
    <t>Prensaestopas y conectores</t>
  </si>
  <si>
    <t>Elementos de fijación, abrazaderas, tornillería galvanizada, terminales y consumibles</t>
  </si>
  <si>
    <t>TANQUE PLÁSTICO ELEVADO 2000 LT (INCLUYE ACCESSORIOS E INSTALACIÓN)</t>
  </si>
  <si>
    <t>Herramienta menor</t>
  </si>
  <si>
    <t>TANQUE PLÁSTICO 2000 LT INC. ACCESORIOS</t>
  </si>
  <si>
    <t>Pintura anticorrosiva para elementos metálicos</t>
  </si>
  <si>
    <t>Esmalte sintético para acabado, dos manos</t>
  </si>
  <si>
    <t>Lamina cold rolled CAL. 18 1.0 x 2.0</t>
  </si>
  <si>
    <t>Elementos de ferretería: bisagras, pasadores, tornillería y accesorios menores</t>
  </si>
  <si>
    <t>Concreto 3.000 psi</t>
  </si>
  <si>
    <t>M3</t>
  </si>
  <si>
    <t>ACERO DE REFUERZO 37000 PSI</t>
  </si>
  <si>
    <t>KG</t>
  </si>
  <si>
    <t>Formaleta para concreto a la vista</t>
  </si>
  <si>
    <t>Alambre, separadores, anclajes y consumibles</t>
  </si>
  <si>
    <t>ESPECIFICACIÓN: Particular
 UNIDAD: M2</t>
  </si>
  <si>
    <t>MALLA ESLABONADA CAL. 10</t>
  </si>
  <si>
    <t>SOLDADURA ELÉCTRICA 0.004 KG DE 3/23"</t>
  </si>
  <si>
    <t>ÁNGULO HIERRO 1" X 1" X 6M</t>
  </si>
  <si>
    <t>SIFÓN LAVAMANOS</t>
  </si>
  <si>
    <t>MEMORIAS DE CÁLCULO</t>
  </si>
  <si>
    <t>ALCALDÍA MUNICIPAL DE VILLETA
SISTEMA INTEGRADO DE GESTIÓN SIG
PROCESO: GESTIÓN DE PLANEACIÓN Y MEJORA CONTINUA
FORMATO PRESUPUESTO APU</t>
  </si>
  <si>
    <t>LLAVE LAVAMANOS</t>
  </si>
  <si>
    <t>ITEM</t>
  </si>
  <si>
    <t>REFERENCIA</t>
  </si>
  <si>
    <t>DESCRIPCIÓN</t>
  </si>
  <si>
    <t>UNIDAD</t>
  </si>
  <si>
    <t>UBICACIÓN</t>
  </si>
  <si>
    <t>CANT</t>
  </si>
  <si>
    <t>ACUMULADO</t>
  </si>
  <si>
    <t xml:space="preserve">POZO DE BOMBEO DE AGUAS RESIDUALES </t>
  </si>
  <si>
    <t>TOTAL</t>
  </si>
  <si>
    <t>FOTO ó PLANO</t>
  </si>
  <si>
    <t>ING. JOSE MAURICIO BELLO PEREZ.</t>
  </si>
  <si>
    <t>Jefe Oficina Asesora de Planeación</t>
  </si>
  <si>
    <t>Arq. Stefanny Caballero - Profesional de apoyo OAP</t>
  </si>
  <si>
    <t xml:space="preserve">SISTEMA DE BOMBEO DE AGUAS RESIDUALES </t>
  </si>
  <si>
    <t>CC 14,46</t>
  </si>
  <si>
    <t>Ancho</t>
  </si>
  <si>
    <t>Longitud</t>
  </si>
  <si>
    <t>Área</t>
  </si>
  <si>
    <t>LADO NORTE</t>
  </si>
  <si>
    <t>LADO SUR</t>
  </si>
  <si>
    <t>LADO OCCIDENTE</t>
  </si>
  <si>
    <t>LADO ORIENTE</t>
  </si>
  <si>
    <t>ÁREA CENTRAL</t>
  </si>
  <si>
    <t>Total</t>
  </si>
  <si>
    <t>TRAMO 1: COLECTOR LONGITUDINAL PRINCIPAL</t>
  </si>
  <si>
    <t>TRAMO 2: RAMALES TRANSVERSALES LADO IZQUIERDO</t>
  </si>
  <si>
    <t>TRAMO 3: RAMALES TRANSVERSALES LADO DERECHO</t>
  </si>
  <si>
    <t>LADO 1</t>
  </si>
  <si>
    <t>LADO 2</t>
  </si>
  <si>
    <t>TORRE1</t>
  </si>
  <si>
    <t>TORRE2</t>
  </si>
  <si>
    <t>TORRE3</t>
  </si>
  <si>
    <t>TORRE4</t>
  </si>
  <si>
    <t>12.76</t>
  </si>
  <si>
    <t>TABLERO PRINCIPAL</t>
  </si>
  <si>
    <t>3.5</t>
  </si>
  <si>
    <t>CIRCUITO RAMAL TRIPLEX 3xNo.ALUMINIO-THHN/THWN-2 INCLUYE TUBERIA EMT</t>
  </si>
  <si>
    <t>LONGITUD</t>
  </si>
  <si>
    <t>TANQUE SOBRE PLACA</t>
  </si>
  <si>
    <t>11.8</t>
  </si>
  <si>
    <t>11.27</t>
  </si>
  <si>
    <t>CONEXIÓN PRINCIPAL</t>
  </si>
  <si>
    <t>11.36</t>
  </si>
  <si>
    <t>CAMERINO VISITANTE</t>
  </si>
  <si>
    <t>CAMERINO LOCAL</t>
  </si>
  <si>
    <t>11.16</t>
  </si>
  <si>
    <t>14.33</t>
  </si>
  <si>
    <t>MANTENIMIENTO Y REPARACIÓN DE PUERTA METÁLICA EXISTENTE, INCLUYE LIMPIEZA Y PREPARACIÓN DE SUPERFICIE, REMOCIÓN DE ÓXIDO Y PINTURA DETERIORADA, REPARACIÓN Y AJUSTE DE ELEMENTOS METÁLICOS, SOLDADURAS MENORES, AJUSTE O REPOSICIÓN DE HERRAJES DETERIORADOS, APLICACIÓN DE ANTICORROSIVO Y ACABADO EN ESMALTE, INCLUYE MATERIALES, EQUIPO, MANO DE OBRA Y DEMÁS ELEMENTOS NECESARIOS PARA SU CORRECTO FUNCIONAMIENTO.</t>
  </si>
  <si>
    <t>PUERTA SALIDA CAMERINO LOCAL</t>
  </si>
  <si>
    <t>PUERTA SALIDA CAMERINO VISITANTE</t>
  </si>
  <si>
    <t>CAMERINO VISITANTES</t>
  </si>
  <si>
    <t>7.28</t>
  </si>
  <si>
    <t>ANCHO</t>
  </si>
  <si>
    <t>AREA</t>
  </si>
  <si>
    <t>BANCAS SUPLENTES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</si>
</sst>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7">
    <numFmt numFmtId="164" formatCode="&quot;$&quot;#,##0.00"/>
    <numFmt numFmtId="165" formatCode="&quot;$&quot;\ #,##0.00"/>
    <numFmt numFmtId="166" formatCode="_-&quot;$&quot;\ * #,##0.00_-;\-&quot;$&quot;\ * #,##0.00_-;_-&quot;$&quot;\ * &quot;-&quot;??_-;_-@"/>
    <numFmt numFmtId="167" formatCode="&quot;$&quot;#,##0"/>
    <numFmt numFmtId="168" formatCode="&quot;$&quot;\ #,##0.00;[Red]\-&quot;$&quot;\ #,##0.00"/>
    <numFmt numFmtId="169" formatCode="0.000000%"/>
    <numFmt numFmtId="170" formatCode="_-&quot;$&quot;\ * #,##0_-;\-&quot;$&quot;\ * #,##0_-;_-&quot;$&quot;\ * &quot;-&quot;??_-;_-@"/>
    <numFmt numFmtId="171" formatCode="0.000%"/>
    <numFmt numFmtId="172" formatCode="&quot;$&quot;\ #,##0.00_);\(&quot;$&quot;\ #,##0.00\)"/>
    <numFmt numFmtId="173" formatCode="_-&quot;$&quot;\ * #,##0.0_-;\-&quot;$&quot;\ * #,##0.0_-;_-&quot;$&quot;\ * &quot;-&quot;??_-;_-@"/>
    <numFmt numFmtId="174" formatCode="0.0%"/>
    <numFmt numFmtId="175" formatCode="_-[$$-240A]* #,##0.00_-;\-[$$-240A]* #,##0.00_-;_-[$$-240A]* &quot;-&quot;??_-;_-@"/>
    <numFmt numFmtId="176" formatCode="_-[$$-240A]\ * #,##0.00_ ;_-[$$-240A]\ * \-#,##0.00\ ;_-[$$-240A]\ * &quot;-&quot;??_ ;_-@_ 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 [$$-240A]\ * #,##0.00_ ;_ [$$-240A]\ * \-#,##0.00_ ;_ [$$-240A]\ * &quot;-&quot;??_ ;_ @_ "/>
    <numFmt numFmtId="180" formatCode="_ * #,##0_ ;_ * \-#,##0_ ;_ * &quot;-&quot;??_ ;_ @_ "/>
  </numFmts>
  <fonts count="31">
    <font>
      <sz val="11.0"/>
      <color theme="1"/>
      <name val="Calibri"/>
      <scheme val="minor"/>
    </font>
    <font>
      <sz val="11.0"/>
      <color theme="1"/>
      <name val="Verdana"/>
    </font>
    <font>
      <b/>
      <sz val="11.0"/>
      <color rgb="FF595959"/>
      <name val="Verdana"/>
    </font>
    <font>
      <sz val="11.0"/>
      <color rgb="FF000000"/>
      <name val="Times New Roman"/>
    </font>
    <font>
      <sz val="11.0"/>
      <color theme="1"/>
      <name val="Calibri"/>
    </font>
    <font>
      <sz val="11.0"/>
      <color rgb="FF000000"/>
      <name val="Calibri"/>
    </font>
    <font>
      <sz val="11.0"/>
      <color rgb="FF595959"/>
      <name val="Verdana"/>
    </font>
    <font>
      <b/>
      <sz val="14.0"/>
      <color theme="1"/>
      <name val="Arial"/>
    </font>
    <font>
      <b/>
      <sz val="14.0"/>
      <color theme="1"/>
      <name val="Calibri"/>
    </font>
    <font>
      <b/>
      <sz val="11.0"/>
      <color theme="1"/>
      <name val="Arial"/>
    </font>
    <font/>
    <font>
      <b/>
      <sz val="12.0"/>
      <color theme="1"/>
      <name val="Calibri"/>
    </font>
    <font>
      <b/>
      <sz val="11.0"/>
      <color theme="1"/>
      <name val="Calibri"/>
    </font>
    <font>
      <sz val="12.0"/>
      <color theme="1"/>
      <name val="Arial"/>
    </font>
    <font>
      <b/>
      <sz val="8.0"/>
      <color theme="1"/>
      <name val="Arial"/>
    </font>
    <font>
      <sz val="8.0"/>
      <color theme="1"/>
      <name val="Arial"/>
    </font>
    <font>
      <sz val="8.0"/>
      <color rgb="FF000000"/>
      <name val="Arial"/>
    </font>
    <font>
      <b/>
      <sz val="11.0"/>
      <color theme="1"/>
      <name val="Verdana"/>
    </font>
    <font>
      <sz val="10.0"/>
      <color theme="1"/>
      <name val="Calibri"/>
    </font>
    <font>
      <b/>
      <sz val="10.0"/>
      <color theme="1"/>
      <name val="Calibri"/>
    </font>
    <font>
      <sz val="10.0"/>
      <color theme="1"/>
      <name val="Helvetica Neue"/>
    </font>
    <font>
      <sz val="10.0"/>
      <color rgb="FF000000"/>
      <name val="Helvetica Neue"/>
    </font>
    <font>
      <sz val="11.0"/>
      <color rgb="FF000000"/>
      <name val="&quot;Aptos Narrow&quot;"/>
    </font>
    <font>
      <b/>
      <sz val="8.0"/>
      <color rgb="FF000000"/>
      <name val="Arial"/>
    </font>
    <font>
      <sz val="10.0"/>
      <color rgb="FF000000"/>
      <name val="&quot;Aptos Narrow&quot;"/>
    </font>
    <font>
      <b/>
      <sz val="11.0"/>
      <color rgb="FFFF0000"/>
      <name val="Verdana"/>
    </font>
    <font>
      <b/>
      <sz val="12.0"/>
      <color theme="1"/>
      <name val="Helvetica Neue"/>
    </font>
    <font>
      <b/>
      <sz val="11.0"/>
      <color theme="1"/>
      <name val="Helvetica Neue"/>
    </font>
    <font>
      <b/>
      <sz val="10.0"/>
      <color theme="1"/>
      <name val="Helvetica Neue"/>
    </font>
    <font>
      <b/>
      <sz val="11.0"/>
      <color theme="1"/>
      <name val="Arial Narrow"/>
    </font>
    <font>
      <sz val="9.0"/>
      <color theme="1"/>
      <name val="Helvetica Neue"/>
    </font>
  </fonts>
  <fills count="8">
    <fill>
      <patternFill patternType="none"/>
    </fill>
    <fill>
      <patternFill patternType="lightGray"/>
    </fill>
    <fill>
      <patternFill patternType="solid">
        <fgColor rgb="FFDADADA"/>
        <bgColor rgb="FFDADADA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</fills>
  <borders count="9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double">
        <color rgb="FF000000"/>
      </left>
      <top style="double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double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  <top style="thick">
        <color rgb="FF000000"/>
      </top>
    </border>
    <border>
      <right style="double">
        <color rgb="FF000000"/>
      </right>
    </border>
    <border>
      <left style="double">
        <color rgb="FF000000"/>
      </left>
      <right style="medium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/>
      <right/>
      <top/>
      <bottom/>
    </border>
    <border>
      <left style="double">
        <color rgb="FF000000"/>
      </left>
      <right style="medium">
        <color rgb="FF000000"/>
      </right>
      <top/>
      <bottom/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/>
      <right style="double">
        <color rgb="FF000000"/>
      </right>
      <top/>
      <bottom/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38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/>
    </xf>
    <xf borderId="0" fillId="0" fontId="3" numFmtId="0" xfId="0" applyAlignment="1" applyFont="1">
      <alignment horizontal="left" vertical="top"/>
    </xf>
    <xf borderId="0" fillId="0" fontId="4" numFmtId="0" xfId="0" applyAlignment="1" applyFont="1">
      <alignment shrinkToFit="0" wrapText="1"/>
    </xf>
    <xf borderId="0" fillId="0" fontId="5" numFmtId="0" xfId="0" applyAlignment="1" applyFont="1">
      <alignment horizontal="left" vertical="top"/>
    </xf>
    <xf borderId="0" fillId="0" fontId="6" numFmtId="0" xfId="0" applyAlignment="1" applyFont="1">
      <alignment horizontal="left"/>
    </xf>
    <xf borderId="1" fillId="0" fontId="4" numFmtId="0" xfId="0" applyAlignment="1" applyBorder="1" applyFont="1">
      <alignment shrinkToFit="0" wrapText="1"/>
    </xf>
    <xf borderId="2" fillId="0" fontId="1" numFmtId="0" xfId="0" applyAlignment="1" applyBorder="1" applyFont="1">
      <alignment horizontal="center"/>
    </xf>
    <xf borderId="0" fillId="0" fontId="7" numFmtId="0" xfId="0" applyAlignment="1" applyFont="1">
      <alignment horizontal="center" vertical="top"/>
    </xf>
    <xf borderId="3" fillId="0" fontId="8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shrinkToFit="0" wrapText="1"/>
    </xf>
    <xf borderId="4" fillId="0" fontId="10" numFmtId="0" xfId="0" applyBorder="1" applyFont="1"/>
    <xf borderId="0" fillId="0" fontId="9" numFmtId="0" xfId="0" applyAlignment="1" applyFont="1">
      <alignment horizontal="center" shrinkToFit="0" wrapText="1"/>
    </xf>
    <xf borderId="5" fillId="0" fontId="10" numFmtId="0" xfId="0" applyBorder="1" applyFont="1"/>
    <xf borderId="1" fillId="0" fontId="1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left" shrinkToFit="0" vertical="top" wrapText="1"/>
    </xf>
    <xf borderId="6" fillId="0" fontId="10" numFmtId="0" xfId="0" applyBorder="1" applyFont="1"/>
    <xf borderId="0" fillId="0" fontId="12" numFmtId="0" xfId="0" applyAlignment="1" applyFont="1">
      <alignment horizontal="left" shrinkToFit="0" vertical="top" wrapText="1"/>
    </xf>
    <xf borderId="0" fillId="0" fontId="13" numFmtId="0" xfId="0" applyAlignment="1" applyFont="1">
      <alignment horizontal="center" shrinkToFit="0" wrapText="1"/>
    </xf>
    <xf borderId="3" fillId="0" fontId="11" numFmtId="0" xfId="0" applyAlignment="1" applyBorder="1" applyFont="1">
      <alignment horizontal="center" shrinkToFit="0" vertical="center" wrapText="1"/>
    </xf>
    <xf borderId="0" fillId="0" fontId="12" numFmtId="0" xfId="0" applyAlignment="1" applyFont="1">
      <alignment horizontal="center" shrinkToFit="0" vertical="top" wrapText="1"/>
    </xf>
    <xf borderId="0" fillId="0" fontId="14" numFmtId="0" xfId="0" applyAlignment="1" applyFont="1">
      <alignment horizontal="left" shrinkToFit="0" vertical="top" wrapText="1"/>
    </xf>
    <xf borderId="3" fillId="0" fontId="4" numFmtId="0" xfId="0" applyAlignment="1" applyBorder="1" applyFont="1">
      <alignment shrinkToFit="0" vertical="center" wrapText="1"/>
    </xf>
    <xf borderId="0" fillId="0" fontId="14" numFmtId="0" xfId="0" applyAlignment="1" applyFont="1">
      <alignment horizontal="left" vertical="top"/>
    </xf>
    <xf borderId="7" fillId="0" fontId="10" numFmtId="0" xfId="0" applyBorder="1" applyFont="1"/>
    <xf borderId="3" fillId="0" fontId="15" numFmtId="0" xfId="0" applyAlignment="1" applyBorder="1" applyFont="1">
      <alignment horizontal="center" vertical="top"/>
    </xf>
    <xf borderId="8" fillId="0" fontId="4" numFmtId="0" xfId="0" applyAlignment="1" applyBorder="1" applyFont="1">
      <alignment shrinkToFit="0" vertical="center" wrapText="1"/>
    </xf>
    <xf borderId="9" fillId="0" fontId="4" numFmtId="0" xfId="0" applyAlignment="1" applyBorder="1" applyFont="1">
      <alignment shrinkToFit="0" vertical="center" wrapText="1"/>
    </xf>
    <xf borderId="4" fillId="0" fontId="15" numFmtId="0" xfId="0" applyAlignment="1" applyBorder="1" applyFont="1">
      <alignment horizontal="left" vertical="top"/>
    </xf>
    <xf borderId="10" fillId="0" fontId="4" numFmtId="0" xfId="0" applyAlignment="1" applyBorder="1" applyFont="1">
      <alignment shrinkToFit="0" vertical="center" wrapText="1"/>
    </xf>
    <xf borderId="11" fillId="0" fontId="15" numFmtId="0" xfId="0" applyAlignment="1" applyBorder="1" applyFont="1">
      <alignment horizontal="left" vertical="top"/>
    </xf>
    <xf borderId="11" fillId="0" fontId="4" numFmtId="0" xfId="0" applyAlignment="1" applyBorder="1" applyFont="1">
      <alignment shrinkToFit="0" wrapText="1"/>
    </xf>
    <xf borderId="12" fillId="0" fontId="10" numFmtId="0" xfId="0" applyBorder="1" applyFont="1"/>
    <xf borderId="11" fillId="0" fontId="4" numFmtId="0" xfId="0" applyAlignment="1" applyBorder="1" applyFont="1">
      <alignment horizontal="center" shrinkToFit="0" wrapText="1"/>
    </xf>
    <xf borderId="11" fillId="0" fontId="4" numFmtId="0" xfId="0" applyAlignment="1" applyBorder="1" applyFont="1">
      <alignment shrinkToFit="0" vertical="center" wrapText="1"/>
    </xf>
    <xf borderId="1" fillId="0" fontId="16" numFmtId="0" xfId="0" applyAlignment="1" applyBorder="1" applyFont="1">
      <alignment horizontal="left" vertical="top"/>
    </xf>
    <xf borderId="0" fillId="0" fontId="16" numFmtId="0" xfId="0" applyAlignment="1" applyFont="1">
      <alignment horizontal="left" vertical="top"/>
    </xf>
    <xf borderId="3" fillId="0" fontId="12" numFmtId="0" xfId="0" applyAlignment="1" applyBorder="1" applyFont="1">
      <alignment horizontal="center" shrinkToFit="0" wrapText="1"/>
    </xf>
    <xf borderId="3" fillId="0" fontId="16" numFmtId="0" xfId="0" applyAlignment="1" applyBorder="1" applyFont="1">
      <alignment horizontal="left"/>
    </xf>
    <xf borderId="13" fillId="0" fontId="1" numFmtId="0" xfId="0" applyBorder="1" applyFont="1"/>
    <xf borderId="4" fillId="0" fontId="16" numFmtId="0" xfId="0" applyAlignment="1" applyBorder="1" applyFont="1">
      <alignment horizontal="center"/>
    </xf>
    <xf borderId="11" fillId="0" fontId="16" numFmtId="164" xfId="0" applyAlignment="1" applyBorder="1" applyFont="1" applyNumberFormat="1">
      <alignment horizontal="right"/>
    </xf>
    <xf borderId="11" fillId="0" fontId="16" numFmtId="0" xfId="0" applyAlignment="1" applyBorder="1" applyFont="1">
      <alignment horizontal="center"/>
    </xf>
    <xf borderId="14" fillId="0" fontId="17" numFmtId="0" xfId="0" applyAlignment="1" applyBorder="1" applyFont="1">
      <alignment horizontal="center"/>
    </xf>
    <xf borderId="4" fillId="0" fontId="16" numFmtId="164" xfId="0" applyAlignment="1" applyBorder="1" applyFont="1" applyNumberFormat="1">
      <alignment horizontal="center"/>
    </xf>
    <xf borderId="15" fillId="0" fontId="10" numFmtId="0" xfId="0" applyBorder="1" applyFont="1"/>
    <xf borderId="16" fillId="0" fontId="10" numFmtId="0" xfId="0" applyBorder="1" applyFont="1"/>
    <xf borderId="17" fillId="0" fontId="10" numFmtId="0" xfId="0" applyBorder="1" applyFont="1"/>
    <xf borderId="0" fillId="0" fontId="4" numFmtId="165" xfId="0" applyFont="1" applyNumberFormat="1"/>
    <xf borderId="18" fillId="0" fontId="1" numFmtId="0" xfId="0" applyBorder="1" applyFont="1"/>
    <xf borderId="11" fillId="0" fontId="12" numFmtId="166" xfId="0" applyAlignment="1" applyBorder="1" applyFont="1" applyNumberFormat="1">
      <alignment horizontal="right" shrinkToFit="0" wrapText="1"/>
    </xf>
    <xf borderId="19" fillId="0" fontId="1" numFmtId="0" xfId="0" applyBorder="1" applyFont="1"/>
    <xf borderId="20" fillId="0" fontId="4" numFmtId="0" xfId="0" applyAlignment="1" applyBorder="1" applyFont="1">
      <alignment shrinkToFit="0" vertical="center" wrapText="1"/>
    </xf>
    <xf borderId="21" fillId="0" fontId="4" numFmtId="0" xfId="0" applyAlignment="1" applyBorder="1" applyFont="1">
      <alignment shrinkToFit="0" vertical="center" wrapText="1"/>
    </xf>
    <xf borderId="21" fillId="0" fontId="1" numFmtId="0" xfId="0" applyAlignment="1" applyBorder="1" applyFont="1">
      <alignment horizontal="center"/>
    </xf>
    <xf borderId="21" fillId="0" fontId="10" numFmtId="0" xfId="0" applyBorder="1" applyFont="1"/>
    <xf borderId="22" fillId="0" fontId="4" numFmtId="0" xfId="0" applyAlignment="1" applyBorder="1" applyFont="1">
      <alignment shrinkToFit="0" vertical="center" wrapText="1"/>
    </xf>
    <xf borderId="23" fillId="0" fontId="10" numFmtId="0" xfId="0" applyBorder="1" applyFont="1"/>
    <xf borderId="4" fillId="0" fontId="16" numFmtId="0" xfId="0" applyAlignment="1" applyBorder="1" applyFont="1">
      <alignment horizontal="left"/>
    </xf>
    <xf borderId="11" fillId="0" fontId="16" numFmtId="0" xfId="0" applyAlignment="1" applyBorder="1" applyFont="1">
      <alignment horizontal="left"/>
    </xf>
    <xf borderId="1" fillId="2" fontId="12" numFmtId="0" xfId="0" applyAlignment="1" applyBorder="1" applyFill="1" applyFont="1">
      <alignment horizontal="center" shrinkToFit="0" vertical="center" wrapText="1"/>
    </xf>
    <xf borderId="24" fillId="3" fontId="1" numFmtId="0" xfId="0" applyBorder="1" applyFill="1" applyFont="1"/>
    <xf borderId="25" fillId="3" fontId="1" numFmtId="0" xfId="0" applyBorder="1" applyFill="1" applyFont="1"/>
    <xf borderId="1" fillId="2" fontId="4" numFmtId="0" xfId="0" applyAlignment="1" applyBorder="1" applyFill="1" applyFont="1">
      <alignment shrinkToFit="0" vertical="center" wrapText="1"/>
    </xf>
    <xf borderId="4" fillId="0" fontId="16" numFmtId="165" xfId="0" applyAlignment="1" applyBorder="1" applyFont="1" applyNumberFormat="1">
      <alignment horizontal="center"/>
    </xf>
    <xf borderId="26" fillId="4" fontId="1" numFmtId="0" xfId="0" applyAlignment="1" applyBorder="1" applyFill="1" applyFont="1">
      <alignment horizontal="left" shrinkToFit="0" wrapText="1"/>
    </xf>
    <xf borderId="9" fillId="0" fontId="10" numFmtId="0" xfId="0" applyBorder="1" applyFont="1"/>
    <xf borderId="9" fillId="0" fontId="14" numFmtId="0" xfId="0" applyAlignment="1" applyBorder="1" applyFont="1">
      <alignment horizontal="right" vertical="top"/>
    </xf>
    <xf borderId="27" fillId="0" fontId="10" numFmtId="0" xfId="0" applyBorder="1" applyFont="1"/>
    <xf borderId="10" fillId="0" fontId="10" numFmtId="0" xfId="0" applyBorder="1" applyFont="1"/>
    <xf borderId="28" fillId="3" fontId="1" numFmtId="0" xfId="0" applyBorder="1" applyFill="1" applyFont="1"/>
    <xf borderId="1" fillId="0" fontId="12" numFmtId="0" xfId="0" applyAlignment="1" applyBorder="1" applyFont="1">
      <alignment horizontal="center" shrinkToFit="0" vertical="center" wrapText="1"/>
    </xf>
    <xf borderId="29" fillId="0" fontId="10" numFmtId="0" xfId="0" applyBorder="1" applyFont="1"/>
    <xf borderId="3" fillId="0" fontId="12" numFmtId="0" xfId="0" applyAlignment="1" applyBorder="1" applyFont="1">
      <alignment horizontal="center" shrinkToFit="0" vertical="center" wrapText="1"/>
    </xf>
    <xf borderId="30" fillId="5" fontId="1" numFmtId="0" xfId="0" applyAlignment="1" applyBorder="1" applyFill="1" applyFont="1">
      <alignment horizontal="center" shrinkToFit="0" wrapText="1"/>
    </xf>
    <xf borderId="11" fillId="0" fontId="16" numFmtId="164" xfId="0" applyAlignment="1" applyBorder="1" applyFont="1" applyNumberFormat="1">
      <alignment horizontal="center" vertical="top"/>
    </xf>
    <xf borderId="11" fillId="0" fontId="18" numFmtId="0" xfId="0" applyAlignment="1" applyBorder="1" applyFont="1">
      <alignment shrinkToFit="0" wrapText="1"/>
    </xf>
    <xf borderId="31" fillId="0" fontId="10" numFmtId="0" xfId="0" applyBorder="1" applyFont="1"/>
    <xf borderId="11" fillId="0" fontId="18" numFmtId="0" xfId="0" applyAlignment="1" applyBorder="1" applyFont="1">
      <alignment horizontal="center" shrinkToFit="0" wrapText="1"/>
    </xf>
    <xf borderId="11" fillId="0" fontId="18" numFmtId="9" xfId="0" applyAlignment="1" applyBorder="1" applyFont="1" applyNumberFormat="1">
      <alignment horizontal="center" shrinkToFit="0" wrapText="1"/>
    </xf>
    <xf borderId="11" fillId="0" fontId="15" numFmtId="0" xfId="0" applyAlignment="1" applyBorder="1" applyFont="1">
      <alignment horizontal="right" vertical="top"/>
    </xf>
    <xf borderId="11" fillId="0" fontId="18" numFmtId="166" xfId="0" applyAlignment="1" applyBorder="1" applyFont="1" applyNumberFormat="1">
      <alignment horizontal="right" shrinkToFit="0" wrapText="1"/>
    </xf>
    <xf borderId="32" fillId="6" fontId="17" numFmtId="0" xfId="0" applyAlignment="1" applyBorder="1" applyFill="1" applyFont="1">
      <alignment horizontal="left" vertical="center"/>
    </xf>
    <xf borderId="3" fillId="0" fontId="15" numFmtId="0" xfId="0" applyAlignment="1" applyBorder="1" applyFont="1">
      <alignment horizontal="left" vertical="top"/>
    </xf>
    <xf borderId="33" fillId="0" fontId="10" numFmtId="0" xfId="0" applyBorder="1" applyFont="1"/>
    <xf borderId="34" fillId="0" fontId="10" numFmtId="0" xfId="0" applyBorder="1" applyFont="1"/>
    <xf borderId="0" fillId="0" fontId="3" numFmtId="0" xfId="0" applyAlignment="1" applyFont="1">
      <alignment horizontal="left" vertical="center"/>
    </xf>
    <xf borderId="3" fillId="0" fontId="15" numFmtId="0" xfId="0" applyAlignment="1" applyBorder="1" applyFont="1">
      <alignment horizontal="left" shrinkToFit="0" vertical="center" wrapText="1"/>
    </xf>
    <xf borderId="4" fillId="0" fontId="16" numFmtId="0" xfId="0" applyAlignment="1" applyBorder="1" applyFont="1">
      <alignment horizontal="center" vertical="center"/>
    </xf>
    <xf borderId="35" fillId="3" fontId="17" numFmtId="0" xfId="0" applyAlignment="1" applyBorder="1" applyFill="1" applyFont="1">
      <alignment horizontal="center" shrinkToFit="0" vertical="center" wrapText="1"/>
    </xf>
    <xf borderId="11" fillId="0" fontId="16" numFmtId="164" xfId="0" applyAlignment="1" applyBorder="1" applyFont="1" applyNumberFormat="1">
      <alignment horizontal="right" vertical="center"/>
    </xf>
    <xf borderId="11" fillId="0" fontId="16" numFmtId="0" xfId="0" applyAlignment="1" applyBorder="1" applyFont="1">
      <alignment horizontal="center" vertical="center"/>
    </xf>
    <xf borderId="36" fillId="3" fontId="17" numFmtId="0" xfId="0" applyAlignment="1" applyBorder="1" applyFill="1" applyFont="1">
      <alignment horizontal="center" shrinkToFit="0" vertical="center" wrapText="1"/>
    </xf>
    <xf borderId="3" fillId="0" fontId="16" numFmtId="164" xfId="0" applyAlignment="1" applyBorder="1" applyFont="1" applyNumberFormat="1">
      <alignment horizontal="center" vertical="center"/>
    </xf>
    <xf borderId="0" fillId="0" fontId="16" numFmtId="0" xfId="0" applyAlignment="1" applyFont="1">
      <alignment horizontal="left" vertical="center"/>
    </xf>
    <xf borderId="37" fillId="0" fontId="17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vertical="center"/>
    </xf>
    <xf borderId="11" fillId="0" fontId="18" numFmtId="0" xfId="0" applyAlignment="1" applyBorder="1" applyFont="1">
      <alignment vertical="center"/>
    </xf>
    <xf borderId="38" fillId="0" fontId="10" numFmtId="0" xfId="0" applyBorder="1" applyFont="1"/>
    <xf borderId="3" fillId="0" fontId="15" numFmtId="0" xfId="0" applyAlignment="1" applyBorder="1" applyFont="1">
      <alignment horizontal="left" shrinkToFit="0" vertical="top" wrapText="1"/>
    </xf>
    <xf borderId="3" fillId="0" fontId="16" numFmtId="164" xfId="0" applyAlignment="1" applyBorder="1" applyFont="1" applyNumberFormat="1">
      <alignment horizontal="center" vertical="top"/>
    </xf>
    <xf borderId="11" fillId="0" fontId="16" numFmtId="0" xfId="0" applyAlignment="1" applyBorder="1" applyFont="1">
      <alignment horizontal="left" vertical="top"/>
    </xf>
    <xf borderId="36" fillId="3" fontId="17" numFmtId="4" xfId="0" applyAlignment="1" applyBorder="1" applyFill="1" applyFont="1" applyNumberFormat="1">
      <alignment horizontal="center" shrinkToFit="0" vertical="center" wrapText="1"/>
    </xf>
    <xf borderId="36" fillId="3" fontId="17" numFmtId="4" xfId="0" applyAlignment="1" applyBorder="1" applyFill="1" applyFont="1" applyNumberFormat="1">
      <alignment horizontal="center" readingOrder="0" shrinkToFit="0" vertical="center" wrapText="1"/>
    </xf>
    <xf borderId="3" fillId="0" fontId="12" numFmtId="0" xfId="0" applyAlignment="1" applyBorder="1" applyFont="1">
      <alignment horizontal="right" shrinkToFit="0" wrapText="1"/>
    </xf>
    <xf borderId="39" fillId="3" fontId="17" numFmtId="4" xfId="0" applyAlignment="1" applyBorder="1" applyFill="1" applyFont="1" applyNumberFormat="1">
      <alignment horizontal="center" shrinkToFit="0" vertical="center" wrapText="1"/>
    </xf>
    <xf borderId="11" fillId="0" fontId="16" numFmtId="0" xfId="0" applyAlignment="1" applyBorder="1" applyFont="1">
      <alignment horizontal="left" vertical="center"/>
    </xf>
    <xf borderId="40" fillId="0" fontId="10" numFmtId="0" xfId="0" applyBorder="1" applyFont="1"/>
    <xf borderId="41" fillId="0" fontId="10" numFmtId="0" xfId="0" applyBorder="1" applyFont="1"/>
    <xf borderId="42" fillId="0" fontId="17" numFmtId="0" xfId="0" applyAlignment="1" applyBorder="1" applyFont="1">
      <alignment horizontal="center" shrinkToFit="0" vertical="center" wrapText="1"/>
    </xf>
    <xf borderId="11" fillId="0" fontId="19" numFmtId="166" xfId="0" applyAlignment="1" applyBorder="1" applyFont="1" applyNumberFormat="1">
      <alignment horizontal="right" shrinkToFit="0" wrapText="1"/>
    </xf>
    <xf borderId="0" fillId="0" fontId="4" numFmtId="166" xfId="0" applyFont="1" applyNumberFormat="1"/>
    <xf borderId="43" fillId="0" fontId="10" numFmtId="0" xfId="0" applyBorder="1" applyFont="1"/>
    <xf borderId="11" fillId="0" fontId="16" numFmtId="164" xfId="0" applyAlignment="1" applyBorder="1" applyFont="1" applyNumberFormat="1">
      <alignment horizontal="left" vertical="top"/>
    </xf>
    <xf borderId="44" fillId="6" fontId="17" numFmtId="0" xfId="0" applyAlignment="1" applyBorder="1" applyFill="1" applyFont="1">
      <alignment horizontal="center" readingOrder="0" vertical="center"/>
    </xf>
    <xf borderId="45" fillId="0" fontId="10" numFmtId="0" xfId="0" applyBorder="1" applyFont="1"/>
    <xf borderId="3" fillId="0" fontId="18" numFmtId="0" xfId="0" applyAlignment="1" applyBorder="1" applyFont="1">
      <alignment shrinkToFit="0" vertical="center" wrapText="1"/>
    </xf>
    <xf borderId="4" fillId="0" fontId="15" numFmtId="0" xfId="0" applyAlignment="1" applyBorder="1" applyFont="1">
      <alignment horizontal="center" vertical="top"/>
    </xf>
    <xf borderId="46" fillId="0" fontId="10" numFmtId="0" xfId="0" applyBorder="1" applyFont="1"/>
    <xf borderId="11" fillId="0" fontId="16" numFmtId="167" xfId="0" applyAlignment="1" applyBorder="1" applyFont="1" applyNumberFormat="1">
      <alignment horizontal="center" vertical="top"/>
    </xf>
    <xf borderId="47" fillId="0" fontId="1" numFmtId="0" xfId="0" applyAlignment="1" applyBorder="1" applyFont="1">
      <alignment horizontal="center" vertical="center"/>
    </xf>
    <xf borderId="11" fillId="0" fontId="16" numFmtId="0" xfId="0" applyAlignment="1" applyBorder="1" applyFont="1">
      <alignment horizontal="center" vertical="top"/>
    </xf>
    <xf borderId="48" fillId="0" fontId="1" numFmtId="0" xfId="0" applyAlignment="1" applyBorder="1" applyFont="1">
      <alignment horizontal="center" vertical="center"/>
    </xf>
    <xf borderId="5" fillId="0" fontId="18" numFmtId="10" xfId="0" applyAlignment="1" applyBorder="1" applyFont="1" applyNumberFormat="1">
      <alignment shrinkToFit="0" wrapText="1"/>
    </xf>
    <xf borderId="11" fillId="0" fontId="16" numFmtId="164" xfId="0" applyAlignment="1" applyBorder="1" applyFont="1" applyNumberFormat="1">
      <alignment horizontal="center"/>
    </xf>
    <xf borderId="4" fillId="0" fontId="16" numFmtId="167" xfId="0" applyAlignment="1" applyBorder="1" applyFont="1" applyNumberFormat="1">
      <alignment horizontal="center" vertical="top"/>
    </xf>
    <xf borderId="4" fillId="0" fontId="16" numFmtId="164" xfId="0" applyAlignment="1" applyBorder="1" applyFont="1" applyNumberFormat="1">
      <alignment horizontal="left"/>
    </xf>
    <xf borderId="48" fillId="0" fontId="20" numFmtId="0" xfId="0" applyAlignment="1" applyBorder="1" applyFont="1">
      <alignment horizontal="center" vertical="center"/>
    </xf>
    <xf borderId="11" fillId="0" fontId="16" numFmtId="166" xfId="0" applyAlignment="1" applyBorder="1" applyFont="1" applyNumberFormat="1">
      <alignment horizontal="center" vertical="top"/>
    </xf>
    <xf borderId="3" fillId="0" fontId="18" numFmtId="166" xfId="0" applyAlignment="1" applyBorder="1" applyFont="1" applyNumberFormat="1">
      <alignment horizontal="right" shrinkToFit="0" wrapText="1"/>
    </xf>
    <xf borderId="11" fillId="0" fontId="18" numFmtId="10" xfId="0" applyAlignment="1" applyBorder="1" applyFont="1" applyNumberFormat="1">
      <alignment horizontal="center" shrinkToFit="0" vertical="center" wrapText="1"/>
    </xf>
    <xf borderId="48" fillId="0" fontId="21" numFmtId="0" xfId="0" applyAlignment="1" applyBorder="1" applyFont="1">
      <alignment shrinkToFit="0" vertical="center" wrapText="1"/>
    </xf>
    <xf borderId="10" fillId="0" fontId="18" numFmtId="168" xfId="0" applyAlignment="1" applyBorder="1" applyFont="1" applyNumberFormat="1">
      <alignment horizontal="right" shrinkToFit="0" vertical="center" wrapText="1"/>
    </xf>
    <xf borderId="48" fillId="0" fontId="21" numFmtId="0" xfId="0" applyAlignment="1" applyBorder="1" applyFont="1">
      <alignment horizontal="center" vertical="center"/>
    </xf>
    <xf borderId="4" fillId="0" fontId="16" numFmtId="0" xfId="0" applyAlignment="1" applyBorder="1" applyFont="1">
      <alignment horizontal="center" vertical="top"/>
    </xf>
    <xf borderId="5" fillId="0" fontId="18" numFmtId="10" xfId="0" applyAlignment="1" applyBorder="1" applyFont="1" applyNumberFormat="1">
      <alignment shrinkToFit="0" vertical="center" wrapText="1"/>
    </xf>
    <xf borderId="0" fillId="0" fontId="4" numFmtId="168" xfId="0" applyFont="1" applyNumberFormat="1"/>
    <xf borderId="9" fillId="0" fontId="15" numFmtId="0" xfId="0" applyAlignment="1" applyBorder="1" applyFont="1">
      <alignment horizontal="left" shrinkToFit="0" vertical="top" wrapText="1"/>
    </xf>
    <xf borderId="48" fillId="7" fontId="20" numFmtId="166" xfId="0" applyAlignment="1" applyBorder="1" applyFill="1" applyFont="1" applyNumberFormat="1">
      <alignment horizontal="center" vertical="center"/>
    </xf>
    <xf borderId="10" fillId="0" fontId="16" numFmtId="0" xfId="0" applyAlignment="1" applyBorder="1" applyFont="1">
      <alignment horizontal="center" vertical="top"/>
    </xf>
    <xf borderId="0" fillId="0" fontId="4" numFmtId="169" xfId="0" applyFont="1" applyNumberFormat="1"/>
    <xf borderId="9" fillId="0" fontId="16" numFmtId="0" xfId="0" applyAlignment="1" applyBorder="1" applyFont="1">
      <alignment horizontal="center" vertical="top"/>
    </xf>
    <xf borderId="48" fillId="0" fontId="20" numFmtId="2" xfId="0" applyAlignment="1" applyBorder="1" applyFont="1" applyNumberFormat="1">
      <alignment horizontal="center" vertical="center"/>
    </xf>
    <xf borderId="0" fillId="0" fontId="4" numFmtId="0" xfId="0" applyAlignment="1" applyFont="1">
      <alignment horizontal="center" shrinkToFit="0" vertical="center" wrapText="1"/>
    </xf>
    <xf borderId="3" fillId="0" fontId="18" numFmtId="0" xfId="0" applyAlignment="1" applyBorder="1" applyFont="1">
      <alignment horizontal="left" shrinkToFit="0" vertical="center" wrapText="1"/>
    </xf>
    <xf borderId="9" fillId="0" fontId="15" numFmtId="0" xfId="0" applyAlignment="1" applyBorder="1" applyFont="1">
      <alignment horizontal="center" vertical="top"/>
    </xf>
    <xf borderId="11" fillId="0" fontId="18" numFmtId="166" xfId="0" applyAlignment="1" applyBorder="1" applyFont="1" applyNumberFormat="1">
      <alignment horizontal="center" shrinkToFit="0" vertical="center" wrapText="1"/>
    </xf>
    <xf borderId="5" fillId="0" fontId="18" numFmtId="0" xfId="0" applyAlignment="1" applyBorder="1" applyFont="1">
      <alignment horizontal="center" shrinkToFit="0" vertical="center" wrapText="1"/>
    </xf>
    <xf borderId="3" fillId="0" fontId="18" numFmtId="166" xfId="0" applyAlignment="1" applyBorder="1" applyFont="1" applyNumberFormat="1">
      <alignment horizontal="right" shrinkToFit="0" vertical="center" wrapText="1"/>
    </xf>
    <xf borderId="49" fillId="0" fontId="20" numFmtId="170" xfId="0" applyAlignment="1" applyBorder="1" applyFont="1" applyNumberFormat="1">
      <alignment shrinkToFit="0" vertical="center" wrapText="1"/>
    </xf>
    <xf borderId="0" fillId="0" fontId="4" numFmtId="0" xfId="0" applyAlignment="1" applyFont="1">
      <alignment horizontal="center" vertical="center"/>
    </xf>
    <xf borderId="11" fillId="0" fontId="15" numFmtId="0" xfId="0" applyAlignment="1" applyBorder="1" applyFont="1">
      <alignment horizontal="center" vertical="top"/>
    </xf>
    <xf borderId="11" fillId="0" fontId="16" numFmtId="167" xfId="0" applyAlignment="1" applyBorder="1" applyFont="1" applyNumberFormat="1">
      <alignment horizontal="left" vertical="top"/>
    </xf>
    <xf borderId="50" fillId="0" fontId="1" numFmtId="0" xfId="0" applyAlignment="1" applyBorder="1" applyFont="1">
      <alignment horizontal="center" vertical="center"/>
    </xf>
    <xf borderId="11" fillId="0" fontId="1" numFmtId="0" xfId="0" applyAlignment="1" applyBorder="1" applyFont="1">
      <alignment horizontal="center" vertical="center"/>
    </xf>
    <xf borderId="5" fillId="0" fontId="20" numFmtId="0" xfId="0" applyAlignment="1" applyBorder="1" applyFont="1">
      <alignment horizontal="center" vertical="center"/>
    </xf>
    <xf borderId="11" fillId="0" fontId="21" numFmtId="0" xfId="0" applyAlignment="1" applyBorder="1" applyFont="1">
      <alignment shrinkToFit="0" vertical="center" wrapText="1"/>
    </xf>
    <xf borderId="6" fillId="0" fontId="12" numFmtId="171" xfId="0" applyAlignment="1" applyBorder="1" applyFont="1" applyNumberFormat="1">
      <alignment horizontal="center" shrinkToFit="0" wrapText="1"/>
    </xf>
    <xf borderId="11" fillId="7" fontId="20" numFmtId="166" xfId="0" applyAlignment="1" applyBorder="1" applyFill="1" applyFont="1" applyNumberFormat="1">
      <alignment horizontal="center" vertical="center"/>
    </xf>
    <xf borderId="5" fillId="0" fontId="20" numFmtId="2" xfId="0" applyAlignment="1" applyBorder="1" applyFont="1" applyNumberFormat="1">
      <alignment horizontal="center" vertical="center"/>
    </xf>
    <xf borderId="11" fillId="0" fontId="12" numFmtId="168" xfId="0" applyAlignment="1" applyBorder="1" applyFont="1" applyNumberFormat="1">
      <alignment horizontal="right" shrinkToFit="0" wrapText="1"/>
    </xf>
    <xf borderId="4" fillId="0" fontId="16" numFmtId="10" xfId="0" applyAlignment="1" applyBorder="1" applyFont="1" applyNumberFormat="1">
      <alignment horizontal="center" vertical="top"/>
    </xf>
    <xf borderId="51" fillId="0" fontId="20" numFmtId="170" xfId="0" applyAlignment="1" applyBorder="1" applyFont="1" applyNumberFormat="1">
      <alignment shrinkToFit="0" vertical="center" wrapText="1"/>
    </xf>
    <xf borderId="52" fillId="0" fontId="1" numFmtId="0" xfId="0" applyAlignment="1" applyBorder="1" applyFont="1">
      <alignment horizontal="left" vertical="center"/>
    </xf>
    <xf borderId="53" fillId="0" fontId="1" numFmtId="0" xfId="0" applyBorder="1" applyFont="1"/>
    <xf borderId="53" fillId="0" fontId="1" numFmtId="0" xfId="0" applyAlignment="1" applyBorder="1" applyFont="1">
      <alignment horizontal="center"/>
    </xf>
    <xf borderId="11" fillId="0" fontId="1" numFmtId="4" xfId="0" applyAlignment="1" applyBorder="1" applyFont="1" applyNumberFormat="1">
      <alignment shrinkToFit="0" vertical="center" wrapText="1"/>
    </xf>
    <xf borderId="11" fillId="0" fontId="18" numFmtId="10" xfId="0" applyAlignment="1" applyBorder="1" applyFont="1" applyNumberFormat="1">
      <alignment horizontal="center" shrinkToFit="0" wrapText="1"/>
    </xf>
    <xf borderId="4" fillId="0" fontId="16" numFmtId="164" xfId="0" applyAlignment="1" applyBorder="1" applyFont="1" applyNumberFormat="1">
      <alignment horizontal="center" vertical="top"/>
    </xf>
    <xf borderId="43" fillId="0" fontId="17" numFmtId="165" xfId="0" applyAlignment="1" applyBorder="1" applyFont="1" applyNumberFormat="1">
      <alignment horizontal="right" vertical="center"/>
    </xf>
    <xf borderId="11" fillId="0" fontId="18" numFmtId="166" xfId="0" applyAlignment="1" applyBorder="1" applyFont="1" applyNumberFormat="1">
      <alignment horizontal="center" shrinkToFit="0" wrapText="1"/>
    </xf>
    <xf borderId="0" fillId="0" fontId="22" numFmtId="0" xfId="0" applyAlignment="1" applyFont="1">
      <alignment horizontal="center"/>
    </xf>
    <xf borderId="4" fillId="0" fontId="16" numFmtId="9" xfId="0" applyAlignment="1" applyBorder="1" applyFont="1" applyNumberFormat="1">
      <alignment horizontal="center" vertical="top"/>
    </xf>
    <xf borderId="11" fillId="0" fontId="20" numFmtId="0" xfId="0" applyAlignment="1" applyBorder="1" applyFont="1">
      <alignment horizontal="center" vertical="center"/>
    </xf>
    <xf borderId="3" fillId="0" fontId="14" numFmtId="0" xfId="0" applyAlignment="1" applyBorder="1" applyFont="1">
      <alignment horizontal="left" vertical="top"/>
    </xf>
    <xf borderId="3" fillId="0" fontId="16" numFmtId="0" xfId="0" applyAlignment="1" applyBorder="1" applyFont="1">
      <alignment horizontal="center"/>
    </xf>
    <xf borderId="51" fillId="0" fontId="1" numFmtId="172" xfId="0" applyAlignment="1" applyBorder="1" applyFont="1" applyNumberFormat="1">
      <alignment horizontal="right" shrinkToFit="0" vertical="center" wrapText="1"/>
    </xf>
    <xf borderId="11" fillId="0" fontId="23" numFmtId="164" xfId="0" applyAlignment="1" applyBorder="1" applyFont="1" applyNumberFormat="1">
      <alignment horizontal="center" vertical="top"/>
    </xf>
    <xf borderId="0" fillId="0" fontId="14" numFmtId="0" xfId="0" applyAlignment="1" applyFont="1">
      <alignment vertical="top"/>
    </xf>
    <xf borderId="0" fillId="0" fontId="22" numFmtId="164" xfId="0" applyAlignment="1" applyFont="1" applyNumberFormat="1">
      <alignment horizontal="center"/>
    </xf>
    <xf borderId="54" fillId="0" fontId="1" numFmtId="0" xfId="0" applyAlignment="1" applyBorder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shrinkToFit="0" vertical="center" wrapText="1"/>
    </xf>
    <xf borderId="55" fillId="0" fontId="1" numFmtId="172" xfId="0" applyAlignment="1" applyBorder="1" applyFont="1" applyNumberFormat="1">
      <alignment horizontal="right" shrinkToFit="0" vertical="center" wrapText="1"/>
    </xf>
    <xf borderId="0" fillId="0" fontId="24" numFmtId="164" xfId="0" applyAlignment="1" applyFont="1" applyNumberFormat="1">
      <alignment horizontal="center"/>
    </xf>
    <xf borderId="56" fillId="0" fontId="17" numFmtId="165" xfId="0" applyAlignment="1" applyBorder="1" applyFont="1" applyNumberFormat="1">
      <alignment horizontal="right" vertical="center"/>
    </xf>
    <xf borderId="0" fillId="0" fontId="1" numFmtId="0" xfId="0" applyAlignment="1" applyFont="1">
      <alignment shrinkToFit="0" vertical="center" wrapText="1"/>
    </xf>
    <xf borderId="13" fillId="0" fontId="1" numFmtId="0" xfId="0" applyAlignment="1" applyBorder="1" applyFont="1">
      <alignment shrinkToFit="0" vertical="center" wrapText="1"/>
    </xf>
    <xf borderId="44" fillId="6" fontId="17" numFmtId="0" xfId="0" applyAlignment="1" applyBorder="1" applyFill="1" applyFont="1">
      <alignment horizontal="center" readingOrder="0" shrinkToFit="0" vertical="center" wrapText="1"/>
    </xf>
    <xf borderId="18" fillId="0" fontId="1" numFmtId="0" xfId="0" applyAlignment="1" applyBorder="1" applyFont="1">
      <alignment shrinkToFit="0" vertical="center" wrapText="1"/>
    </xf>
    <xf borderId="3" fillId="0" fontId="12" numFmtId="0" xfId="0" applyAlignment="1" applyBorder="1" applyFont="1">
      <alignment horizontal="right" shrinkToFit="0" vertical="center" wrapText="1"/>
    </xf>
    <xf borderId="11" fillId="0" fontId="4" numFmtId="10" xfId="0" applyAlignment="1" applyBorder="1" applyFont="1" applyNumberFormat="1">
      <alignment horizontal="center" shrinkToFit="0" vertical="center" wrapText="1"/>
    </xf>
    <xf borderId="11" fillId="0" fontId="12" numFmtId="166" xfId="0" applyAlignment="1" applyBorder="1" applyFont="1" applyNumberFormat="1">
      <alignment horizontal="center" shrinkToFit="0" vertical="center" wrapText="1"/>
    </xf>
    <xf borderId="57" fillId="7" fontId="20" numFmtId="0" xfId="0" applyAlignment="1" applyBorder="1" applyFill="1" applyFont="1">
      <alignment horizontal="center"/>
    </xf>
    <xf borderId="57" fillId="7" fontId="20" numFmtId="49" xfId="0" applyAlignment="1" applyBorder="1" applyFill="1" applyFont="1" applyNumberFormat="1">
      <alignment shrinkToFit="0" wrapText="1"/>
    </xf>
    <xf borderId="57" fillId="7" fontId="20" numFmtId="49" xfId="0" applyAlignment="1" applyBorder="1" applyFill="1" applyFont="1" applyNumberFormat="1">
      <alignment horizontal="center" shrinkToFit="0" vertical="center" wrapText="1"/>
    </xf>
    <xf borderId="11" fillId="0" fontId="12" numFmtId="168" xfId="0" applyAlignment="1" applyBorder="1" applyFont="1" applyNumberFormat="1">
      <alignment horizontal="center" shrinkToFit="0" wrapText="1"/>
    </xf>
    <xf borderId="0" fillId="0" fontId="4" numFmtId="0" xfId="0" applyFont="1"/>
    <xf borderId="0" fillId="0" fontId="4" numFmtId="173" xfId="0" applyFont="1" applyNumberFormat="1"/>
    <xf borderId="11" fillId="0" fontId="12" numFmtId="174" xfId="0" applyAlignment="1" applyBorder="1" applyFont="1" applyNumberFormat="1">
      <alignment horizontal="center" shrinkToFit="0" wrapText="1"/>
    </xf>
    <xf borderId="0" fillId="0" fontId="4" numFmtId="9" xfId="0" applyFont="1" applyNumberFormat="1"/>
    <xf borderId="0" fillId="0" fontId="1" numFmtId="0" xfId="0" applyAlignment="1" applyFont="1">
      <alignment vertical="center"/>
    </xf>
    <xf borderId="13" fillId="0" fontId="1" numFmtId="0" xfId="0" applyAlignment="1" applyBorder="1" applyFont="1">
      <alignment vertical="center"/>
    </xf>
    <xf borderId="58" fillId="6" fontId="17" numFmtId="0" xfId="0" applyAlignment="1" applyBorder="1" applyFill="1" applyFont="1">
      <alignment horizontal="center" readingOrder="0" vertical="center"/>
    </xf>
    <xf borderId="59" fillId="0" fontId="10" numFmtId="0" xfId="0" applyBorder="1" applyFont="1"/>
    <xf borderId="60" fillId="0" fontId="10" numFmtId="0" xfId="0" applyBorder="1" applyFont="1"/>
    <xf borderId="18" fillId="0" fontId="1" numFmtId="0" xfId="0" applyAlignment="1" applyBorder="1" applyFont="1">
      <alignment vertical="center"/>
    </xf>
    <xf borderId="61" fillId="7" fontId="20" numFmtId="0" xfId="0" applyAlignment="1" applyBorder="1" applyFill="1" applyFont="1">
      <alignment horizontal="center"/>
    </xf>
    <xf borderId="11" fillId="0" fontId="12" numFmtId="9" xfId="0" applyAlignment="1" applyBorder="1" applyFont="1" applyNumberFormat="1">
      <alignment horizontal="center" readingOrder="0" shrinkToFit="0" wrapText="1"/>
    </xf>
    <xf borderId="48" fillId="7" fontId="20" numFmtId="0" xfId="0" applyAlignment="1" applyBorder="1" applyFill="1" applyFont="1">
      <alignment horizontal="center"/>
    </xf>
    <xf borderId="0" fillId="0" fontId="4" numFmtId="9" xfId="0" applyAlignment="1" applyFont="1" applyNumberFormat="1">
      <alignment readingOrder="0"/>
    </xf>
    <xf borderId="48" fillId="7" fontId="20" numFmtId="49" xfId="0" applyAlignment="1" applyBorder="1" applyFill="1" applyFont="1" applyNumberFormat="1">
      <alignment horizontal="center" shrinkToFit="0" vertical="center" wrapText="1"/>
    </xf>
    <xf borderId="37" fillId="0" fontId="20" numFmtId="2" xfId="0" applyAlignment="1" applyBorder="1" applyFont="1" applyNumberFormat="1">
      <alignment horizontal="center" vertical="center"/>
    </xf>
    <xf borderId="49" fillId="0" fontId="1" numFmtId="172" xfId="0" applyAlignment="1" applyBorder="1" applyFont="1" applyNumberFormat="1">
      <alignment horizontal="right" shrinkToFit="0" vertical="center" wrapText="1"/>
    </xf>
    <xf borderId="62" fillId="0" fontId="1" numFmtId="0" xfId="0" applyAlignment="1" applyBorder="1" applyFont="1">
      <alignment horizontal="center" vertical="center"/>
    </xf>
    <xf borderId="8" fillId="0" fontId="4" numFmtId="0" xfId="0" applyAlignment="1" applyBorder="1" applyFont="1">
      <alignment shrinkToFit="0" wrapText="1"/>
    </xf>
    <xf borderId="11" fillId="7" fontId="20" numFmtId="0" xfId="0" applyAlignment="1" applyBorder="1" applyFill="1" applyFont="1">
      <alignment horizontal="center"/>
    </xf>
    <xf borderId="9" fillId="0" fontId="4" numFmtId="0" xfId="0" applyAlignment="1" applyBorder="1" applyFont="1">
      <alignment shrinkToFit="0" wrapText="1"/>
    </xf>
    <xf borderId="10" fillId="0" fontId="20" numFmtId="0" xfId="0" applyAlignment="1" applyBorder="1" applyFont="1">
      <alignment horizontal="center" vertical="center"/>
    </xf>
    <xf borderId="10" fillId="0" fontId="4" numFmtId="0" xfId="0" applyAlignment="1" applyBorder="1" applyFont="1">
      <alignment shrinkToFit="0" wrapText="1"/>
    </xf>
    <xf borderId="11" fillId="7" fontId="20" numFmtId="49" xfId="0" applyAlignment="1" applyBorder="1" applyFill="1" applyFont="1" applyNumberFormat="1">
      <alignment horizontal="center" shrinkToFit="0" vertical="center" wrapText="1"/>
    </xf>
    <xf borderId="3" fillId="0" fontId="20" numFmtId="2" xfId="0" applyAlignment="1" applyBorder="1" applyFont="1" applyNumberFormat="1">
      <alignment horizontal="center" vertical="center"/>
    </xf>
    <xf borderId="63" fillId="7" fontId="20" numFmtId="0" xfId="0" applyAlignment="1" applyBorder="1" applyFill="1" applyFont="1">
      <alignment horizontal="center"/>
    </xf>
    <xf borderId="64" fillId="7" fontId="20" numFmtId="0" xfId="0" applyAlignment="1" applyBorder="1" applyFill="1" applyFont="1">
      <alignment horizontal="center"/>
    </xf>
    <xf borderId="1" fillId="0" fontId="21" numFmtId="0" xfId="0" applyAlignment="1" applyBorder="1" applyFont="1">
      <alignment shrinkToFit="0" vertical="center" wrapText="1"/>
    </xf>
    <xf borderId="65" fillId="0" fontId="12" numFmtId="0" xfId="0" applyAlignment="1" applyBorder="1" applyFont="1">
      <alignment horizontal="center" shrinkToFit="0" wrapText="1"/>
    </xf>
    <xf borderId="64" fillId="7" fontId="20" numFmtId="49" xfId="0" applyAlignment="1" applyBorder="1" applyFill="1" applyFont="1" applyNumberFormat="1">
      <alignment horizontal="center" shrinkToFit="0" vertical="center" wrapText="1"/>
    </xf>
    <xf borderId="55" fillId="0" fontId="10" numFmtId="0" xfId="0" applyBorder="1" applyFont="1"/>
    <xf borderId="64" fillId="7" fontId="20" numFmtId="166" xfId="0" applyAlignment="1" applyBorder="1" applyFill="1" applyFont="1" applyNumberFormat="1">
      <alignment horizontal="center" vertical="center"/>
    </xf>
    <xf borderId="8" fillId="0" fontId="20" numFmtId="2" xfId="0" applyAlignment="1" applyBorder="1" applyFont="1" applyNumberFormat="1">
      <alignment horizontal="center" vertical="center"/>
    </xf>
    <xf borderId="65" fillId="0" fontId="4" numFmtId="0" xfId="0" applyAlignment="1" applyBorder="1" applyFont="1">
      <alignment shrinkToFit="0" vertical="center" wrapText="1"/>
    </xf>
    <xf borderId="55" fillId="0" fontId="4" numFmtId="0" xfId="0" applyAlignment="1" applyBorder="1" applyFont="1">
      <alignment shrinkToFit="0" wrapText="1"/>
    </xf>
    <xf borderId="65" fillId="0" fontId="19" numFmtId="0" xfId="0" applyAlignment="1" applyBorder="1" applyFont="1">
      <alignment horizontal="center" shrinkToFit="0" wrapText="1"/>
    </xf>
    <xf borderId="0" fillId="0" fontId="19" numFmtId="0" xfId="0" applyAlignment="1" applyFont="1">
      <alignment vertical="center"/>
    </xf>
    <xf borderId="20" fillId="0" fontId="4" numFmtId="0" xfId="0" applyAlignment="1" applyBorder="1" applyFont="1">
      <alignment shrinkToFit="0" wrapText="1"/>
    </xf>
    <xf borderId="21" fillId="0" fontId="19" numFmtId="0" xfId="0" applyAlignment="1" applyBorder="1" applyFont="1">
      <alignment shrinkToFit="0" wrapText="1"/>
    </xf>
    <xf borderId="21" fillId="0" fontId="4" numFmtId="0" xfId="0" applyAlignment="1" applyBorder="1" applyFont="1">
      <alignment shrinkToFit="0" wrapText="1"/>
    </xf>
    <xf borderId="22" fillId="0" fontId="4" numFmtId="0" xfId="0" applyAlignment="1" applyBorder="1" applyFont="1">
      <alignment shrinkToFit="0" wrapText="1"/>
    </xf>
    <xf borderId="66" fillId="0" fontId="1" numFmtId="0" xfId="0" applyAlignment="1" applyBorder="1" applyFont="1">
      <alignment horizontal="center" vertical="center"/>
    </xf>
    <xf borderId="1" fillId="0" fontId="20" numFmtId="0" xfId="0" applyAlignment="1" applyBorder="1" applyFont="1">
      <alignment horizontal="center" vertical="center"/>
    </xf>
    <xf borderId="64" fillId="7" fontId="20" numFmtId="49" xfId="0" applyAlignment="1" applyBorder="1" applyFill="1" applyFont="1" applyNumberFormat="1">
      <alignment shrinkToFit="0" wrapText="1"/>
    </xf>
    <xf borderId="9" fillId="0" fontId="20" numFmtId="2" xfId="0" applyAlignment="1" applyBorder="1" applyFont="1" applyNumberFormat="1">
      <alignment horizontal="center" vertical="center"/>
    </xf>
    <xf borderId="67" fillId="0" fontId="1" numFmtId="172" xfId="0" applyAlignment="1" applyBorder="1" applyFont="1" applyNumberFormat="1">
      <alignment horizontal="right" shrinkToFit="0" vertical="center" wrapText="1"/>
    </xf>
    <xf borderId="11" fillId="7" fontId="20" numFmtId="0" xfId="0" applyAlignment="1" applyBorder="1" applyFill="1" applyFont="1">
      <alignment horizontal="center" vertical="center"/>
    </xf>
    <xf borderId="11" fillId="0" fontId="1" numFmtId="0" xfId="0" applyBorder="1" applyFont="1"/>
    <xf borderId="11" fillId="0" fontId="4" numFmtId="0" xfId="0" applyAlignment="1" applyBorder="1" applyFont="1">
      <alignment horizontal="center" vertical="center"/>
    </xf>
    <xf borderId="11" fillId="0" fontId="20" numFmtId="2" xfId="0" applyAlignment="1" applyBorder="1" applyFont="1" applyNumberFormat="1">
      <alignment horizontal="center" vertical="center"/>
    </xf>
    <xf borderId="11" fillId="0" fontId="1" numFmtId="172" xfId="0" applyAlignment="1" applyBorder="1" applyFont="1" applyNumberFormat="1">
      <alignment horizontal="right" shrinkToFit="0" vertical="center" wrapText="1"/>
    </xf>
    <xf borderId="53" fillId="0" fontId="1" numFmtId="2" xfId="0" applyAlignment="1" applyBorder="1" applyFont="1" applyNumberFormat="1">
      <alignment horizontal="center" vertical="center"/>
    </xf>
    <xf borderId="53" fillId="0" fontId="1" numFmtId="0" xfId="0" applyAlignment="1" applyBorder="1" applyFont="1">
      <alignment horizontal="left" vertical="center"/>
    </xf>
    <xf borderId="53" fillId="0" fontId="1" numFmtId="0" xfId="0" applyAlignment="1" applyBorder="1" applyFont="1">
      <alignment horizontal="center" vertical="center"/>
    </xf>
    <xf borderId="41" fillId="0" fontId="1" numFmtId="4" xfId="0" applyAlignment="1" applyBorder="1" applyFont="1" applyNumberFormat="1">
      <alignment shrinkToFit="0" vertical="center" wrapText="1"/>
    </xf>
    <xf borderId="68" fillId="0" fontId="1" numFmtId="172" xfId="0" applyAlignment="1" applyBorder="1" applyFont="1" applyNumberFormat="1">
      <alignment horizontal="right" shrinkToFit="0" vertical="center" wrapText="1"/>
    </xf>
    <xf borderId="69" fillId="6" fontId="17" numFmtId="0" xfId="0" applyAlignment="1" applyBorder="1" applyFill="1" applyFont="1">
      <alignment shrinkToFit="0" vertical="center" wrapText="1"/>
    </xf>
    <xf borderId="70" fillId="6" fontId="17" numFmtId="0" xfId="0" applyAlignment="1" applyBorder="1" applyFill="1" applyFont="1">
      <alignment shrinkToFit="0" vertical="center" wrapText="1"/>
    </xf>
    <xf borderId="70" fillId="6" fontId="17" numFmtId="0" xfId="0" applyAlignment="1" applyBorder="1" applyFill="1" applyFont="1">
      <alignment readingOrder="0" shrinkToFit="0" vertical="center" wrapText="1"/>
    </xf>
    <xf borderId="71" fillId="6" fontId="17" numFmtId="0" xfId="0" applyAlignment="1" applyBorder="1" applyFill="1" applyFont="1">
      <alignment shrinkToFit="0" vertical="center" wrapText="1"/>
    </xf>
    <xf borderId="22" fillId="0" fontId="20" numFmtId="0" xfId="0" applyAlignment="1" applyBorder="1" applyFont="1">
      <alignment horizontal="center" vertical="center"/>
    </xf>
    <xf borderId="0" fillId="0" fontId="9" numFmtId="0" xfId="0" applyAlignment="1" applyFont="1">
      <alignment horizontal="left" shrinkToFit="0" wrapText="1"/>
    </xf>
    <xf borderId="1" fillId="0" fontId="16" numFmtId="0" xfId="0" applyAlignment="1" applyBorder="1" applyFont="1">
      <alignment horizontal="right" vertical="top"/>
    </xf>
    <xf borderId="0" fillId="0" fontId="12" numFmtId="0" xfId="0" applyAlignment="1" applyFont="1">
      <alignment horizontal="center"/>
    </xf>
    <xf borderId="0" fillId="0" fontId="12" numFmtId="0" xfId="0" applyAlignment="1" applyFont="1">
      <alignment horizontal="right"/>
    </xf>
    <xf borderId="0" fillId="0" fontId="4" numFmtId="0" xfId="0" applyAlignment="1" applyFont="1">
      <alignment horizontal="right"/>
    </xf>
    <xf borderId="0" fillId="0" fontId="4" numFmtId="3" xfId="0" applyAlignment="1" applyFont="1" applyNumberFormat="1">
      <alignment horizontal="right"/>
    </xf>
    <xf borderId="0" fillId="0" fontId="4" numFmtId="164" xfId="0" applyAlignment="1" applyFont="1" applyNumberFormat="1">
      <alignment horizontal="right"/>
    </xf>
    <xf borderId="11" fillId="0" fontId="16" numFmtId="164" xfId="0" applyAlignment="1" applyBorder="1" applyFont="1" applyNumberFormat="1">
      <alignment horizontal="left"/>
    </xf>
    <xf borderId="6" fillId="0" fontId="20" numFmtId="0" xfId="0" applyAlignment="1" applyBorder="1" applyFont="1">
      <alignment horizontal="center" vertical="center"/>
    </xf>
    <xf borderId="6" fillId="0" fontId="21" numFmtId="0" xfId="0" applyAlignment="1" applyBorder="1" applyFont="1">
      <alignment shrinkToFit="0" vertical="center" wrapText="1"/>
    </xf>
    <xf borderId="72" fillId="7" fontId="20" numFmtId="166" xfId="0" applyAlignment="1" applyBorder="1" applyFill="1" applyFont="1" applyNumberFormat="1">
      <alignment horizontal="center" vertical="center"/>
    </xf>
    <xf borderId="11" fillId="0" fontId="16" numFmtId="164" xfId="0" applyAlignment="1" applyBorder="1" applyFont="1" applyNumberFormat="1">
      <alignment horizontal="right" vertical="top"/>
    </xf>
    <xf borderId="6" fillId="0" fontId="20" numFmtId="2" xfId="0" applyAlignment="1" applyBorder="1" applyFont="1" applyNumberFormat="1">
      <alignment horizontal="center" vertical="center"/>
    </xf>
    <xf borderId="58" fillId="6" fontId="17" numFmtId="0" xfId="0" applyAlignment="1" applyBorder="1" applyFill="1" applyFont="1">
      <alignment horizontal="right" vertical="center"/>
    </xf>
    <xf borderId="73" fillId="0" fontId="10" numFmtId="0" xfId="0" applyBorder="1" applyFont="1"/>
    <xf borderId="71" fillId="6" fontId="17" numFmtId="175" xfId="0" applyAlignment="1" applyBorder="1" applyFill="1" applyFont="1" applyNumberFormat="1">
      <alignment vertical="center"/>
    </xf>
    <xf borderId="0" fillId="0" fontId="17" numFmtId="49" xfId="0" applyAlignment="1" applyFont="1" applyNumberFormat="1">
      <alignment horizontal="right" vertical="center"/>
    </xf>
    <xf borderId="47" fillId="0" fontId="17" numFmtId="49" xfId="0" applyAlignment="1" applyBorder="1" applyFont="1" applyNumberFormat="1">
      <alignment horizontal="right" vertical="center"/>
    </xf>
    <xf borderId="48" fillId="0" fontId="17" numFmtId="49" xfId="0" applyAlignment="1" applyBorder="1" applyFont="1" applyNumberFormat="1">
      <alignment horizontal="right" vertical="center"/>
    </xf>
    <xf borderId="49" fillId="0" fontId="17" numFmtId="176" xfId="0" applyAlignment="1" applyBorder="1" applyFont="1" applyNumberFormat="1">
      <alignment vertical="center"/>
    </xf>
    <xf borderId="62" fillId="0" fontId="1" numFmtId="0" xfId="0" applyBorder="1" applyFont="1"/>
    <xf borderId="51" fillId="0" fontId="1" numFmtId="0" xfId="0" applyBorder="1" applyFont="1"/>
    <xf borderId="62" fillId="0" fontId="17" numFmtId="0" xfId="0" applyAlignment="1" applyBorder="1" applyFont="1">
      <alignment horizontal="left" vertical="center"/>
    </xf>
    <xf borderId="11" fillId="0" fontId="1" numFmtId="9" xfId="0" applyAlignment="1" applyBorder="1" applyFont="1" applyNumberFormat="1">
      <alignment horizontal="center" vertical="center"/>
    </xf>
    <xf borderId="11" fillId="0" fontId="1" numFmtId="177" xfId="0" applyAlignment="1" applyBorder="1" applyFont="1" applyNumberFormat="1">
      <alignment vertical="center"/>
    </xf>
    <xf borderId="11" fillId="0" fontId="1" numFmtId="0" xfId="0" applyAlignment="1" applyBorder="1" applyFont="1">
      <alignment vertical="center"/>
    </xf>
    <xf borderId="51" fillId="0" fontId="17" numFmtId="177" xfId="0" applyAlignment="1" applyBorder="1" applyFont="1" applyNumberFormat="1">
      <alignment vertical="center"/>
    </xf>
    <xf borderId="0" fillId="0" fontId="1" numFmtId="0" xfId="0" applyAlignment="1" applyFont="1">
      <alignment horizontal="center"/>
    </xf>
    <xf borderId="30" fillId="0" fontId="1" numFmtId="3" xfId="0" applyAlignment="1" applyBorder="1" applyFont="1" applyNumberFormat="1">
      <alignment horizontal="left" shrinkToFit="0" vertical="center" wrapText="1"/>
    </xf>
    <xf borderId="11" fillId="0" fontId="25" numFmtId="9" xfId="0" applyAlignment="1" applyBorder="1" applyFont="1" applyNumberFormat="1">
      <alignment horizontal="right" vertical="center"/>
    </xf>
    <xf borderId="51" fillId="0" fontId="1" numFmtId="177" xfId="0" applyAlignment="1" applyBorder="1" applyFont="1" applyNumberFormat="1">
      <alignment vertical="center"/>
    </xf>
    <xf borderId="0" fillId="0" fontId="1" numFmtId="0" xfId="0" applyAlignment="1" applyFont="1">
      <alignment horizontal="center" shrinkToFit="0" vertical="center" wrapText="1"/>
    </xf>
    <xf borderId="74" fillId="0" fontId="1" numFmtId="3" xfId="0" applyAlignment="1" applyBorder="1" applyFont="1" applyNumberFormat="1">
      <alignment horizontal="left" shrinkToFit="0" vertical="center" wrapText="1"/>
    </xf>
    <xf borderId="75" fillId="0" fontId="10" numFmtId="0" xfId="0" applyBorder="1" applyFont="1"/>
    <xf borderId="76" fillId="0" fontId="10" numFmtId="0" xfId="0" applyBorder="1" applyFont="1"/>
    <xf borderId="42" fillId="0" fontId="25" numFmtId="9" xfId="0" applyAlignment="1" applyBorder="1" applyFont="1" applyNumberFormat="1">
      <alignment horizontal="right" vertical="center"/>
    </xf>
    <xf borderId="0" fillId="0" fontId="16" numFmtId="0" xfId="0" applyAlignment="1" applyFont="1">
      <alignment horizontal="right" vertical="top"/>
    </xf>
    <xf borderId="52" fillId="0" fontId="17" numFmtId="0" xfId="0" applyAlignment="1" applyBorder="1" applyFont="1">
      <alignment horizontal="left" vertical="center"/>
    </xf>
    <xf borderId="53" fillId="0" fontId="1" numFmtId="9" xfId="0" applyAlignment="1" applyBorder="1" applyFont="1" applyNumberFormat="1">
      <alignment horizontal="center" vertical="center"/>
    </xf>
    <xf borderId="53" fillId="0" fontId="17" numFmtId="177" xfId="0" applyAlignment="1" applyBorder="1" applyFont="1" applyNumberFormat="1">
      <alignment vertical="center"/>
    </xf>
    <xf borderId="68" fillId="0" fontId="1" numFmtId="0" xfId="0" applyAlignment="1" applyBorder="1" applyFont="1">
      <alignment vertical="center"/>
    </xf>
    <xf borderId="77" fillId="6" fontId="17" numFmtId="175" xfId="0" applyAlignment="1" applyBorder="1" applyFill="1" applyFont="1" applyNumberFormat="1">
      <alignment vertical="center"/>
    </xf>
    <xf borderId="0" fillId="0" fontId="1" numFmtId="2" xfId="0" applyFont="1" applyNumberFormat="1"/>
    <xf borderId="0" fillId="0" fontId="1" numFmtId="177" xfId="0" applyFont="1" applyNumberFormat="1"/>
    <xf borderId="0" fillId="0" fontId="17" numFmtId="39" xfId="0" applyAlignment="1" applyFont="1" applyNumberFormat="1">
      <alignment vertical="center"/>
    </xf>
    <xf borderId="78" fillId="0" fontId="17" numFmtId="0" xfId="0" applyAlignment="1" applyBorder="1" applyFont="1">
      <alignment vertical="center"/>
    </xf>
    <xf borderId="79" fillId="0" fontId="1" numFmtId="0" xfId="0" applyAlignment="1" applyBorder="1" applyFont="1">
      <alignment horizontal="center" vertical="center"/>
    </xf>
    <xf borderId="79" fillId="0" fontId="10" numFmtId="0" xfId="0" applyBorder="1" applyFont="1"/>
    <xf borderId="80" fillId="0" fontId="10" numFmtId="0" xfId="0" applyBorder="1" applyFont="1"/>
    <xf borderId="18" fillId="0" fontId="1" numFmtId="178" xfId="0" applyBorder="1" applyFont="1" applyNumberFormat="1"/>
    <xf borderId="30" fillId="0" fontId="1" numFmtId="0" xfId="0" applyAlignment="1" applyBorder="1" applyFont="1">
      <alignment shrinkToFit="0" vertical="center" wrapText="1"/>
    </xf>
    <xf borderId="20" fillId="0" fontId="17" numFmtId="3" xfId="0" applyAlignment="1" applyBorder="1" applyFont="1" applyNumberFormat="1">
      <alignment horizontal="center" shrinkToFit="0" vertical="center" wrapText="1"/>
    </xf>
    <xf borderId="22" fillId="0" fontId="10" numFmtId="0" xfId="0" applyBorder="1" applyFont="1"/>
    <xf borderId="81" fillId="0" fontId="17" numFmtId="176" xfId="0" applyAlignment="1" applyBorder="1" applyFont="1" applyNumberFormat="1">
      <alignment horizontal="center" vertical="center"/>
    </xf>
    <xf borderId="18" fillId="0" fontId="1" numFmtId="179" xfId="0" applyBorder="1" applyFont="1" applyNumberFormat="1"/>
    <xf borderId="3" fillId="0" fontId="17" numFmtId="3" xfId="0" applyAlignment="1" applyBorder="1" applyFont="1" applyNumberFormat="1">
      <alignment horizontal="center" vertical="center"/>
    </xf>
    <xf borderId="11" fillId="0" fontId="17" numFmtId="176" xfId="0" applyAlignment="1" applyBorder="1" applyFont="1" applyNumberFormat="1">
      <alignment horizontal="center" vertical="center"/>
    </xf>
    <xf borderId="51" fillId="0" fontId="1" numFmtId="9" xfId="0" applyAlignment="1" applyBorder="1" applyFont="1" applyNumberFormat="1">
      <alignment horizontal="center" vertical="center"/>
    </xf>
    <xf borderId="3" fillId="0" fontId="17" numFmtId="0" xfId="0" applyAlignment="1" applyBorder="1" applyFont="1">
      <alignment horizontal="center" shrinkToFit="0" vertical="center" wrapText="1"/>
    </xf>
    <xf borderId="26" fillId="0" fontId="1" numFmtId="0" xfId="0" applyAlignment="1" applyBorder="1" applyFont="1">
      <alignment horizontal="center" shrinkToFit="0" vertical="center" wrapText="1"/>
    </xf>
    <xf borderId="3" fillId="0" fontId="17" numFmtId="3" xfId="0" applyAlignment="1" applyBorder="1" applyFont="1" applyNumberFormat="1">
      <alignment horizontal="center" shrinkToFit="0" vertical="center" wrapText="1"/>
    </xf>
    <xf borderId="82" fillId="0" fontId="10" numFmtId="0" xfId="0" applyBorder="1" applyFont="1"/>
    <xf borderId="52" fillId="0" fontId="10" numFmtId="0" xfId="0" applyBorder="1" applyFont="1"/>
    <xf borderId="53" fillId="0" fontId="10" numFmtId="0" xfId="0" applyBorder="1" applyFont="1"/>
    <xf borderId="68" fillId="0" fontId="10" numFmtId="0" xfId="0" applyBorder="1" applyFont="1"/>
    <xf borderId="83" fillId="0" fontId="1" numFmtId="0" xfId="0" applyAlignment="1" applyBorder="1" applyFont="1">
      <alignment horizontal="center" shrinkToFit="0" vertical="center" wrapText="1"/>
    </xf>
    <xf borderId="84" fillId="0" fontId="10" numFmtId="0" xfId="0" applyBorder="1" applyFont="1"/>
    <xf borderId="85" fillId="0" fontId="1" numFmtId="0" xfId="0" applyBorder="1" applyFont="1"/>
    <xf borderId="86" fillId="0" fontId="1" numFmtId="0" xfId="0" applyBorder="1" applyFont="1"/>
    <xf borderId="86" fillId="0" fontId="1" numFmtId="0" xfId="0" applyAlignment="1" applyBorder="1" applyFont="1">
      <alignment horizontal="center"/>
    </xf>
    <xf borderId="86" fillId="0" fontId="1" numFmtId="180" xfId="0" applyBorder="1" applyFont="1" applyNumberFormat="1"/>
    <xf borderId="87" fillId="0" fontId="1" numFmtId="0" xfId="0" applyBorder="1" applyFont="1"/>
    <xf borderId="5" fillId="0" fontId="16" numFmtId="0" xfId="0" applyAlignment="1" applyBorder="1" applyFont="1">
      <alignment horizontal="left"/>
    </xf>
    <xf borderId="3" fillId="0" fontId="26" numFmtId="0" xfId="0" applyAlignment="1" applyBorder="1" applyFont="1">
      <alignment horizontal="center" shrinkToFit="0" vertical="top" wrapText="1"/>
    </xf>
    <xf borderId="3" fillId="0" fontId="27" numFmtId="0" xfId="0" applyAlignment="1" applyBorder="1" applyFont="1">
      <alignment horizontal="center" shrinkToFit="0" vertical="center" wrapText="1"/>
    </xf>
    <xf borderId="11" fillId="0" fontId="28" numFmtId="0" xfId="0" applyAlignment="1" applyBorder="1" applyFont="1">
      <alignment horizontal="center" shrinkToFit="0" wrapText="1"/>
    </xf>
    <xf borderId="3" fillId="0" fontId="20" numFmtId="0" xfId="0" applyAlignment="1" applyBorder="1" applyFont="1">
      <alignment horizontal="center" shrinkToFit="0" wrapText="1"/>
    </xf>
    <xf borderId="11" fillId="0" fontId="28" numFmtId="0" xfId="0" applyAlignment="1" applyBorder="1" applyFont="1">
      <alignment shrinkToFit="0" vertical="center" wrapText="1"/>
    </xf>
    <xf borderId="3" fillId="0" fontId="20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11" fillId="0" fontId="28" numFmtId="0" xfId="0" applyAlignment="1" applyBorder="1" applyFont="1">
      <alignment horizontal="center" shrinkToFit="0" vertical="center" wrapText="1"/>
    </xf>
    <xf borderId="3" fillId="0" fontId="4" numFmtId="0" xfId="0" applyAlignment="1" applyBorder="1" applyFont="1">
      <alignment horizontal="center" shrinkToFit="0" wrapText="1"/>
    </xf>
    <xf borderId="3" fillId="0" fontId="28" numFmtId="0" xfId="0" applyAlignment="1" applyBorder="1" applyFont="1">
      <alignment horizontal="center" shrinkToFit="0" wrapText="1"/>
    </xf>
    <xf borderId="3" fillId="0" fontId="20" numFmtId="0" xfId="0" applyAlignment="1" applyBorder="1" applyFont="1">
      <alignment shrinkToFit="0" vertical="center" wrapText="1"/>
    </xf>
    <xf borderId="11" fillId="0" fontId="20" numFmtId="0" xfId="0" applyAlignment="1" applyBorder="1" applyFont="1">
      <alignment horizontal="center" shrinkToFit="0" vertical="center" wrapText="1"/>
    </xf>
    <xf borderId="8" fillId="0" fontId="20" numFmtId="0" xfId="0" applyAlignment="1" applyBorder="1" applyFont="1">
      <alignment horizontal="center" shrinkToFit="0" wrapText="1"/>
    </xf>
    <xf borderId="88" fillId="0" fontId="4" numFmtId="0" xfId="0" applyAlignment="1" applyBorder="1" applyFont="1">
      <alignment horizontal="center" shrinkToFit="0" wrapText="1"/>
    </xf>
    <xf borderId="89" fillId="0" fontId="10" numFmtId="0" xfId="0" applyBorder="1" applyFont="1"/>
    <xf borderId="90" fillId="0" fontId="10" numFmtId="0" xfId="0" applyBorder="1" applyFont="1"/>
    <xf borderId="91" fillId="0" fontId="10" numFmtId="0" xfId="0" applyBorder="1" applyFont="1"/>
    <xf borderId="92" fillId="0" fontId="10" numFmtId="0" xfId="0" applyBorder="1" applyFont="1"/>
    <xf borderId="88" fillId="0" fontId="4" numFmtId="0" xfId="0" applyAlignment="1" applyBorder="1" applyFont="1">
      <alignment shrinkToFit="0" wrapText="1"/>
    </xf>
    <xf borderId="89" fillId="0" fontId="4" numFmtId="0" xfId="0" applyAlignment="1" applyBorder="1" applyFont="1">
      <alignment shrinkToFit="0" wrapText="1"/>
    </xf>
    <xf borderId="90" fillId="0" fontId="4" numFmtId="0" xfId="0" applyAlignment="1" applyBorder="1" applyFont="1">
      <alignment shrinkToFit="0" wrapText="1"/>
    </xf>
    <xf borderId="52" fillId="0" fontId="4" numFmtId="0" xfId="0" applyAlignment="1" applyBorder="1" applyFont="1">
      <alignment shrinkToFit="0" wrapText="1"/>
    </xf>
    <xf borderId="53" fillId="0" fontId="4" numFmtId="0" xfId="0" applyAlignment="1" applyBorder="1" applyFont="1">
      <alignment shrinkToFit="0" wrapText="1"/>
    </xf>
    <xf borderId="92" fillId="0" fontId="4" numFmtId="0" xfId="0" applyAlignment="1" applyBorder="1" applyFont="1">
      <alignment shrinkToFit="0" wrapText="1"/>
    </xf>
    <xf borderId="88" fillId="0" fontId="12" numFmtId="0" xfId="0" applyAlignment="1" applyBorder="1" applyFont="1">
      <alignment horizontal="center" shrinkToFit="0" wrapText="1"/>
    </xf>
    <xf borderId="82" fillId="0" fontId="12" numFmtId="0" xfId="0" applyAlignment="1" applyBorder="1" applyFont="1">
      <alignment horizontal="center" shrinkToFit="0" wrapText="1"/>
    </xf>
    <xf borderId="82" fillId="0" fontId="4" numFmtId="0" xfId="0" applyAlignment="1" applyBorder="1" applyFont="1">
      <alignment shrinkToFit="0" wrapText="1"/>
    </xf>
    <xf borderId="91" fillId="0" fontId="4" numFmtId="0" xfId="0" applyAlignment="1" applyBorder="1" applyFont="1">
      <alignment shrinkToFit="0" wrapText="1"/>
    </xf>
    <xf borderId="52" fillId="0" fontId="19" numFmtId="0" xfId="0" applyAlignment="1" applyBorder="1" applyFont="1">
      <alignment horizontal="center" shrinkToFit="0" wrapText="1"/>
    </xf>
    <xf borderId="53" fillId="0" fontId="19" numFmtId="0" xfId="0" applyAlignment="1" applyBorder="1" applyFont="1">
      <alignment vertical="center"/>
    </xf>
    <xf borderId="3" fillId="0" fontId="4" numFmtId="0" xfId="0" applyAlignment="1" applyBorder="1" applyFont="1">
      <alignment shrinkToFit="0" wrapText="1"/>
    </xf>
    <xf borderId="8" fillId="0" fontId="28" numFmtId="0" xfId="0" applyAlignment="1" applyBorder="1" applyFont="1">
      <alignment shrinkToFit="0" wrapText="1"/>
    </xf>
    <xf borderId="1" fillId="0" fontId="29" numFmtId="0" xfId="0" applyAlignment="1" applyBorder="1" applyFont="1">
      <alignment horizontal="center"/>
    </xf>
    <xf borderId="10" fillId="0" fontId="28" numFmtId="0" xfId="0" applyAlignment="1" applyBorder="1" applyFont="1">
      <alignment shrinkToFit="0" wrapText="1"/>
    </xf>
    <xf borderId="3" fillId="0" fontId="20" numFmtId="0" xfId="0" applyAlignment="1" applyBorder="1" applyFont="1">
      <alignment horizontal="left" shrinkToFit="0" vertical="center" wrapText="1"/>
    </xf>
    <xf borderId="11" fillId="0" fontId="20" numFmtId="0" xfId="0" applyAlignment="1" applyBorder="1" applyFont="1">
      <alignment shrinkToFit="0" vertical="center" wrapText="1"/>
    </xf>
    <xf borderId="3" fillId="0" fontId="4" numFmtId="0" xfId="0" applyAlignment="1" applyBorder="1" applyFont="1">
      <alignment horizontal="left" shrinkToFit="0" vertical="center" wrapText="1"/>
    </xf>
    <xf borderId="11" fillId="0" fontId="4" numFmtId="0" xfId="0" applyAlignment="1" applyBorder="1" applyFont="1">
      <alignment horizontal="center" shrinkToFit="0" vertical="center" wrapText="1"/>
    </xf>
    <xf borderId="3" fillId="0" fontId="29" numFmtId="0" xfId="0" applyAlignment="1" applyBorder="1" applyFont="1">
      <alignment horizontal="center"/>
    </xf>
    <xf borderId="11" fillId="0" fontId="29" numFmtId="0" xfId="0" applyAlignment="1" applyBorder="1" applyFont="1">
      <alignment horizontal="center"/>
    </xf>
    <xf borderId="3" fillId="0" fontId="30" numFmtId="0" xfId="0" applyAlignment="1" applyBorder="1" applyFont="1">
      <alignment horizontal="left" shrinkToFit="0" vertical="center" wrapText="1"/>
    </xf>
    <xf borderId="4" fillId="0" fontId="28" numFmtId="0" xfId="0" applyAlignment="1" applyBorder="1" applyFont="1">
      <alignment horizontal="center" shrinkToFit="0" wrapText="1"/>
    </xf>
    <xf borderId="5" fillId="0" fontId="28" numFmtId="0" xfId="0" applyAlignment="1" applyBorder="1" applyFont="1">
      <alignment shrinkToFit="0" wrapText="1"/>
    </xf>
    <xf borderId="4" fillId="0" fontId="20" numFmtId="0" xfId="0" applyAlignment="1" applyBorder="1" applyFont="1">
      <alignment horizontal="center" shrinkToFit="0" vertical="center" wrapText="1"/>
    </xf>
    <xf borderId="5" fillId="0" fontId="20" numFmtId="0" xfId="0" applyAlignment="1" applyBorder="1" applyFont="1">
      <alignment shrinkToFit="0" vertical="center" wrapText="1"/>
    </xf>
    <xf borderId="3" fillId="0" fontId="30" numFmtId="0" xfId="0" applyAlignment="1" applyBorder="1" applyFont="1">
      <alignment horizontal="center" shrinkToFit="0" vertical="center" wrapText="1"/>
    </xf>
    <xf borderId="4" fillId="0" fontId="28" numFmtId="0" xfId="0" applyAlignment="1" applyBorder="1" applyFont="1">
      <alignment shrinkToFit="0" wrapText="1"/>
    </xf>
    <xf borderId="3" fillId="0" fontId="28" numFmtId="0" xfId="0" applyAlignment="1" applyBorder="1" applyFont="1">
      <alignment shrinkToFit="0" wrapText="1"/>
    </xf>
    <xf borderId="4" fillId="0" fontId="20" numFmtId="0" xfId="0" applyAlignment="1" applyBorder="1" applyFont="1">
      <alignment shrinkToFit="0" vertical="center" wrapText="1"/>
    </xf>
    <xf borderId="4" fillId="0" fontId="28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33" Type="http://schemas.openxmlformats.org/officeDocument/2006/relationships/worksheet" Target="worksheets/sheet30.xml"/><Relationship Id="rId10" Type="http://schemas.openxmlformats.org/officeDocument/2006/relationships/worksheet" Target="worksheets/sheet7.xml"/><Relationship Id="rId32" Type="http://schemas.openxmlformats.org/officeDocument/2006/relationships/worksheet" Target="worksheets/sheet29.xml"/><Relationship Id="rId13" Type="http://schemas.openxmlformats.org/officeDocument/2006/relationships/worksheet" Target="worksheets/sheet10.xml"/><Relationship Id="rId35" Type="http://schemas.openxmlformats.org/officeDocument/2006/relationships/externalLink" Target="externalLinks/externalLink2.xml"/><Relationship Id="rId12" Type="http://schemas.openxmlformats.org/officeDocument/2006/relationships/worksheet" Target="worksheets/sheet9.xml"/><Relationship Id="rId34" Type="http://schemas.openxmlformats.org/officeDocument/2006/relationships/externalLink" Target="externalLinks/externalLink1.xml"/><Relationship Id="rId15" Type="http://schemas.openxmlformats.org/officeDocument/2006/relationships/worksheet" Target="worksheets/sheet12.xml"/><Relationship Id="rId37" Type="http://schemas.openxmlformats.org/officeDocument/2006/relationships/externalLink" Target="externalLinks/externalLink4.xml"/><Relationship Id="rId14" Type="http://schemas.openxmlformats.org/officeDocument/2006/relationships/worksheet" Target="worksheets/sheet11.xml"/><Relationship Id="rId36" Type="http://schemas.openxmlformats.org/officeDocument/2006/relationships/externalLink" Target="externalLinks/externalLink3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38" Type="http://customschemas.google.com/relationships/workbookmetadata" Target="metadata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5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6.jpg"/><Relationship Id="rId2" Type="http://schemas.openxmlformats.org/officeDocument/2006/relationships/image" Target="../media/image9.png"/><Relationship Id="rId3" Type="http://schemas.openxmlformats.org/officeDocument/2006/relationships/image" Target="../media/image1.png"/><Relationship Id="rId4" Type="http://schemas.openxmlformats.org/officeDocument/2006/relationships/image" Target="../media/image7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4.png"/><Relationship Id="rId2" Type="http://schemas.openxmlformats.org/officeDocument/2006/relationships/image" Target="../media/image16.png"/><Relationship Id="rId3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17.png"/><Relationship Id="rId2" Type="http://schemas.openxmlformats.org/officeDocument/2006/relationships/image" Target="../media/image18.png"/><Relationship Id="rId3" Type="http://schemas.openxmlformats.org/officeDocument/2006/relationships/image" Target="../media/image15.png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image" Target="../media/image24.png"/><Relationship Id="rId2" Type="http://schemas.openxmlformats.org/officeDocument/2006/relationships/image" Target="../media/image15.png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24.png"/><Relationship Id="rId2" Type="http://schemas.openxmlformats.org/officeDocument/2006/relationships/image" Target="../media/image15.png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image" Target="../media/image19.png"/><Relationship Id="rId2" Type="http://schemas.openxmlformats.org/officeDocument/2006/relationships/image" Target="../media/image15.png"/></Relationships>
</file>

<file path=xl/drawings/_rels/drawing19.xml.rels><?xml version="1.0" encoding="UTF-8" standalone="yes"?><Relationships xmlns="http://schemas.openxmlformats.org/package/2006/relationships"><Relationship Id="rId1" Type="http://schemas.openxmlformats.org/officeDocument/2006/relationships/image" Target="../media/image19.png"/><Relationship Id="rId2" Type="http://schemas.openxmlformats.org/officeDocument/2006/relationships/image" Target="../media/image21.png"/><Relationship Id="rId3" Type="http://schemas.openxmlformats.org/officeDocument/2006/relationships/image" Target="../media/image15.png"/></Relationships>
</file>

<file path=xl/drawings/_rels/drawing20.xml.rels><?xml version="1.0" encoding="UTF-8" standalone="yes"?><Relationships xmlns="http://schemas.openxmlformats.org/package/2006/relationships"><Relationship Id="rId1" Type="http://schemas.openxmlformats.org/officeDocument/2006/relationships/image" Target="../media/image20.png"/><Relationship Id="rId2" Type="http://schemas.openxmlformats.org/officeDocument/2006/relationships/image" Target="../media/image15.png"/></Relationships>
</file>

<file path=xl/drawings/_rels/drawing21.xml.rels><?xml version="1.0" encoding="UTF-8" standalone="yes"?><Relationships xmlns="http://schemas.openxmlformats.org/package/2006/relationships"><Relationship Id="rId1" Type="http://schemas.openxmlformats.org/officeDocument/2006/relationships/image" Target="../media/image22.png"/><Relationship Id="rId2" Type="http://schemas.openxmlformats.org/officeDocument/2006/relationships/image" Target="../media/image15.png"/></Relationships>
</file>

<file path=xl/drawings/_rels/drawing22.xml.rels><?xml version="1.0" encoding="UTF-8" standalone="yes"?><Relationships xmlns="http://schemas.openxmlformats.org/package/2006/relationships"><Relationship Id="rId1" Type="http://schemas.openxmlformats.org/officeDocument/2006/relationships/image" Target="../media/image23.png"/><Relationship Id="rId2" Type="http://schemas.openxmlformats.org/officeDocument/2006/relationships/image" Target="../media/image15.png"/></Relationships>
</file>

<file path=xl/drawings/_rels/drawing23.xml.rels><?xml version="1.0" encoding="UTF-8" standalone="yes"?><Relationships xmlns="http://schemas.openxmlformats.org/package/2006/relationships"><Relationship Id="rId1" Type="http://schemas.openxmlformats.org/officeDocument/2006/relationships/image" Target="../media/image23.png"/><Relationship Id="rId2" Type="http://schemas.openxmlformats.org/officeDocument/2006/relationships/image" Target="../media/image15.png"/></Relationships>
</file>

<file path=xl/drawings/_rels/drawing24.xml.rels><?xml version="1.0" encoding="UTF-8" standalone="yes"?><Relationships xmlns="http://schemas.openxmlformats.org/package/2006/relationships"><Relationship Id="rId1" Type="http://schemas.openxmlformats.org/officeDocument/2006/relationships/image" Target="../media/image23.png"/><Relationship Id="rId2" Type="http://schemas.openxmlformats.org/officeDocument/2006/relationships/image" Target="../media/image15.png"/></Relationships>
</file>

<file path=xl/drawings/_rels/drawing25.xml.rels><?xml version="1.0" encoding="UTF-8" standalone="yes"?>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6.xml.rels><?xml version="1.0" encoding="UTF-8" standalone="yes"?>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7.xml.rels><?xml version="1.0" encoding="UTF-8" standalone="yes"?><Relationships xmlns="http://schemas.openxmlformats.org/package/2006/relationships"><Relationship Id="rId1" Type="http://schemas.openxmlformats.org/officeDocument/2006/relationships/image" Target="../media/image30.png"/><Relationship Id="rId2" Type="http://schemas.openxmlformats.org/officeDocument/2006/relationships/image" Target="../media/image15.png"/></Relationships>
</file>

<file path=xl/drawings/_rels/drawing28.xml.rels><?xml version="1.0" encoding="UTF-8" standalone="yes"?><Relationships xmlns="http://schemas.openxmlformats.org/package/2006/relationships"><Relationship Id="rId1" Type="http://schemas.openxmlformats.org/officeDocument/2006/relationships/image" Target="../media/image28.png"/><Relationship Id="rId2" Type="http://schemas.openxmlformats.org/officeDocument/2006/relationships/image" Target="../media/image25.png"/><Relationship Id="rId3" Type="http://schemas.openxmlformats.org/officeDocument/2006/relationships/image" Target="../media/image15.png"/></Relationships>
</file>

<file path=xl/drawings/_rels/drawing29.xml.rels><?xml version="1.0" encoding="UTF-8" standalone="yes"?><Relationships xmlns="http://schemas.openxmlformats.org/package/2006/relationships"><Relationship Id="rId1" Type="http://schemas.openxmlformats.org/officeDocument/2006/relationships/image" Target="../media/image26.png"/><Relationship Id="rId2" Type="http://schemas.openxmlformats.org/officeDocument/2006/relationships/image" Target="../media/image27.png"/><Relationship Id="rId3" Type="http://schemas.openxmlformats.org/officeDocument/2006/relationships/image" Target="../media/image15.png"/></Relationships>
</file>

<file path=xl/drawings/_rels/drawing30.xml.rels><?xml version="1.0" encoding="UTF-8" standalone="yes"?><Relationships xmlns="http://schemas.openxmlformats.org/package/2006/relationships"><Relationship Id="rId1" Type="http://schemas.openxmlformats.org/officeDocument/2006/relationships/image" Target="../media/image29.jpg"/><Relationship Id="rId2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238125</xdr:rowOff>
    </xdr:from>
    <xdr:ext cx="1581150" cy="981075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704850</xdr:colOff>
      <xdr:row>20</xdr:row>
      <xdr:rowOff>123825</xdr:rowOff>
    </xdr:from>
    <xdr:ext cx="4876800" cy="1771650"/>
    <xdr:pic>
      <xdr:nvPicPr>
        <xdr:cNvPr id="0" name="image3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704850</xdr:colOff>
      <xdr:row>30</xdr:row>
      <xdr:rowOff>114300</xdr:rowOff>
    </xdr:from>
    <xdr:ext cx="4876800" cy="2552700"/>
    <xdr:pic>
      <xdr:nvPicPr>
        <xdr:cNvPr id="0" name="image5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0</xdr:colOff>
      <xdr:row>14</xdr:row>
      <xdr:rowOff>0</xdr:rowOff>
    </xdr:from>
    <xdr:ext cx="4876800" cy="18192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0</xdr:colOff>
      <xdr:row>66</xdr:row>
      <xdr:rowOff>0</xdr:rowOff>
    </xdr:from>
    <xdr:ext cx="314325" cy="323850"/>
    <xdr:sp>
      <xdr:nvSpPr>
        <xdr:cNvPr id="3" name="Shape 3"/>
        <xdr:cNvSpPr/>
      </xdr:nvSpPr>
      <xdr:spPr>
        <a:xfrm>
          <a:off x="5193600" y="3622838"/>
          <a:ext cx="304800" cy="3143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12</xdr:col>
      <xdr:colOff>0</xdr:colOff>
      <xdr:row>66</xdr:row>
      <xdr:rowOff>0</xdr:rowOff>
    </xdr:from>
    <xdr:ext cx="314325" cy="323850"/>
    <xdr:sp>
      <xdr:nvSpPr>
        <xdr:cNvPr id="3" name="Shape 3"/>
        <xdr:cNvSpPr/>
      </xdr:nvSpPr>
      <xdr:spPr>
        <a:xfrm>
          <a:off x="5193600" y="3622838"/>
          <a:ext cx="304800" cy="3143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12</xdr:col>
      <xdr:colOff>0</xdr:colOff>
      <xdr:row>11</xdr:row>
      <xdr:rowOff>0</xdr:rowOff>
    </xdr:from>
    <xdr:ext cx="4876800" cy="1685925"/>
    <xdr:pic>
      <xdr:nvPicPr>
        <xdr:cNvPr id="0" name="image6.jp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971550</xdr:colOff>
      <xdr:row>20</xdr:row>
      <xdr:rowOff>95250</xdr:rowOff>
    </xdr:from>
    <xdr:ext cx="3848100" cy="3448050"/>
    <xdr:pic>
      <xdr:nvPicPr>
        <xdr:cNvPr id="0" name="image9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952500</xdr:colOff>
      <xdr:row>40</xdr:row>
      <xdr:rowOff>47625</xdr:rowOff>
    </xdr:from>
    <xdr:ext cx="3981450" cy="4657725"/>
    <xdr:pic>
      <xdr:nvPicPr>
        <xdr:cNvPr id="0" name="image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64</xdr:row>
      <xdr:rowOff>133350</xdr:rowOff>
    </xdr:from>
    <xdr:ext cx="3962400" cy="3133725"/>
    <xdr:pic>
      <xdr:nvPicPr>
        <xdr:cNvPr id="0" name="image7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628650</xdr:colOff>
      <xdr:row>15</xdr:row>
      <xdr:rowOff>171450</xdr:rowOff>
    </xdr:from>
    <xdr:ext cx="4876800" cy="2133600"/>
    <xdr:pic>
      <xdr:nvPicPr>
        <xdr:cNvPr id="0" name="image8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533400</xdr:colOff>
      <xdr:row>10</xdr:row>
      <xdr:rowOff>19050</xdr:rowOff>
    </xdr:from>
    <xdr:ext cx="4876800" cy="2162175"/>
    <xdr:pic>
      <xdr:nvPicPr>
        <xdr:cNvPr id="0" name="image13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771525</xdr:colOff>
      <xdr:row>8</xdr:row>
      <xdr:rowOff>114300</xdr:rowOff>
    </xdr:from>
    <xdr:ext cx="5924550" cy="5372100"/>
    <xdr:pic>
      <xdr:nvPicPr>
        <xdr:cNvPr id="0" name="image1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419100</xdr:colOff>
      <xdr:row>8</xdr:row>
      <xdr:rowOff>152400</xdr:rowOff>
    </xdr:from>
    <xdr:ext cx="5600700" cy="2009775"/>
    <xdr:pic>
      <xdr:nvPicPr>
        <xdr:cNvPr id="0" name="image1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409575</xdr:colOff>
      <xdr:row>19</xdr:row>
      <xdr:rowOff>133350</xdr:rowOff>
    </xdr:from>
    <xdr:ext cx="4552950" cy="1952625"/>
    <xdr:pic>
      <xdr:nvPicPr>
        <xdr:cNvPr id="0" name="image16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514350</xdr:colOff>
      <xdr:row>31</xdr:row>
      <xdr:rowOff>9525</xdr:rowOff>
    </xdr:from>
    <xdr:ext cx="4791075" cy="1933575"/>
    <xdr:pic>
      <xdr:nvPicPr>
        <xdr:cNvPr id="0" name="image1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457200</xdr:colOff>
      <xdr:row>42</xdr:row>
      <xdr:rowOff>38100</xdr:rowOff>
    </xdr:from>
    <xdr:ext cx="4152900" cy="1371600"/>
    <xdr:pic>
      <xdr:nvPicPr>
        <xdr:cNvPr id="0" name="image11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</xdr:row>
      <xdr:rowOff>0</xdr:rowOff>
    </xdr:from>
    <xdr:ext cx="1162050" cy="714375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66675</xdr:colOff>
      <xdr:row>16</xdr:row>
      <xdr:rowOff>95250</xdr:rowOff>
    </xdr:from>
    <xdr:ext cx="1905000" cy="3371850"/>
    <xdr:pic>
      <xdr:nvPicPr>
        <xdr:cNvPr id="0" name="image1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238125</xdr:colOff>
      <xdr:row>16</xdr:row>
      <xdr:rowOff>95250</xdr:rowOff>
    </xdr:from>
    <xdr:ext cx="2343150" cy="3381375"/>
    <xdr:pic>
      <xdr:nvPicPr>
        <xdr:cNvPr id="0" name="image18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57150</xdr:colOff>
      <xdr:row>1</xdr:row>
      <xdr:rowOff>38100</xdr:rowOff>
    </xdr:from>
    <xdr:ext cx="1114425" cy="695325"/>
    <xdr:pic>
      <xdr:nvPicPr>
        <xdr:cNvPr id="0" name="image1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457200</xdr:colOff>
      <xdr:row>19</xdr:row>
      <xdr:rowOff>76200</xdr:rowOff>
    </xdr:from>
    <xdr:ext cx="4114800" cy="3476625"/>
    <xdr:pic>
      <xdr:nvPicPr>
        <xdr:cNvPr id="0" name="image2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542925</xdr:colOff>
      <xdr:row>17</xdr:row>
      <xdr:rowOff>123825</xdr:rowOff>
    </xdr:from>
    <xdr:ext cx="4210050" cy="3495675"/>
    <xdr:pic>
      <xdr:nvPicPr>
        <xdr:cNvPr id="0" name="image2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638175</xdr:colOff>
      <xdr:row>15</xdr:row>
      <xdr:rowOff>38100</xdr:rowOff>
    </xdr:from>
    <xdr:ext cx="2466975" cy="3514725"/>
    <xdr:pic>
      <xdr:nvPicPr>
        <xdr:cNvPr id="0" name="image1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17</xdr:row>
      <xdr:rowOff>95250</xdr:rowOff>
    </xdr:from>
    <xdr:ext cx="2438400" cy="3438525"/>
    <xdr:pic>
      <xdr:nvPicPr>
        <xdr:cNvPr id="0" name="image1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409575</xdr:colOff>
      <xdr:row>17</xdr:row>
      <xdr:rowOff>76200</xdr:rowOff>
    </xdr:from>
    <xdr:ext cx="2333625" cy="3419475"/>
    <xdr:pic>
      <xdr:nvPicPr>
        <xdr:cNvPr id="0" name="image2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762000</xdr:colOff>
      <xdr:row>14</xdr:row>
      <xdr:rowOff>152400</xdr:rowOff>
    </xdr:from>
    <xdr:ext cx="2171700" cy="3305175"/>
    <xdr:pic>
      <xdr:nvPicPr>
        <xdr:cNvPr id="0" name="image2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933450</xdr:colOff>
      <xdr:row>14</xdr:row>
      <xdr:rowOff>9525</xdr:rowOff>
    </xdr:from>
    <xdr:ext cx="5534025" cy="3476625"/>
    <xdr:pic>
      <xdr:nvPicPr>
        <xdr:cNvPr id="0" name="image2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609600</xdr:colOff>
      <xdr:row>13</xdr:row>
      <xdr:rowOff>57150</xdr:rowOff>
    </xdr:from>
    <xdr:ext cx="5810250" cy="3429000"/>
    <xdr:pic>
      <xdr:nvPicPr>
        <xdr:cNvPr id="0" name="image2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9525</xdr:rowOff>
    </xdr:from>
    <xdr:ext cx="1114425" cy="695325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13</xdr:row>
      <xdr:rowOff>66675</xdr:rowOff>
    </xdr:from>
    <xdr:ext cx="5886450" cy="3467100"/>
    <xdr:pic>
      <xdr:nvPicPr>
        <xdr:cNvPr id="0" name="image2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419100</xdr:colOff>
      <xdr:row>13</xdr:row>
      <xdr:rowOff>38100</xdr:rowOff>
    </xdr:from>
    <xdr:ext cx="5924550" cy="3486150"/>
    <xdr:pic>
      <xdr:nvPicPr>
        <xdr:cNvPr id="0" name="image2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685800</xdr:colOff>
      <xdr:row>14</xdr:row>
      <xdr:rowOff>114300</xdr:rowOff>
    </xdr:from>
    <xdr:ext cx="2724150" cy="3228975"/>
    <xdr:pic>
      <xdr:nvPicPr>
        <xdr:cNvPr id="0" name="image3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66675</xdr:colOff>
      <xdr:row>17</xdr:row>
      <xdr:rowOff>38100</xdr:rowOff>
    </xdr:from>
    <xdr:ext cx="3800475" cy="3076575"/>
    <xdr:pic>
      <xdr:nvPicPr>
        <xdr:cNvPr id="0" name="image2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85725</xdr:colOff>
      <xdr:row>16</xdr:row>
      <xdr:rowOff>161925</xdr:rowOff>
    </xdr:from>
    <xdr:ext cx="2057400" cy="3086100"/>
    <xdr:pic>
      <xdr:nvPicPr>
        <xdr:cNvPr id="0" name="image2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161925</xdr:colOff>
      <xdr:row>14</xdr:row>
      <xdr:rowOff>28575</xdr:rowOff>
    </xdr:from>
    <xdr:ext cx="2562225" cy="3448050"/>
    <xdr:pic>
      <xdr:nvPicPr>
        <xdr:cNvPr id="0" name="image2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57150</xdr:colOff>
      <xdr:row>14</xdr:row>
      <xdr:rowOff>38100</xdr:rowOff>
    </xdr:from>
    <xdr:ext cx="4705350" cy="3400425"/>
    <xdr:pic>
      <xdr:nvPicPr>
        <xdr:cNvPr id="0" name="image27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647700</xdr:colOff>
      <xdr:row>13</xdr:row>
      <xdr:rowOff>161925</xdr:rowOff>
    </xdr:from>
    <xdr:ext cx="4200525" cy="3143250"/>
    <xdr:pic>
      <xdr:nvPicPr>
        <xdr:cNvPr id="0" name="image29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114425" cy="685800"/>
    <xdr:pic>
      <xdr:nvPicPr>
        <xdr:cNvPr id="0" name="image1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WINDOWS\TEMP\Contrato%20SOP%20185-02%20FINAL\2%20YACOPI-GALAPAGOS\2%20%20YAC%20-%20GUAD%20PRESUP%20FINAL\CRONOGRA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Oscar\Documentos%20c\Users\Oscar\Desktop\PROYECTO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srvdai/calidad/BASES%20DE%20DATOS%20PARA%20SOPORTE%20T&#201;CNICO/Base_Materiales.xlsx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VILLETA\AppData\Local\Temp\Rar$DI60.371\Users\Crisian%20Carvajal\AppData\Local\Microsoft\Windows\Temporary%20Internet%20Files\Low\Content.IE5\84H6LCRA\Presupuesto%20Para%20Acta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RA.MODI"/>
      <sheetName val="CRONOGRAMA"/>
      <sheetName val="CRA_MODI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ATERIALES"/>
      <sheetName val="Ajustes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ATERIALES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APU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4.43"/>
    <col customWidth="1" min="3" max="3" width="14.71"/>
    <col customWidth="1" min="4" max="4" width="14.29"/>
    <col customWidth="1" min="5" max="5" width="16.14"/>
    <col customWidth="1" min="6" max="6" width="17.57"/>
    <col customWidth="1" min="7" max="7" width="73.29"/>
    <col customWidth="1" min="8" max="8" width="8.71"/>
    <col customWidth="1" min="9" max="9" width="18.86"/>
    <col customWidth="1" min="10" max="10" width="23.86"/>
    <col customWidth="1" min="11" max="11" width="30.0"/>
    <col customWidth="1" min="12" max="12" width="4.43"/>
    <col customWidth="1" min="13" max="25" width="11.43"/>
  </cols>
  <sheetData>
    <row r="1" ht="13.5" customHeight="1">
      <c r="A1" s="1"/>
      <c r="B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3.5" customHeight="1">
      <c r="A2" s="1"/>
      <c r="B2" s="2" t="s">
        <v>1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13.5" customHeight="1">
      <c r="A3" s="1"/>
      <c r="B3" s="2"/>
      <c r="C3" s="6"/>
      <c r="D3" s="2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3.5" customHeight="1">
      <c r="A4" s="1"/>
      <c r="B4" s="8"/>
      <c r="C4" s="25"/>
      <c r="D4" s="25"/>
      <c r="E4" s="25"/>
      <c r="F4" s="25"/>
      <c r="G4" s="25"/>
      <c r="H4" s="25"/>
      <c r="I4" s="25"/>
      <c r="J4" s="25"/>
      <c r="K4" s="25"/>
      <c r="L4" s="3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31.5" customHeight="1">
      <c r="A5" s="1"/>
      <c r="B5" s="40"/>
      <c r="C5" s="44" t="s">
        <v>24</v>
      </c>
      <c r="D5" s="46"/>
      <c r="E5" s="46"/>
      <c r="F5" s="46"/>
      <c r="G5" s="46"/>
      <c r="H5" s="46"/>
      <c r="I5" s="46"/>
      <c r="J5" s="46"/>
      <c r="K5" s="48"/>
      <c r="L5" s="5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13.5" customHeight="1">
      <c r="A6" s="1"/>
      <c r="B6" s="52"/>
      <c r="C6" s="55" t="s">
        <v>27</v>
      </c>
      <c r="D6" s="56"/>
      <c r="E6" s="56"/>
      <c r="F6" s="56"/>
      <c r="G6" s="56"/>
      <c r="H6" s="56"/>
      <c r="I6" s="56"/>
      <c r="J6" s="56"/>
      <c r="K6" s="58"/>
      <c r="L6" s="50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" customHeight="1">
      <c r="A7" s="62"/>
      <c r="B7" s="63"/>
      <c r="C7" s="66" t="s">
        <v>31</v>
      </c>
      <c r="D7" s="67"/>
      <c r="E7" s="67"/>
      <c r="F7" s="67"/>
      <c r="G7" s="67"/>
      <c r="H7" s="67"/>
      <c r="I7" s="67"/>
      <c r="J7" s="67"/>
      <c r="K7" s="69"/>
      <c r="L7" s="71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</row>
    <row r="8" ht="13.5" customHeight="1">
      <c r="A8" s="1"/>
      <c r="B8" s="52"/>
      <c r="C8" s="73"/>
      <c r="D8" s="56"/>
      <c r="E8" s="56"/>
      <c r="F8" s="56"/>
      <c r="G8" s="56"/>
      <c r="H8" s="56"/>
      <c r="I8" s="56"/>
      <c r="J8" s="56"/>
      <c r="K8" s="58"/>
      <c r="L8" s="5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ht="34.5" customHeight="1">
      <c r="A9" s="1"/>
      <c r="B9" s="52"/>
      <c r="C9" s="75" t="s">
        <v>39</v>
      </c>
      <c r="D9" s="12"/>
      <c r="E9" s="12"/>
      <c r="F9" s="12"/>
      <c r="G9" s="12"/>
      <c r="H9" s="12"/>
      <c r="I9" s="12"/>
      <c r="J9" s="12"/>
      <c r="K9" s="78"/>
      <c r="L9" s="5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ht="30.0" customHeight="1">
      <c r="A10" s="1"/>
      <c r="B10" s="40"/>
      <c r="C10" s="83"/>
      <c r="D10" s="85"/>
      <c r="E10" s="85"/>
      <c r="F10" s="85"/>
      <c r="G10" s="85"/>
      <c r="H10" s="85"/>
      <c r="I10" s="85"/>
      <c r="J10" s="85"/>
      <c r="K10" s="86"/>
      <c r="L10" s="50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ht="30.0" customHeight="1">
      <c r="A11" s="1"/>
      <c r="B11" s="40"/>
      <c r="C11" s="90" t="s">
        <v>46</v>
      </c>
      <c r="D11" s="93" t="s">
        <v>47</v>
      </c>
      <c r="E11" s="96" t="s">
        <v>48</v>
      </c>
      <c r="F11" s="99"/>
      <c r="G11" s="90" t="s">
        <v>29</v>
      </c>
      <c r="H11" s="93" t="s">
        <v>51</v>
      </c>
      <c r="I11" s="103" t="s">
        <v>53</v>
      </c>
      <c r="J11" s="104" t="s">
        <v>56</v>
      </c>
      <c r="K11" s="106" t="s">
        <v>57</v>
      </c>
      <c r="L11" s="50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ht="30.0" customHeight="1">
      <c r="A12" s="1"/>
      <c r="B12" s="40"/>
      <c r="C12" s="108"/>
      <c r="D12" s="109"/>
      <c r="E12" s="110" t="s">
        <v>58</v>
      </c>
      <c r="F12" s="110" t="s">
        <v>59</v>
      </c>
      <c r="G12" s="108"/>
      <c r="H12" s="109"/>
      <c r="I12" s="109"/>
      <c r="J12" s="109"/>
      <c r="K12" s="113"/>
      <c r="L12" s="5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ht="30.0" customHeight="1">
      <c r="A13" s="1"/>
      <c r="B13" s="40"/>
      <c r="C13" s="115" t="s">
        <v>62</v>
      </c>
      <c r="D13" s="116"/>
      <c r="E13" s="116"/>
      <c r="F13" s="116"/>
      <c r="G13" s="116"/>
      <c r="H13" s="116"/>
      <c r="I13" s="116"/>
      <c r="J13" s="116"/>
      <c r="K13" s="119"/>
      <c r="L13" s="5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ht="13.5" customHeight="1">
      <c r="A14" s="1"/>
      <c r="B14" s="40"/>
      <c r="C14" s="121">
        <v>1.0</v>
      </c>
      <c r="D14" s="123" t="s">
        <v>70</v>
      </c>
      <c r="E14" s="123"/>
      <c r="F14" s="128" t="s">
        <v>71</v>
      </c>
      <c r="G14" s="132" t="s">
        <v>74</v>
      </c>
      <c r="H14" s="134" t="s">
        <v>73</v>
      </c>
      <c r="I14" s="139">
        <f>'OAP-1'!K37</f>
        <v>1000000</v>
      </c>
      <c r="J14" s="143">
        <f>'1.1'!B7</f>
        <v>2</v>
      </c>
      <c r="K14" s="150">
        <f>+J14*I14</f>
        <v>2000000</v>
      </c>
      <c r="L14" s="50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ht="13.5" customHeight="1">
      <c r="A15" s="1"/>
      <c r="B15" s="40"/>
      <c r="C15" s="154">
        <v>2.0</v>
      </c>
      <c r="D15" s="155" t="s">
        <v>85</v>
      </c>
      <c r="E15" s="155"/>
      <c r="F15" s="156" t="s">
        <v>86</v>
      </c>
      <c r="G15" s="157" t="s">
        <v>87</v>
      </c>
      <c r="H15" s="156" t="s">
        <v>23</v>
      </c>
      <c r="I15" s="159">
        <v>1000000.0</v>
      </c>
      <c r="J15" s="160">
        <f>'1.2'!B7</f>
        <v>1</v>
      </c>
      <c r="K15" s="163">
        <f>I15*J15</f>
        <v>1000000</v>
      </c>
      <c r="L15" s="50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ht="30.0" customHeight="1">
      <c r="A16" s="1"/>
      <c r="B16" s="40"/>
      <c r="C16" s="164" t="s">
        <v>90</v>
      </c>
      <c r="D16" s="165"/>
      <c r="E16" s="166"/>
      <c r="F16" s="165"/>
      <c r="G16" s="165"/>
      <c r="H16" s="165"/>
      <c r="I16" s="167"/>
      <c r="J16" s="165"/>
      <c r="K16" s="170">
        <f>SUM(K14:K15)</f>
        <v>3000000</v>
      </c>
      <c r="L16" s="50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ht="27.75" customHeight="1">
      <c r="A17" s="1"/>
      <c r="B17" s="40"/>
      <c r="C17" s="115" t="s">
        <v>93</v>
      </c>
      <c r="D17" s="116"/>
      <c r="E17" s="116"/>
      <c r="F17" s="116"/>
      <c r="G17" s="116"/>
      <c r="H17" s="116"/>
      <c r="I17" s="116"/>
      <c r="J17" s="116"/>
      <c r="K17" s="119"/>
      <c r="L17" s="5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ht="13.5" customHeight="1">
      <c r="A18" s="1"/>
      <c r="B18" s="40"/>
      <c r="C18" s="154">
        <v>3.0</v>
      </c>
      <c r="D18" s="155" t="s">
        <v>96</v>
      </c>
      <c r="E18" s="174" t="s">
        <v>97</v>
      </c>
      <c r="F18" s="174"/>
      <c r="G18" s="157" t="s">
        <v>98</v>
      </c>
      <c r="H18" s="156" t="s">
        <v>99</v>
      </c>
      <c r="I18" s="159">
        <v>164382.0</v>
      </c>
      <c r="J18" s="160">
        <f>'2.1'!B7</f>
        <v>1050</v>
      </c>
      <c r="K18" s="177">
        <f t="shared" ref="K18:K19" si="1">I18*J18</f>
        <v>172601100</v>
      </c>
      <c r="L18" s="50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ht="13.5" customHeight="1">
      <c r="A19" s="1"/>
      <c r="B19" s="40"/>
      <c r="C19" s="154">
        <v>4.0</v>
      </c>
      <c r="D19" s="155" t="s">
        <v>103</v>
      </c>
      <c r="E19" s="155"/>
      <c r="F19" s="156" t="s">
        <v>104</v>
      </c>
      <c r="G19" s="157" t="s">
        <v>105</v>
      </c>
      <c r="H19" s="156" t="s">
        <v>106</v>
      </c>
      <c r="I19" s="159">
        <f>'OAP-3'!K39</f>
        <v>99838.43077</v>
      </c>
      <c r="J19" s="160">
        <v>350.0</v>
      </c>
      <c r="K19" s="177">
        <f t="shared" si="1"/>
        <v>34943450.77</v>
      </c>
      <c r="L19" s="50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ht="30.0" customHeight="1">
      <c r="A20" s="1"/>
      <c r="B20" s="40"/>
      <c r="C20" s="181" t="s">
        <v>90</v>
      </c>
      <c r="D20" s="182"/>
      <c r="E20" s="182"/>
      <c r="F20" s="182"/>
      <c r="G20" s="183"/>
      <c r="H20" s="182"/>
      <c r="I20" s="167"/>
      <c r="J20" s="184"/>
      <c r="K20" s="186">
        <f>SUM(K18:K19)</f>
        <v>207544550.8</v>
      </c>
      <c r="L20" s="50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ht="30.0" customHeight="1">
      <c r="A21" s="187"/>
      <c r="B21" s="188"/>
      <c r="C21" s="189" t="s">
        <v>109</v>
      </c>
      <c r="D21" s="116"/>
      <c r="E21" s="116"/>
      <c r="F21" s="116"/>
      <c r="G21" s="116"/>
      <c r="H21" s="116"/>
      <c r="I21" s="116"/>
      <c r="J21" s="116"/>
      <c r="K21" s="119"/>
      <c r="L21" s="190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</row>
    <row r="22" ht="13.5" customHeight="1">
      <c r="A22" s="1"/>
      <c r="B22" s="40"/>
      <c r="C22" s="154">
        <v>5.0</v>
      </c>
      <c r="D22" s="155" t="s">
        <v>111</v>
      </c>
      <c r="E22" s="155"/>
      <c r="F22" s="156" t="s">
        <v>113</v>
      </c>
      <c r="G22" s="157" t="s">
        <v>114</v>
      </c>
      <c r="H22" s="156" t="s">
        <v>73</v>
      </c>
      <c r="I22" s="159">
        <f>'OAP-4'!$K$40</f>
        <v>781744.56</v>
      </c>
      <c r="J22" s="160">
        <f>'3.1'!$B$7</f>
        <v>14</v>
      </c>
      <c r="K22" s="177">
        <f t="shared" ref="K22:K25" si="2">I22*J22</f>
        <v>10944423.84</v>
      </c>
      <c r="L22" s="50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ht="13.5" customHeight="1">
      <c r="A23" s="1"/>
      <c r="B23" s="40"/>
      <c r="C23" s="154">
        <v>6.0</v>
      </c>
      <c r="D23" s="155" t="s">
        <v>115</v>
      </c>
      <c r="E23" s="155"/>
      <c r="F23" s="156" t="s">
        <v>116</v>
      </c>
      <c r="G23" s="157" t="s">
        <v>117</v>
      </c>
      <c r="H23" s="156" t="s">
        <v>73</v>
      </c>
      <c r="I23" s="159">
        <f>'OAP-5'!$K$40</f>
        <v>6464864.196</v>
      </c>
      <c r="J23" s="160">
        <f>'3.2'!$B$7</f>
        <v>12</v>
      </c>
      <c r="K23" s="177">
        <f t="shared" si="2"/>
        <v>77578370.35</v>
      </c>
      <c r="L23" s="50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ht="13.5" customHeight="1">
      <c r="A24" s="1"/>
      <c r="B24" s="40"/>
      <c r="C24" s="154">
        <v>7.0</v>
      </c>
      <c r="D24" s="155" t="s">
        <v>119</v>
      </c>
      <c r="E24" s="194">
        <v>12.76</v>
      </c>
      <c r="F24" s="194"/>
      <c r="G24" s="195" t="s">
        <v>120</v>
      </c>
      <c r="H24" s="196" t="s">
        <v>121</v>
      </c>
      <c r="I24" s="159">
        <v>180323.0</v>
      </c>
      <c r="J24" s="160">
        <f>'3.3'!$B$7</f>
        <v>2</v>
      </c>
      <c r="K24" s="177">
        <f t="shared" si="2"/>
        <v>360646</v>
      </c>
      <c r="L24" s="50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ht="13.5" customHeight="1">
      <c r="A25" s="1"/>
      <c r="B25" s="40"/>
      <c r="C25" s="154">
        <v>8.0</v>
      </c>
      <c r="D25" s="155" t="s">
        <v>123</v>
      </c>
      <c r="E25" s="155"/>
      <c r="F25" s="194" t="s">
        <v>124</v>
      </c>
      <c r="G25" s="195" t="s">
        <v>125</v>
      </c>
      <c r="H25" s="196" t="s">
        <v>106</v>
      </c>
      <c r="I25" s="159">
        <f>'OAP-6'!$K$40</f>
        <v>45842.97143</v>
      </c>
      <c r="J25" s="160">
        <f>'3.4'!$B$7</f>
        <v>140</v>
      </c>
      <c r="K25" s="177">
        <f t="shared" si="2"/>
        <v>6418016</v>
      </c>
      <c r="L25" s="50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ht="30.0" customHeight="1">
      <c r="A26" s="1"/>
      <c r="B26" s="40"/>
      <c r="C26" s="181" t="s">
        <v>90</v>
      </c>
      <c r="D26" s="182"/>
      <c r="E26" s="182"/>
      <c r="F26" s="182"/>
      <c r="G26" s="183"/>
      <c r="H26" s="182"/>
      <c r="I26" s="167"/>
      <c r="J26" s="184"/>
      <c r="K26" s="186">
        <f>SUM(K22:K25)</f>
        <v>95301456.19</v>
      </c>
      <c r="L26" s="50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ht="30.0" customHeight="1">
      <c r="A27" s="202"/>
      <c r="B27" s="203"/>
      <c r="C27" s="204" t="s">
        <v>127</v>
      </c>
      <c r="D27" s="205"/>
      <c r="E27" s="205"/>
      <c r="F27" s="205"/>
      <c r="G27" s="205"/>
      <c r="H27" s="205"/>
      <c r="I27" s="205"/>
      <c r="J27" s="205"/>
      <c r="K27" s="206"/>
      <c r="L27" s="207"/>
      <c r="M27" s="202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</row>
    <row r="28" ht="30.0" customHeight="1">
      <c r="A28" s="1"/>
      <c r="B28" s="40"/>
      <c r="C28" s="121">
        <v>9.0</v>
      </c>
      <c r="D28" s="208" t="s">
        <v>129</v>
      </c>
      <c r="E28" s="210"/>
      <c r="F28" s="210" t="s">
        <v>130</v>
      </c>
      <c r="G28" s="132" t="s">
        <v>131</v>
      </c>
      <c r="H28" s="212" t="s">
        <v>121</v>
      </c>
      <c r="I28" s="139">
        <f>'OAP-7'!$K$37</f>
        <v>1397075</v>
      </c>
      <c r="J28" s="213">
        <v>1.0</v>
      </c>
      <c r="K28" s="214">
        <f t="shared" ref="K28:K34" si="3">I28*J28</f>
        <v>1397075</v>
      </c>
      <c r="L28" s="5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ht="30.0" customHeight="1">
      <c r="A29" s="1"/>
      <c r="B29" s="40"/>
      <c r="C29" s="215">
        <v>10.0</v>
      </c>
      <c r="D29" s="194" t="s">
        <v>134</v>
      </c>
      <c r="E29" s="217">
        <v>11.8</v>
      </c>
      <c r="F29" s="219"/>
      <c r="G29" s="157" t="s">
        <v>135</v>
      </c>
      <c r="H29" s="221" t="s">
        <v>121</v>
      </c>
      <c r="I29" s="159">
        <v>392116.0</v>
      </c>
      <c r="J29" s="222">
        <v>1.0</v>
      </c>
      <c r="K29" s="177">
        <f t="shared" si="3"/>
        <v>392116</v>
      </c>
      <c r="L29" s="50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ht="30.0" customHeight="1">
      <c r="A30" s="1"/>
      <c r="B30" s="40"/>
      <c r="C30" s="215">
        <v>11.0</v>
      </c>
      <c r="D30" s="223" t="s">
        <v>137</v>
      </c>
      <c r="E30" s="224">
        <v>11.27</v>
      </c>
      <c r="F30" s="174"/>
      <c r="G30" s="225" t="s">
        <v>138</v>
      </c>
      <c r="H30" s="227" t="s">
        <v>106</v>
      </c>
      <c r="I30" s="229">
        <v>14487.0</v>
      </c>
      <c r="J30" s="230">
        <v>25.0</v>
      </c>
      <c r="K30" s="177">
        <f t="shared" si="3"/>
        <v>362175</v>
      </c>
      <c r="L30" s="5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ht="30.0" customHeight="1">
      <c r="A31" s="1"/>
      <c r="B31" s="40"/>
      <c r="C31" s="215">
        <v>12.0</v>
      </c>
      <c r="D31" s="194" t="s">
        <v>140</v>
      </c>
      <c r="E31" s="217">
        <v>11.36</v>
      </c>
      <c r="F31" s="174"/>
      <c r="G31" s="157" t="s">
        <v>141</v>
      </c>
      <c r="H31" s="221" t="s">
        <v>121</v>
      </c>
      <c r="I31" s="159">
        <v>94630.0</v>
      </c>
      <c r="J31" s="222">
        <f>'4.4'!$B$7</f>
        <v>2</v>
      </c>
      <c r="K31" s="177">
        <f t="shared" si="3"/>
        <v>189260</v>
      </c>
      <c r="L31" s="5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ht="30.0" customHeight="1">
      <c r="A32" s="1"/>
      <c r="B32" s="40"/>
      <c r="C32" s="215">
        <v>13.0</v>
      </c>
      <c r="D32" s="194" t="s">
        <v>144</v>
      </c>
      <c r="E32" s="217">
        <v>11.16</v>
      </c>
      <c r="F32" s="174"/>
      <c r="G32" s="157" t="s">
        <v>145</v>
      </c>
      <c r="H32" s="221" t="s">
        <v>121</v>
      </c>
      <c r="I32" s="159">
        <v>115377.0</v>
      </c>
      <c r="J32" s="222">
        <f>'4.5'!$B$7</f>
        <v>1</v>
      </c>
      <c r="K32" s="177">
        <f t="shared" si="3"/>
        <v>115377</v>
      </c>
      <c r="L32" s="5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ht="30.0" customHeight="1">
      <c r="A33" s="1"/>
      <c r="B33" s="40"/>
      <c r="C33" s="239">
        <v>14.0</v>
      </c>
      <c r="D33" s="223" t="s">
        <v>146</v>
      </c>
      <c r="E33" s="224">
        <v>14.33</v>
      </c>
      <c r="F33" s="240"/>
      <c r="G33" s="241" t="s">
        <v>147</v>
      </c>
      <c r="H33" s="227" t="s">
        <v>121</v>
      </c>
      <c r="I33" s="229">
        <v>25869.0</v>
      </c>
      <c r="J33" s="242">
        <f>'4.6'!$B$7</f>
        <v>25</v>
      </c>
      <c r="K33" s="243">
        <f t="shared" si="3"/>
        <v>646725</v>
      </c>
      <c r="L33" s="5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ht="30.0" customHeight="1">
      <c r="A34" s="1"/>
      <c r="B34" s="40"/>
      <c r="C34" s="215">
        <v>15.0</v>
      </c>
      <c r="D34" s="244" t="s">
        <v>148</v>
      </c>
      <c r="E34" s="245"/>
      <c r="F34" s="246" t="s">
        <v>149</v>
      </c>
      <c r="G34" s="157" t="s">
        <v>150</v>
      </c>
      <c r="H34" s="221" t="s">
        <v>121</v>
      </c>
      <c r="I34" s="159">
        <f>'OAP-11'!$K$37</f>
        <v>248939</v>
      </c>
      <c r="J34" s="247">
        <v>8.0</v>
      </c>
      <c r="K34" s="248">
        <f t="shared" si="3"/>
        <v>1991512</v>
      </c>
      <c r="L34" s="50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ht="30.0" customHeight="1">
      <c r="A35" s="1"/>
      <c r="B35" s="40"/>
      <c r="C35" s="164" t="s">
        <v>90</v>
      </c>
      <c r="D35" s="249"/>
      <c r="E35" s="249"/>
      <c r="F35" s="249"/>
      <c r="G35" s="250"/>
      <c r="H35" s="251"/>
      <c r="I35" s="252"/>
      <c r="J35" s="253"/>
      <c r="K35" s="170">
        <f>SUM(K28:K34)</f>
        <v>5094240</v>
      </c>
      <c r="L35" s="5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ht="30.0" customHeight="1">
      <c r="A36" s="187"/>
      <c r="B36" s="188"/>
      <c r="C36" s="254"/>
      <c r="D36" s="255"/>
      <c r="E36" s="255"/>
      <c r="F36" s="255"/>
      <c r="G36" s="256" t="s">
        <v>151</v>
      </c>
      <c r="H36" s="255"/>
      <c r="I36" s="255"/>
      <c r="J36" s="255"/>
      <c r="K36" s="257"/>
      <c r="L36" s="190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</row>
    <row r="37" ht="13.5" customHeight="1">
      <c r="A37" s="1"/>
      <c r="B37" s="40"/>
      <c r="C37" s="215">
        <v>16.0</v>
      </c>
      <c r="D37" s="155" t="s">
        <v>152</v>
      </c>
      <c r="E37" s="217"/>
      <c r="F37" s="258" t="s">
        <v>153</v>
      </c>
      <c r="G37" s="157" t="s">
        <v>154</v>
      </c>
      <c r="H37" s="174" t="s">
        <v>99</v>
      </c>
      <c r="I37" s="159">
        <f>'OAP-8'!$K$36</f>
        <v>463910.5815</v>
      </c>
      <c r="J37" s="247">
        <v>20.0</v>
      </c>
      <c r="K37" s="177">
        <f t="shared" ref="K37:K44" si="4">I37*J37</f>
        <v>9278211.631</v>
      </c>
      <c r="L37" s="50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ht="13.5" customHeight="1">
      <c r="A38" s="1"/>
      <c r="B38" s="40"/>
      <c r="C38" s="215">
        <v>17.0</v>
      </c>
      <c r="D38" s="155" t="s">
        <v>156</v>
      </c>
      <c r="E38" s="155"/>
      <c r="F38" s="156" t="s">
        <v>157</v>
      </c>
      <c r="G38" s="157" t="s">
        <v>158</v>
      </c>
      <c r="H38" s="174" t="s">
        <v>73</v>
      </c>
      <c r="I38" s="159">
        <f>'OAP-9'!$K$37</f>
        <v>1210805.2</v>
      </c>
      <c r="J38" s="247">
        <f>'5.2'!$B$7</f>
        <v>20</v>
      </c>
      <c r="K38" s="177">
        <f t="shared" si="4"/>
        <v>24216104</v>
      </c>
      <c r="L38" s="5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ht="30.0" customHeight="1">
      <c r="A39" s="1"/>
      <c r="B39" s="40"/>
      <c r="C39" s="215">
        <v>18.0</v>
      </c>
      <c r="D39" s="155" t="s">
        <v>159</v>
      </c>
      <c r="E39" s="174">
        <v>7.28</v>
      </c>
      <c r="F39" s="174"/>
      <c r="G39" s="157" t="s">
        <v>160</v>
      </c>
      <c r="H39" s="174" t="s">
        <v>99</v>
      </c>
      <c r="I39" s="159">
        <v>225742.0</v>
      </c>
      <c r="J39" s="247">
        <f>'5.3'!$B$7</f>
        <v>30</v>
      </c>
      <c r="K39" s="177">
        <f t="shared" si="4"/>
        <v>6772260</v>
      </c>
      <c r="L39" s="50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ht="30.0" customHeight="1">
      <c r="A40" s="1"/>
      <c r="B40" s="40"/>
      <c r="C40" s="215">
        <v>19.0</v>
      </c>
      <c r="D40" s="155" t="s">
        <v>161</v>
      </c>
      <c r="E40" s="174" t="s">
        <v>162</v>
      </c>
      <c r="F40" s="174"/>
      <c r="G40" s="157" t="s">
        <v>163</v>
      </c>
      <c r="H40" s="174" t="s">
        <v>121</v>
      </c>
      <c r="I40" s="159">
        <v>183635.0</v>
      </c>
      <c r="J40" s="247">
        <v>8.0</v>
      </c>
      <c r="K40" s="177">
        <f t="shared" si="4"/>
        <v>1469080</v>
      </c>
      <c r="L40" s="50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ht="30.0" customHeight="1">
      <c r="A41" s="1"/>
      <c r="B41" s="40"/>
      <c r="C41" s="215">
        <v>20.0</v>
      </c>
      <c r="D41" s="155" t="s">
        <v>165</v>
      </c>
      <c r="E41" s="240" t="s">
        <v>166</v>
      </c>
      <c r="F41" s="217"/>
      <c r="G41" s="157" t="s">
        <v>167</v>
      </c>
      <c r="H41" s="174" t="s">
        <v>99</v>
      </c>
      <c r="I41" s="159">
        <v>20009.0</v>
      </c>
      <c r="J41" s="247">
        <v>30.0</v>
      </c>
      <c r="K41" s="177">
        <f t="shared" si="4"/>
        <v>600270</v>
      </c>
      <c r="L41" s="50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ht="30.0" customHeight="1">
      <c r="A42" s="1"/>
      <c r="B42" s="40"/>
      <c r="C42" s="215">
        <v>21.0</v>
      </c>
      <c r="D42" s="155" t="s">
        <v>168</v>
      </c>
      <c r="E42" s="217"/>
      <c r="F42" s="174" t="s">
        <v>169</v>
      </c>
      <c r="G42" s="157" t="s">
        <v>170</v>
      </c>
      <c r="H42" s="174" t="s">
        <v>99</v>
      </c>
      <c r="I42" s="159">
        <f>'OAP-10'!$K$37</f>
        <v>140658.9</v>
      </c>
      <c r="J42" s="247">
        <v>30.0</v>
      </c>
      <c r="K42" s="177">
        <f t="shared" si="4"/>
        <v>4219767</v>
      </c>
      <c r="L42" s="50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ht="30.0" customHeight="1">
      <c r="A43" s="1"/>
      <c r="B43" s="40"/>
      <c r="C43" s="215">
        <v>22.0</v>
      </c>
      <c r="D43" s="155" t="s">
        <v>172</v>
      </c>
      <c r="E43" s="174">
        <v>18.12</v>
      </c>
      <c r="F43" s="245"/>
      <c r="G43" s="157" t="s">
        <v>173</v>
      </c>
      <c r="H43" s="174" t="s">
        <v>99</v>
      </c>
      <c r="I43" s="159">
        <v>9559.0</v>
      </c>
      <c r="J43" s="247">
        <v>10.0</v>
      </c>
      <c r="K43" s="177">
        <f t="shared" si="4"/>
        <v>95590</v>
      </c>
      <c r="L43" s="50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ht="30.0" customHeight="1">
      <c r="A44" s="1"/>
      <c r="B44" s="40"/>
      <c r="C44" s="215">
        <v>23.0</v>
      </c>
      <c r="D44" s="155" t="s">
        <v>174</v>
      </c>
      <c r="E44" s="174">
        <v>1.38</v>
      </c>
      <c r="F44" s="245"/>
      <c r="G44" s="157" t="s">
        <v>175</v>
      </c>
      <c r="H44" s="174" t="s">
        <v>121</v>
      </c>
      <c r="I44" s="159">
        <v>26090.0</v>
      </c>
      <c r="J44" s="247">
        <v>5.0</v>
      </c>
      <c r="K44" s="177">
        <f t="shared" si="4"/>
        <v>130450</v>
      </c>
      <c r="L44" s="50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ht="30.0" customHeight="1">
      <c r="A45" s="1"/>
      <c r="B45" s="40"/>
      <c r="C45" s="215">
        <v>24.0</v>
      </c>
      <c r="D45" s="155" t="s">
        <v>176</v>
      </c>
      <c r="E45" s="174">
        <v>10.4</v>
      </c>
      <c r="F45" s="245"/>
      <c r="G45" s="157" t="s">
        <v>177</v>
      </c>
      <c r="H45" s="174" t="s">
        <v>121</v>
      </c>
      <c r="I45" s="159">
        <v>237985.0</v>
      </c>
      <c r="J45" s="247">
        <v>5.0</v>
      </c>
      <c r="K45" s="177">
        <f>J45*I45</f>
        <v>1189925</v>
      </c>
      <c r="L45" s="50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ht="30.0" customHeight="1">
      <c r="A46" s="1"/>
      <c r="B46" s="40"/>
      <c r="C46" s="164" t="s">
        <v>90</v>
      </c>
      <c r="D46" s="249"/>
      <c r="E46" s="267"/>
      <c r="F46" s="1"/>
      <c r="G46" s="268"/>
      <c r="H46" s="267"/>
      <c r="I46" s="269"/>
      <c r="J46" s="271"/>
      <c r="K46" s="170">
        <f>SUM(K37:K45)</f>
        <v>47971657.63</v>
      </c>
      <c r="L46" s="50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ht="30.0" customHeight="1">
      <c r="A47" s="1"/>
      <c r="B47" s="40"/>
      <c r="C47" s="272" t="s">
        <v>178</v>
      </c>
      <c r="D47" s="205"/>
      <c r="E47" s="205"/>
      <c r="F47" s="205"/>
      <c r="G47" s="205"/>
      <c r="H47" s="205"/>
      <c r="I47" s="205"/>
      <c r="J47" s="273"/>
      <c r="K47" s="274">
        <f>K46+K35+K26+K20+K16</f>
        <v>358911904.6</v>
      </c>
      <c r="L47" s="50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ht="13.5" customHeight="1">
      <c r="A48" s="1"/>
      <c r="B48" s="40"/>
      <c r="C48" s="275"/>
      <c r="D48" s="275"/>
      <c r="E48" s="275"/>
      <c r="F48" s="275"/>
      <c r="G48" s="276"/>
      <c r="H48" s="277"/>
      <c r="I48" s="277"/>
      <c r="J48" s="277"/>
      <c r="K48" s="278"/>
      <c r="L48" s="50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ht="30.0" customHeight="1">
      <c r="A49" s="1"/>
      <c r="B49" s="40"/>
      <c r="C49" s="1"/>
      <c r="D49" s="182"/>
      <c r="E49" s="182"/>
      <c r="F49" s="182"/>
      <c r="G49" s="279"/>
      <c r="H49" s="245"/>
      <c r="I49" s="245"/>
      <c r="J49" s="245"/>
      <c r="K49" s="280"/>
      <c r="L49" s="50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ht="30.0" customHeight="1">
      <c r="A50" s="1"/>
      <c r="B50" s="40"/>
      <c r="C50" s="1"/>
      <c r="D50" s="182"/>
      <c r="E50" s="182"/>
      <c r="F50" s="182"/>
      <c r="G50" s="281" t="s">
        <v>182</v>
      </c>
      <c r="H50" s="282"/>
      <c r="I50" s="283"/>
      <c r="J50" s="284"/>
      <c r="K50" s="285">
        <f>K47</f>
        <v>358911904.6</v>
      </c>
      <c r="L50" s="50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ht="30.0" customHeight="1">
      <c r="A51" s="1"/>
      <c r="B51" s="40"/>
      <c r="C51" s="1"/>
      <c r="D51" s="286"/>
      <c r="E51" s="1"/>
      <c r="F51" s="1"/>
      <c r="G51" s="287" t="str">
        <f t="shared" ref="G51:G53" si="5">H58</f>
        <v>ADMINISTRACION</v>
      </c>
      <c r="H51" s="12"/>
      <c r="I51" s="14"/>
      <c r="J51" s="288">
        <f t="shared" ref="J51:J53" si="6">K58</f>
        <v>0.28</v>
      </c>
      <c r="K51" s="289">
        <f t="shared" ref="K51:K53" si="7">$K$47*J51</f>
        <v>100495333.3</v>
      </c>
      <c r="L51" s="50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ht="30.0" customHeight="1">
      <c r="A52" s="1"/>
      <c r="B52" s="40"/>
      <c r="C52" s="1"/>
      <c r="D52" s="286"/>
      <c r="E52" s="1"/>
      <c r="F52" s="1"/>
      <c r="G52" s="287" t="str">
        <f t="shared" si="5"/>
        <v>IMPREVISTO
</v>
      </c>
      <c r="H52" s="12"/>
      <c r="I52" s="14"/>
      <c r="J52" s="288">
        <f t="shared" si="6"/>
        <v>0.02</v>
      </c>
      <c r="K52" s="289">
        <f t="shared" si="7"/>
        <v>7178238.092</v>
      </c>
      <c r="L52" s="50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ht="30.0" customHeight="1">
      <c r="A53" s="1"/>
      <c r="B53" s="40"/>
      <c r="C53" s="1"/>
      <c r="D53" s="286"/>
      <c r="E53" s="1"/>
      <c r="F53" s="290"/>
      <c r="G53" s="291" t="str">
        <f t="shared" si="5"/>
        <v>UTILIDAD
</v>
      </c>
      <c r="H53" s="292"/>
      <c r="I53" s="293"/>
      <c r="J53" s="294">
        <f t="shared" si="6"/>
        <v>0.05</v>
      </c>
      <c r="K53" s="289">
        <f t="shared" si="7"/>
        <v>17945595.23</v>
      </c>
      <c r="L53" s="50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ht="30.0" customHeight="1">
      <c r="A54" s="1"/>
      <c r="B54" s="40"/>
      <c r="C54" s="1"/>
      <c r="D54" s="286"/>
      <c r="E54" s="1"/>
      <c r="F54" s="1"/>
      <c r="G54" s="296" t="s">
        <v>184</v>
      </c>
      <c r="H54" s="297"/>
      <c r="I54" s="298"/>
      <c r="J54" s="299"/>
      <c r="K54" s="300">
        <f>SUM(K50:K53)</f>
        <v>484531071.2</v>
      </c>
      <c r="L54" s="50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ht="13.5" customHeight="1">
      <c r="A55" s="1"/>
      <c r="B55" s="40"/>
      <c r="C55" s="1"/>
      <c r="D55" s="286"/>
      <c r="E55" s="286"/>
      <c r="F55" s="286"/>
      <c r="G55" s="1"/>
      <c r="H55" s="1"/>
      <c r="I55" s="301"/>
      <c r="J55" s="302"/>
      <c r="K55" s="303"/>
      <c r="L55" s="50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ht="13.5" customHeight="1">
      <c r="A56" s="1"/>
      <c r="B56" s="40"/>
      <c r="C56" s="304"/>
      <c r="D56" s="305"/>
      <c r="E56" s="306"/>
      <c r="F56" s="306"/>
      <c r="G56" s="306"/>
      <c r="H56" s="306"/>
      <c r="I56" s="306"/>
      <c r="J56" s="306"/>
      <c r="K56" s="307"/>
      <c r="L56" s="308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ht="46.5" customHeight="1">
      <c r="A57" s="1"/>
      <c r="B57" s="40"/>
      <c r="C57" s="309" t="s">
        <v>185</v>
      </c>
      <c r="D57" s="12"/>
      <c r="E57" s="12"/>
      <c r="F57" s="12"/>
      <c r="G57" s="14"/>
      <c r="H57" s="310" t="s">
        <v>29</v>
      </c>
      <c r="I57" s="56"/>
      <c r="J57" s="311"/>
      <c r="K57" s="312" t="s">
        <v>187</v>
      </c>
      <c r="L57" s="31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ht="32.25" customHeight="1">
      <c r="A58" s="1"/>
      <c r="B58" s="40"/>
      <c r="C58" s="309" t="s">
        <v>188</v>
      </c>
      <c r="D58" s="12"/>
      <c r="E58" s="12"/>
      <c r="F58" s="12"/>
      <c r="G58" s="14"/>
      <c r="H58" s="314" t="s">
        <v>189</v>
      </c>
      <c r="I58" s="14"/>
      <c r="J58" s="315" t="s">
        <v>190</v>
      </c>
      <c r="K58" s="316">
        <f>AIU!I30</f>
        <v>0.28</v>
      </c>
      <c r="L58" s="313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ht="30.0" customHeight="1">
      <c r="A59" s="1"/>
      <c r="B59" s="40"/>
      <c r="C59" s="309" t="s">
        <v>191</v>
      </c>
      <c r="D59" s="12"/>
      <c r="E59" s="12"/>
      <c r="F59" s="12"/>
      <c r="G59" s="14"/>
      <c r="H59" s="317" t="s">
        <v>192</v>
      </c>
      <c r="I59" s="14"/>
      <c r="J59" s="315" t="s">
        <v>193</v>
      </c>
      <c r="K59" s="316">
        <f>AIU!I31</f>
        <v>0.02</v>
      </c>
      <c r="L59" s="313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ht="58.5" customHeight="1">
      <c r="A60" s="1"/>
      <c r="B60" s="40"/>
      <c r="C60" s="318"/>
      <c r="D60" s="67"/>
      <c r="E60" s="67"/>
      <c r="F60" s="67"/>
      <c r="G60" s="70"/>
      <c r="H60" s="319" t="s">
        <v>195</v>
      </c>
      <c r="I60" s="14"/>
      <c r="J60" s="315" t="s">
        <v>196</v>
      </c>
      <c r="K60" s="316">
        <f>AIU!I32</f>
        <v>0.05</v>
      </c>
      <c r="L60" s="5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ht="39.0" customHeight="1">
      <c r="A61" s="1"/>
      <c r="B61" s="40"/>
      <c r="C61" s="320"/>
      <c r="G61" s="228"/>
      <c r="H61" s="314" t="s">
        <v>197</v>
      </c>
      <c r="I61" s="14"/>
      <c r="J61" s="315" t="s">
        <v>198</v>
      </c>
      <c r="K61" s="316">
        <f>SUM(K58:K60)</f>
        <v>0.35</v>
      </c>
      <c r="L61" s="5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ht="47.25" customHeight="1">
      <c r="A62" s="1"/>
      <c r="B62" s="40"/>
      <c r="C62" s="321"/>
      <c r="D62" s="322"/>
      <c r="E62" s="322"/>
      <c r="F62" s="322"/>
      <c r="G62" s="323"/>
      <c r="H62" s="324"/>
      <c r="I62" s="292"/>
      <c r="J62" s="292"/>
      <c r="K62" s="325"/>
      <c r="L62" s="50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ht="13.5" customHeight="1">
      <c r="A63" s="1"/>
      <c r="B63" s="326"/>
      <c r="C63" s="327"/>
      <c r="D63" s="327"/>
      <c r="E63" s="328"/>
      <c r="F63" s="327"/>
      <c r="G63" s="329"/>
      <c r="H63" s="327"/>
      <c r="I63" s="327"/>
      <c r="J63" s="327"/>
      <c r="K63" s="327"/>
      <c r="L63" s="33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ht="13.5" customHeight="1">
      <c r="A64" s="1"/>
      <c r="B64" s="1"/>
      <c r="C64" s="1"/>
      <c r="D64" s="1"/>
      <c r="E64" s="286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ht="13.5" customHeight="1">
      <c r="A65" s="1"/>
      <c r="B65" s="1"/>
      <c r="C65" s="1"/>
      <c r="D65" s="1"/>
      <c r="E65" s="28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ht="13.5" customHeight="1">
      <c r="A66" s="1"/>
      <c r="B66" s="1"/>
      <c r="C66" s="1"/>
      <c r="D66" s="1"/>
      <c r="E66" s="286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ht="13.5" customHeight="1">
      <c r="A67" s="1"/>
      <c r="B67" s="1"/>
      <c r="C67" s="1"/>
      <c r="D67" s="1"/>
      <c r="E67" s="286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ht="13.5" customHeight="1">
      <c r="A68" s="1"/>
      <c r="B68" s="1"/>
      <c r="C68" s="1"/>
      <c r="D68" s="1"/>
      <c r="E68" s="286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ht="13.5" customHeight="1">
      <c r="A69" s="1"/>
      <c r="B69" s="1"/>
      <c r="C69" s="1"/>
      <c r="D69" s="1"/>
      <c r="E69" s="286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ht="13.5" customHeight="1">
      <c r="A70" s="1"/>
      <c r="B70" s="1"/>
      <c r="C70" s="1"/>
      <c r="D70" s="1"/>
      <c r="E70" s="286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ht="13.5" customHeight="1">
      <c r="A71" s="1"/>
      <c r="B71" s="1"/>
      <c r="C71" s="1"/>
      <c r="D71" s="1"/>
      <c r="E71" s="286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ht="13.5" customHeight="1">
      <c r="A72" s="1"/>
      <c r="B72" s="1"/>
      <c r="C72" s="1"/>
      <c r="D72" s="1"/>
      <c r="E72" s="286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ht="13.5" customHeight="1">
      <c r="A73" s="1"/>
      <c r="B73" s="1"/>
      <c r="C73" s="1"/>
      <c r="D73" s="1"/>
      <c r="E73" s="286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ht="13.5" customHeight="1">
      <c r="A74" s="1"/>
      <c r="B74" s="1"/>
      <c r="C74" s="1"/>
      <c r="D74" s="1"/>
      <c r="E74" s="286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ht="13.5" customHeight="1">
      <c r="A75" s="1"/>
      <c r="B75" s="1"/>
      <c r="C75" s="1"/>
      <c r="D75" s="1"/>
      <c r="E75" s="286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ht="13.5" customHeight="1">
      <c r="A76" s="1"/>
      <c r="B76" s="1"/>
      <c r="C76" s="1"/>
      <c r="D76" s="1"/>
      <c r="E76" s="286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ht="13.5" customHeight="1">
      <c r="A77" s="1"/>
      <c r="B77" s="1"/>
      <c r="C77" s="1"/>
      <c r="D77" s="1"/>
      <c r="E77" s="286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ht="13.5" customHeight="1">
      <c r="A78" s="1"/>
      <c r="B78" s="1"/>
      <c r="C78" s="1"/>
      <c r="D78" s="1"/>
      <c r="E78" s="286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ht="13.5" customHeight="1">
      <c r="A79" s="1"/>
      <c r="B79" s="1"/>
      <c r="C79" s="1"/>
      <c r="D79" s="1"/>
      <c r="E79" s="286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ht="13.5" customHeight="1">
      <c r="A80" s="1"/>
      <c r="B80" s="1"/>
      <c r="C80" s="1"/>
      <c r="D80" s="1"/>
      <c r="E80" s="286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ht="13.5" customHeight="1">
      <c r="A81" s="1"/>
      <c r="B81" s="1"/>
      <c r="C81" s="1"/>
      <c r="D81" s="1"/>
      <c r="E81" s="28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ht="13.5" customHeight="1">
      <c r="A82" s="1"/>
      <c r="B82" s="1"/>
      <c r="C82" s="1"/>
      <c r="D82" s="1"/>
      <c r="E82" s="28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ht="13.5" customHeight="1">
      <c r="A83" s="1"/>
      <c r="B83" s="1"/>
      <c r="C83" s="1"/>
      <c r="D83" s="1"/>
      <c r="E83" s="286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ht="13.5" customHeight="1">
      <c r="A84" s="1"/>
      <c r="B84" s="1"/>
      <c r="C84" s="1"/>
      <c r="D84" s="1"/>
      <c r="E84" s="286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ht="13.5" customHeight="1">
      <c r="A85" s="1"/>
      <c r="B85" s="1"/>
      <c r="C85" s="1"/>
      <c r="D85" s="1"/>
      <c r="E85" s="286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ht="13.5" customHeight="1">
      <c r="A86" s="1"/>
      <c r="B86" s="1"/>
      <c r="C86" s="1"/>
      <c r="D86" s="1"/>
      <c r="E86" s="286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ht="13.5" customHeight="1">
      <c r="A87" s="1"/>
      <c r="B87" s="1"/>
      <c r="C87" s="1"/>
      <c r="D87" s="1"/>
      <c r="E87" s="286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ht="13.5" customHeight="1">
      <c r="A88" s="1"/>
      <c r="B88" s="1"/>
      <c r="C88" s="1"/>
      <c r="D88" s="1"/>
      <c r="E88" s="286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ht="13.5" customHeight="1">
      <c r="A89" s="1"/>
      <c r="B89" s="1"/>
      <c r="C89" s="1"/>
      <c r="D89" s="1"/>
      <c r="E89" s="286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ht="13.5" customHeight="1">
      <c r="A90" s="1"/>
      <c r="B90" s="1"/>
      <c r="C90" s="1"/>
      <c r="D90" s="1"/>
      <c r="E90" s="286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ht="13.5" customHeight="1">
      <c r="A91" s="1"/>
      <c r="B91" s="1"/>
      <c r="C91" s="1"/>
      <c r="D91" s="1"/>
      <c r="E91" s="286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ht="13.5" customHeight="1">
      <c r="A92" s="1"/>
      <c r="B92" s="1"/>
      <c r="C92" s="1"/>
      <c r="D92" s="1"/>
      <c r="E92" s="286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ht="13.5" customHeight="1">
      <c r="A93" s="1"/>
      <c r="B93" s="1"/>
      <c r="C93" s="1"/>
      <c r="D93" s="1"/>
      <c r="E93" s="286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ht="13.5" customHeight="1">
      <c r="A94" s="1"/>
      <c r="B94" s="1"/>
      <c r="C94" s="1"/>
      <c r="D94" s="1"/>
      <c r="E94" s="286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ht="13.5" customHeight="1">
      <c r="A95" s="1"/>
      <c r="B95" s="1"/>
      <c r="C95" s="1"/>
      <c r="D95" s="1"/>
      <c r="E95" s="286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ht="13.5" customHeight="1">
      <c r="A96" s="1"/>
      <c r="B96" s="1"/>
      <c r="C96" s="1"/>
      <c r="D96" s="1"/>
      <c r="E96" s="286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ht="13.5" customHeight="1">
      <c r="A97" s="1"/>
      <c r="B97" s="1"/>
      <c r="C97" s="1"/>
      <c r="D97" s="1"/>
      <c r="E97" s="286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ht="13.5" customHeight="1">
      <c r="A98" s="1"/>
      <c r="B98" s="1"/>
      <c r="C98" s="1"/>
      <c r="D98" s="1"/>
      <c r="E98" s="286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ht="13.5" customHeight="1">
      <c r="A99" s="1"/>
      <c r="B99" s="1"/>
      <c r="C99" s="1"/>
      <c r="D99" s="1"/>
      <c r="E99" s="286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ht="13.5" customHeight="1">
      <c r="A100" s="1"/>
      <c r="B100" s="1"/>
      <c r="C100" s="1"/>
      <c r="D100" s="1"/>
      <c r="E100" s="286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ht="13.5" customHeight="1">
      <c r="A101" s="1"/>
      <c r="B101" s="1"/>
      <c r="C101" s="1"/>
      <c r="D101" s="1"/>
      <c r="E101" s="286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ht="13.5" customHeight="1">
      <c r="A102" s="1"/>
      <c r="B102" s="1"/>
      <c r="C102" s="1"/>
      <c r="D102" s="1"/>
      <c r="E102" s="286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ht="13.5" customHeight="1">
      <c r="A103" s="1"/>
      <c r="B103" s="1"/>
      <c r="C103" s="1"/>
      <c r="D103" s="1"/>
      <c r="E103" s="286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ht="13.5" customHeight="1">
      <c r="A104" s="1"/>
      <c r="B104" s="1"/>
      <c r="C104" s="1"/>
      <c r="D104" s="1"/>
      <c r="E104" s="286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ht="13.5" customHeight="1">
      <c r="A105" s="1"/>
      <c r="B105" s="1"/>
      <c r="C105" s="1"/>
      <c r="D105" s="1"/>
      <c r="E105" s="286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ht="13.5" customHeight="1">
      <c r="A106" s="1"/>
      <c r="B106" s="1"/>
      <c r="C106" s="1"/>
      <c r="D106" s="1"/>
      <c r="E106" s="286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ht="13.5" customHeight="1">
      <c r="A107" s="1"/>
      <c r="B107" s="1"/>
      <c r="C107" s="1"/>
      <c r="D107" s="1"/>
      <c r="E107" s="286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ht="13.5" customHeight="1">
      <c r="A108" s="1"/>
      <c r="B108" s="1"/>
      <c r="C108" s="1"/>
      <c r="D108" s="1"/>
      <c r="E108" s="286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ht="13.5" customHeight="1">
      <c r="A109" s="1"/>
      <c r="B109" s="1"/>
      <c r="C109" s="1"/>
      <c r="D109" s="1"/>
      <c r="E109" s="286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ht="13.5" customHeight="1">
      <c r="A110" s="1"/>
      <c r="B110" s="1"/>
      <c r="C110" s="1"/>
      <c r="D110" s="1"/>
      <c r="E110" s="286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ht="13.5" customHeight="1">
      <c r="A111" s="1"/>
      <c r="B111" s="1"/>
      <c r="C111" s="1"/>
      <c r="D111" s="1"/>
      <c r="E111" s="286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ht="13.5" customHeight="1">
      <c r="A112" s="1"/>
      <c r="B112" s="1"/>
      <c r="C112" s="1"/>
      <c r="D112" s="1"/>
      <c r="E112" s="286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ht="13.5" customHeight="1">
      <c r="A113" s="1"/>
      <c r="B113" s="1"/>
      <c r="C113" s="1"/>
      <c r="D113" s="1"/>
      <c r="E113" s="286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ht="13.5" customHeight="1">
      <c r="A114" s="1"/>
      <c r="B114" s="1"/>
      <c r="C114" s="1"/>
      <c r="D114" s="1"/>
      <c r="E114" s="286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ht="13.5" customHeight="1">
      <c r="A115" s="1"/>
      <c r="B115" s="1"/>
      <c r="C115" s="1"/>
      <c r="D115" s="1"/>
      <c r="E115" s="286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ht="13.5" customHeight="1">
      <c r="A116" s="1"/>
      <c r="B116" s="1"/>
      <c r="C116" s="1"/>
      <c r="D116" s="1"/>
      <c r="E116" s="286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ht="13.5" customHeight="1">
      <c r="A117" s="1"/>
      <c r="B117" s="1"/>
      <c r="C117" s="1"/>
      <c r="D117" s="1"/>
      <c r="E117" s="286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ht="13.5" customHeight="1">
      <c r="A118" s="1"/>
      <c r="B118" s="1"/>
      <c r="C118" s="1"/>
      <c r="D118" s="1"/>
      <c r="E118" s="286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ht="13.5" customHeight="1">
      <c r="A119" s="1"/>
      <c r="B119" s="1"/>
      <c r="C119" s="1"/>
      <c r="D119" s="1"/>
      <c r="E119" s="286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ht="13.5" customHeight="1">
      <c r="A120" s="1"/>
      <c r="B120" s="1"/>
      <c r="C120" s="1"/>
      <c r="D120" s="1"/>
      <c r="E120" s="286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ht="13.5" customHeight="1">
      <c r="A121" s="1"/>
      <c r="B121" s="1"/>
      <c r="C121" s="1"/>
      <c r="D121" s="1"/>
      <c r="E121" s="286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ht="13.5" customHeight="1">
      <c r="A122" s="1"/>
      <c r="B122" s="1"/>
      <c r="C122" s="1"/>
      <c r="D122" s="1"/>
      <c r="E122" s="286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ht="13.5" customHeight="1">
      <c r="A123" s="1"/>
      <c r="B123" s="1"/>
      <c r="C123" s="1"/>
      <c r="D123" s="1"/>
      <c r="E123" s="286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ht="13.5" customHeight="1">
      <c r="A124" s="1"/>
      <c r="B124" s="1"/>
      <c r="C124" s="1"/>
      <c r="D124" s="1"/>
      <c r="E124" s="286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ht="13.5" customHeight="1">
      <c r="A125" s="1"/>
      <c r="B125" s="1"/>
      <c r="C125" s="1"/>
      <c r="D125" s="1"/>
      <c r="E125" s="286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ht="13.5" customHeight="1">
      <c r="A126" s="1"/>
      <c r="B126" s="1"/>
      <c r="C126" s="1"/>
      <c r="D126" s="1"/>
      <c r="E126" s="286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ht="13.5" customHeight="1">
      <c r="A127" s="1"/>
      <c r="B127" s="1"/>
      <c r="C127" s="1"/>
      <c r="D127" s="1"/>
      <c r="E127" s="286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ht="13.5" customHeight="1">
      <c r="A128" s="1"/>
      <c r="B128" s="1"/>
      <c r="C128" s="1"/>
      <c r="D128" s="1"/>
      <c r="E128" s="286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ht="13.5" customHeight="1">
      <c r="A129" s="1"/>
      <c r="B129" s="1"/>
      <c r="C129" s="1"/>
      <c r="D129" s="1"/>
      <c r="E129" s="286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ht="13.5" customHeight="1">
      <c r="A130" s="1"/>
      <c r="B130" s="1"/>
      <c r="C130" s="1"/>
      <c r="D130" s="1"/>
      <c r="E130" s="286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ht="13.5" customHeight="1">
      <c r="A131" s="1"/>
      <c r="B131" s="1"/>
      <c r="C131" s="1"/>
      <c r="D131" s="1"/>
      <c r="E131" s="286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ht="13.5" customHeight="1">
      <c r="A132" s="1"/>
      <c r="B132" s="1"/>
      <c r="C132" s="1"/>
      <c r="D132" s="1"/>
      <c r="E132" s="286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ht="13.5" customHeight="1">
      <c r="A133" s="1"/>
      <c r="B133" s="1"/>
      <c r="C133" s="1"/>
      <c r="D133" s="1"/>
      <c r="E133" s="286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ht="13.5" customHeight="1">
      <c r="A134" s="1"/>
      <c r="B134" s="1"/>
      <c r="C134" s="1"/>
      <c r="D134" s="1"/>
      <c r="E134" s="286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ht="13.5" customHeight="1">
      <c r="A135" s="1"/>
      <c r="B135" s="1"/>
      <c r="C135" s="1"/>
      <c r="D135" s="1"/>
      <c r="E135" s="286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ht="13.5" customHeight="1">
      <c r="A136" s="1"/>
      <c r="B136" s="1"/>
      <c r="C136" s="1"/>
      <c r="D136" s="1"/>
      <c r="E136" s="286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ht="13.5" customHeight="1">
      <c r="A137" s="1"/>
      <c r="B137" s="1"/>
      <c r="C137" s="1"/>
      <c r="D137" s="1"/>
      <c r="E137" s="286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ht="13.5" customHeight="1">
      <c r="A138" s="1"/>
      <c r="B138" s="1"/>
      <c r="C138" s="1"/>
      <c r="D138" s="1"/>
      <c r="E138" s="286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ht="13.5" customHeight="1">
      <c r="A139" s="1"/>
      <c r="B139" s="1"/>
      <c r="C139" s="1"/>
      <c r="D139" s="1"/>
      <c r="E139" s="286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ht="13.5" customHeight="1">
      <c r="A140" s="1"/>
      <c r="B140" s="1"/>
      <c r="C140" s="1"/>
      <c r="D140" s="1"/>
      <c r="E140" s="286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ht="13.5" customHeight="1">
      <c r="A141" s="1"/>
      <c r="B141" s="1"/>
      <c r="C141" s="1"/>
      <c r="D141" s="1"/>
      <c r="E141" s="286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ht="13.5" customHeight="1">
      <c r="A142" s="1"/>
      <c r="B142" s="1"/>
      <c r="C142" s="1"/>
      <c r="D142" s="1"/>
      <c r="E142" s="286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ht="13.5" customHeight="1">
      <c r="A143" s="1"/>
      <c r="B143" s="1"/>
      <c r="C143" s="1"/>
      <c r="D143" s="1"/>
      <c r="E143" s="286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ht="13.5" customHeight="1">
      <c r="A144" s="1"/>
      <c r="B144" s="1"/>
      <c r="C144" s="1"/>
      <c r="D144" s="1"/>
      <c r="E144" s="286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ht="13.5" customHeight="1">
      <c r="A145" s="1"/>
      <c r="B145" s="1"/>
      <c r="C145" s="1"/>
      <c r="D145" s="1"/>
      <c r="E145" s="286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ht="13.5" customHeight="1">
      <c r="A146" s="1"/>
      <c r="B146" s="1"/>
      <c r="C146" s="1"/>
      <c r="D146" s="1"/>
      <c r="E146" s="286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ht="13.5" customHeight="1">
      <c r="A147" s="1"/>
      <c r="B147" s="1"/>
      <c r="C147" s="1"/>
      <c r="D147" s="1"/>
      <c r="E147" s="286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ht="13.5" customHeight="1">
      <c r="A148" s="1"/>
      <c r="B148" s="1"/>
      <c r="C148" s="1"/>
      <c r="D148" s="1"/>
      <c r="E148" s="286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ht="13.5" customHeight="1">
      <c r="A149" s="1"/>
      <c r="B149" s="1"/>
      <c r="C149" s="1"/>
      <c r="D149" s="1"/>
      <c r="E149" s="286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ht="13.5" customHeight="1">
      <c r="A150" s="1"/>
      <c r="B150" s="1"/>
      <c r="C150" s="1"/>
      <c r="D150" s="1"/>
      <c r="E150" s="286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ht="13.5" customHeight="1">
      <c r="A151" s="1"/>
      <c r="B151" s="1"/>
      <c r="C151" s="1"/>
      <c r="D151" s="1"/>
      <c r="E151" s="286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ht="13.5" customHeight="1">
      <c r="A152" s="1"/>
      <c r="B152" s="1"/>
      <c r="C152" s="1"/>
      <c r="D152" s="1"/>
      <c r="E152" s="286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ht="13.5" customHeight="1">
      <c r="A153" s="1"/>
      <c r="B153" s="1"/>
      <c r="C153" s="1"/>
      <c r="D153" s="1"/>
      <c r="E153" s="286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ht="13.5" customHeight="1">
      <c r="A154" s="1"/>
      <c r="B154" s="1"/>
      <c r="C154" s="1"/>
      <c r="D154" s="1"/>
      <c r="E154" s="286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ht="13.5" customHeight="1">
      <c r="A155" s="1"/>
      <c r="B155" s="1"/>
      <c r="C155" s="1"/>
      <c r="D155" s="1"/>
      <c r="E155" s="286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ht="13.5" customHeight="1">
      <c r="A156" s="1"/>
      <c r="B156" s="1"/>
      <c r="C156" s="1"/>
      <c r="D156" s="1"/>
      <c r="E156" s="286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ht="13.5" customHeight="1">
      <c r="A157" s="1"/>
      <c r="B157" s="1"/>
      <c r="C157" s="1"/>
      <c r="D157" s="1"/>
      <c r="E157" s="286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ht="13.5" customHeight="1">
      <c r="A158" s="1"/>
      <c r="B158" s="1"/>
      <c r="C158" s="1"/>
      <c r="D158" s="1"/>
      <c r="E158" s="286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ht="13.5" customHeight="1">
      <c r="A159" s="1"/>
      <c r="B159" s="1"/>
      <c r="C159" s="1"/>
      <c r="D159" s="1"/>
      <c r="E159" s="286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ht="13.5" customHeight="1">
      <c r="A160" s="1"/>
      <c r="B160" s="1"/>
      <c r="C160" s="1"/>
      <c r="D160" s="1"/>
      <c r="E160" s="286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ht="13.5" customHeight="1">
      <c r="A161" s="1"/>
      <c r="B161" s="1"/>
      <c r="C161" s="1"/>
      <c r="D161" s="1"/>
      <c r="E161" s="286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ht="13.5" customHeight="1">
      <c r="A162" s="1"/>
      <c r="B162" s="1"/>
      <c r="C162" s="1"/>
      <c r="D162" s="1"/>
      <c r="E162" s="286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ht="13.5" customHeight="1">
      <c r="A163" s="1"/>
      <c r="B163" s="1"/>
      <c r="C163" s="1"/>
      <c r="D163" s="1"/>
      <c r="E163" s="286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ht="13.5" customHeight="1">
      <c r="A164" s="1"/>
      <c r="B164" s="1"/>
      <c r="C164" s="1"/>
      <c r="D164" s="1"/>
      <c r="E164" s="286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ht="13.5" customHeight="1">
      <c r="A165" s="1"/>
      <c r="B165" s="1"/>
      <c r="C165" s="1"/>
      <c r="D165" s="1"/>
      <c r="E165" s="286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ht="13.5" customHeight="1">
      <c r="A166" s="1"/>
      <c r="B166" s="1"/>
      <c r="C166" s="1"/>
      <c r="D166" s="1"/>
      <c r="E166" s="286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ht="13.5" customHeight="1">
      <c r="A167" s="1"/>
      <c r="B167" s="1"/>
      <c r="C167" s="1"/>
      <c r="D167" s="1"/>
      <c r="E167" s="286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ht="13.5" customHeight="1">
      <c r="A168" s="1"/>
      <c r="B168" s="1"/>
      <c r="C168" s="1"/>
      <c r="D168" s="1"/>
      <c r="E168" s="286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ht="13.5" customHeight="1">
      <c r="A169" s="1"/>
      <c r="B169" s="1"/>
      <c r="C169" s="1"/>
      <c r="D169" s="1"/>
      <c r="E169" s="286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ht="13.5" customHeight="1">
      <c r="A170" s="1"/>
      <c r="B170" s="1"/>
      <c r="C170" s="1"/>
      <c r="D170" s="1"/>
      <c r="E170" s="286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ht="13.5" customHeight="1">
      <c r="A171" s="1"/>
      <c r="B171" s="1"/>
      <c r="C171" s="1"/>
      <c r="D171" s="1"/>
      <c r="E171" s="286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ht="13.5" customHeight="1">
      <c r="A172" s="1"/>
      <c r="B172" s="1"/>
      <c r="C172" s="1"/>
      <c r="D172" s="1"/>
      <c r="E172" s="286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ht="13.5" customHeight="1">
      <c r="A173" s="1"/>
      <c r="B173" s="1"/>
      <c r="C173" s="1"/>
      <c r="D173" s="1"/>
      <c r="E173" s="286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ht="13.5" customHeight="1">
      <c r="A174" s="1"/>
      <c r="B174" s="1"/>
      <c r="C174" s="1"/>
      <c r="D174" s="1"/>
      <c r="E174" s="286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ht="13.5" customHeight="1">
      <c r="A175" s="1"/>
      <c r="B175" s="1"/>
      <c r="C175" s="1"/>
      <c r="D175" s="1"/>
      <c r="E175" s="286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ht="13.5" customHeight="1">
      <c r="A176" s="1"/>
      <c r="B176" s="1"/>
      <c r="C176" s="1"/>
      <c r="D176" s="1"/>
      <c r="E176" s="286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ht="13.5" customHeight="1">
      <c r="A177" s="1"/>
      <c r="B177" s="1"/>
      <c r="C177" s="1"/>
      <c r="D177" s="1"/>
      <c r="E177" s="286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ht="13.5" customHeight="1">
      <c r="A178" s="1"/>
      <c r="B178" s="1"/>
      <c r="C178" s="1"/>
      <c r="D178" s="1"/>
      <c r="E178" s="286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ht="13.5" customHeight="1">
      <c r="A179" s="1"/>
      <c r="B179" s="1"/>
      <c r="C179" s="1"/>
      <c r="D179" s="1"/>
      <c r="E179" s="286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ht="13.5" customHeight="1">
      <c r="A180" s="1"/>
      <c r="B180" s="1"/>
      <c r="C180" s="1"/>
      <c r="D180" s="1"/>
      <c r="E180" s="286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ht="13.5" customHeight="1">
      <c r="A181" s="1"/>
      <c r="B181" s="1"/>
      <c r="C181" s="1"/>
      <c r="D181" s="1"/>
      <c r="E181" s="286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ht="13.5" customHeight="1">
      <c r="A182" s="1"/>
      <c r="B182" s="1"/>
      <c r="C182" s="1"/>
      <c r="D182" s="1"/>
      <c r="E182" s="286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ht="13.5" customHeight="1">
      <c r="A183" s="1"/>
      <c r="B183" s="1"/>
      <c r="C183" s="1"/>
      <c r="D183" s="1"/>
      <c r="E183" s="286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ht="13.5" customHeight="1">
      <c r="A184" s="1"/>
      <c r="B184" s="1"/>
      <c r="C184" s="1"/>
      <c r="D184" s="1"/>
      <c r="E184" s="286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ht="13.5" customHeight="1">
      <c r="A185" s="1"/>
      <c r="B185" s="1"/>
      <c r="C185" s="1"/>
      <c r="D185" s="1"/>
      <c r="E185" s="286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ht="13.5" customHeight="1">
      <c r="A186" s="1"/>
      <c r="B186" s="1"/>
      <c r="C186" s="1"/>
      <c r="D186" s="1"/>
      <c r="E186" s="286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ht="13.5" customHeight="1">
      <c r="A187" s="1"/>
      <c r="B187" s="1"/>
      <c r="C187" s="1"/>
      <c r="D187" s="1"/>
      <c r="E187" s="286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ht="13.5" customHeight="1">
      <c r="A188" s="1"/>
      <c r="B188" s="1"/>
      <c r="C188" s="1"/>
      <c r="D188" s="1"/>
      <c r="E188" s="286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ht="13.5" customHeight="1">
      <c r="A189" s="1"/>
      <c r="B189" s="1"/>
      <c r="C189" s="1"/>
      <c r="D189" s="1"/>
      <c r="E189" s="286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ht="13.5" customHeight="1">
      <c r="A190" s="1"/>
      <c r="B190" s="1"/>
      <c r="C190" s="1"/>
      <c r="D190" s="1"/>
      <c r="E190" s="286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ht="13.5" customHeight="1">
      <c r="A191" s="1"/>
      <c r="B191" s="1"/>
      <c r="C191" s="1"/>
      <c r="D191" s="1"/>
      <c r="E191" s="286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ht="13.5" customHeight="1">
      <c r="A192" s="1"/>
      <c r="B192" s="1"/>
      <c r="C192" s="1"/>
      <c r="D192" s="1"/>
      <c r="E192" s="286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ht="13.5" customHeight="1">
      <c r="A193" s="1"/>
      <c r="B193" s="1"/>
      <c r="C193" s="1"/>
      <c r="D193" s="1"/>
      <c r="E193" s="286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ht="13.5" customHeight="1">
      <c r="A194" s="1"/>
      <c r="B194" s="1"/>
      <c r="C194" s="1"/>
      <c r="D194" s="1"/>
      <c r="E194" s="286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ht="13.5" customHeight="1">
      <c r="A195" s="1"/>
      <c r="B195" s="1"/>
      <c r="C195" s="1"/>
      <c r="D195" s="1"/>
      <c r="E195" s="286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ht="13.5" customHeight="1">
      <c r="A196" s="1"/>
      <c r="B196" s="1"/>
      <c r="C196" s="1"/>
      <c r="D196" s="1"/>
      <c r="E196" s="286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ht="13.5" customHeight="1">
      <c r="A197" s="1"/>
      <c r="B197" s="1"/>
      <c r="C197" s="1"/>
      <c r="D197" s="1"/>
      <c r="E197" s="286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ht="13.5" customHeight="1">
      <c r="A198" s="1"/>
      <c r="B198" s="1"/>
      <c r="C198" s="1"/>
      <c r="D198" s="1"/>
      <c r="E198" s="286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ht="13.5" customHeight="1">
      <c r="A199" s="1"/>
      <c r="B199" s="1"/>
      <c r="C199" s="1"/>
      <c r="D199" s="1"/>
      <c r="E199" s="286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ht="13.5" customHeight="1">
      <c r="A200" s="1"/>
      <c r="B200" s="1"/>
      <c r="C200" s="1"/>
      <c r="D200" s="1"/>
      <c r="E200" s="286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ht="13.5" customHeight="1">
      <c r="A201" s="1"/>
      <c r="B201" s="1"/>
      <c r="C201" s="1"/>
      <c r="D201" s="1"/>
      <c r="E201" s="286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ht="13.5" customHeight="1">
      <c r="A202" s="1"/>
      <c r="B202" s="1"/>
      <c r="C202" s="1"/>
      <c r="D202" s="1"/>
      <c r="E202" s="286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ht="13.5" customHeight="1">
      <c r="A203" s="1"/>
      <c r="B203" s="1"/>
      <c r="C203" s="1"/>
      <c r="D203" s="1"/>
      <c r="E203" s="286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ht="13.5" customHeight="1">
      <c r="A204" s="1"/>
      <c r="B204" s="1"/>
      <c r="C204" s="1"/>
      <c r="D204" s="1"/>
      <c r="E204" s="286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ht="13.5" customHeight="1">
      <c r="A205" s="1"/>
      <c r="B205" s="1"/>
      <c r="C205" s="1"/>
      <c r="D205" s="1"/>
      <c r="E205" s="286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ht="13.5" customHeight="1">
      <c r="A206" s="1"/>
      <c r="B206" s="1"/>
      <c r="C206" s="1"/>
      <c r="D206" s="1"/>
      <c r="E206" s="286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ht="13.5" customHeight="1">
      <c r="A207" s="1"/>
      <c r="B207" s="1"/>
      <c r="C207" s="1"/>
      <c r="D207" s="1"/>
      <c r="E207" s="286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ht="13.5" customHeight="1">
      <c r="A208" s="1"/>
      <c r="B208" s="1"/>
      <c r="C208" s="1"/>
      <c r="D208" s="1"/>
      <c r="E208" s="286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ht="13.5" customHeight="1">
      <c r="A209" s="1"/>
      <c r="B209" s="1"/>
      <c r="C209" s="1"/>
      <c r="D209" s="1"/>
      <c r="E209" s="286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ht="13.5" customHeight="1">
      <c r="A210" s="1"/>
      <c r="B210" s="1"/>
      <c r="C210" s="1"/>
      <c r="D210" s="1"/>
      <c r="E210" s="286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ht="13.5" customHeight="1">
      <c r="A211" s="1"/>
      <c r="B211" s="1"/>
      <c r="C211" s="1"/>
      <c r="D211" s="1"/>
      <c r="E211" s="286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ht="13.5" customHeight="1">
      <c r="A212" s="1"/>
      <c r="B212" s="1"/>
      <c r="C212" s="1"/>
      <c r="D212" s="1"/>
      <c r="E212" s="286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ht="13.5" customHeight="1">
      <c r="A213" s="1"/>
      <c r="B213" s="1"/>
      <c r="C213" s="1"/>
      <c r="D213" s="1"/>
      <c r="E213" s="286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ht="13.5" customHeight="1">
      <c r="A214" s="1"/>
      <c r="B214" s="1"/>
      <c r="C214" s="1"/>
      <c r="D214" s="1"/>
      <c r="E214" s="286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ht="13.5" customHeight="1">
      <c r="A215" s="1"/>
      <c r="B215" s="1"/>
      <c r="C215" s="1"/>
      <c r="D215" s="1"/>
      <c r="E215" s="286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ht="13.5" customHeight="1">
      <c r="A216" s="1"/>
      <c r="B216" s="1"/>
      <c r="C216" s="1"/>
      <c r="D216" s="1"/>
      <c r="E216" s="286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ht="13.5" customHeight="1">
      <c r="A217" s="1"/>
      <c r="B217" s="1"/>
      <c r="C217" s="1"/>
      <c r="D217" s="1"/>
      <c r="E217" s="286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ht="13.5" customHeight="1">
      <c r="A218" s="1"/>
      <c r="B218" s="1"/>
      <c r="C218" s="1"/>
      <c r="D218" s="1"/>
      <c r="E218" s="286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ht="13.5" customHeight="1">
      <c r="A219" s="1"/>
      <c r="B219" s="1"/>
      <c r="C219" s="1"/>
      <c r="D219" s="1"/>
      <c r="E219" s="286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ht="13.5" customHeight="1">
      <c r="A220" s="1"/>
      <c r="B220" s="1"/>
      <c r="C220" s="1"/>
      <c r="D220" s="1"/>
      <c r="E220" s="286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ht="13.5" customHeight="1">
      <c r="A221" s="1"/>
      <c r="B221" s="1"/>
      <c r="C221" s="1"/>
      <c r="D221" s="1"/>
      <c r="E221" s="286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ht="13.5" customHeight="1">
      <c r="A222" s="1"/>
      <c r="B222" s="1"/>
      <c r="C222" s="1"/>
      <c r="D222" s="1"/>
      <c r="E222" s="286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ht="13.5" customHeight="1">
      <c r="A223" s="1"/>
      <c r="B223" s="1"/>
      <c r="C223" s="1"/>
      <c r="D223" s="1"/>
      <c r="E223" s="286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ht="13.5" customHeight="1">
      <c r="A224" s="1"/>
      <c r="B224" s="1"/>
      <c r="C224" s="1"/>
      <c r="D224" s="1"/>
      <c r="E224" s="286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ht="13.5" customHeight="1">
      <c r="A225" s="1"/>
      <c r="B225" s="1"/>
      <c r="C225" s="1"/>
      <c r="D225" s="1"/>
      <c r="E225" s="286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ht="13.5" customHeight="1">
      <c r="A226" s="1"/>
      <c r="B226" s="1"/>
      <c r="C226" s="1"/>
      <c r="D226" s="1"/>
      <c r="E226" s="286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ht="13.5" customHeight="1">
      <c r="A227" s="1"/>
      <c r="B227" s="1"/>
      <c r="C227" s="1"/>
      <c r="D227" s="1"/>
      <c r="E227" s="286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ht="13.5" customHeight="1">
      <c r="A228" s="1"/>
      <c r="B228" s="1"/>
      <c r="C228" s="1"/>
      <c r="D228" s="1"/>
      <c r="E228" s="286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ht="13.5" customHeight="1">
      <c r="A229" s="1"/>
      <c r="B229" s="1"/>
      <c r="C229" s="1"/>
      <c r="D229" s="1"/>
      <c r="E229" s="286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ht="13.5" customHeight="1">
      <c r="A230" s="1"/>
      <c r="B230" s="1"/>
      <c r="C230" s="1"/>
      <c r="D230" s="1"/>
      <c r="E230" s="286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ht="13.5" customHeight="1">
      <c r="A231" s="1"/>
      <c r="B231" s="1"/>
      <c r="C231" s="1"/>
      <c r="D231" s="1"/>
      <c r="E231" s="286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ht="13.5" customHeight="1">
      <c r="A232" s="1"/>
      <c r="B232" s="1"/>
      <c r="C232" s="1"/>
      <c r="D232" s="1"/>
      <c r="E232" s="286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ht="13.5" customHeight="1">
      <c r="A233" s="1"/>
      <c r="B233" s="1"/>
      <c r="C233" s="1"/>
      <c r="D233" s="1"/>
      <c r="E233" s="286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ht="13.5" customHeight="1">
      <c r="A234" s="1"/>
      <c r="B234" s="1"/>
      <c r="C234" s="1"/>
      <c r="D234" s="1"/>
      <c r="E234" s="286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ht="13.5" customHeight="1">
      <c r="A235" s="1"/>
      <c r="B235" s="1"/>
      <c r="C235" s="1"/>
      <c r="D235" s="1"/>
      <c r="E235" s="286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ht="13.5" customHeight="1">
      <c r="A236" s="1"/>
      <c r="B236" s="1"/>
      <c r="C236" s="1"/>
      <c r="D236" s="1"/>
      <c r="E236" s="286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ht="13.5" customHeight="1">
      <c r="A237" s="1"/>
      <c r="B237" s="1"/>
      <c r="C237" s="1"/>
      <c r="D237" s="1"/>
      <c r="E237" s="286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ht="13.5" customHeight="1">
      <c r="A238" s="1"/>
      <c r="B238" s="1"/>
      <c r="C238" s="1"/>
      <c r="D238" s="1"/>
      <c r="E238" s="286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ht="13.5" customHeight="1">
      <c r="A239" s="1"/>
      <c r="B239" s="1"/>
      <c r="C239" s="1"/>
      <c r="D239" s="1"/>
      <c r="E239" s="286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ht="13.5" customHeight="1">
      <c r="A240" s="1"/>
      <c r="B240" s="1"/>
      <c r="C240" s="1"/>
      <c r="D240" s="1"/>
      <c r="E240" s="286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ht="13.5" customHeight="1">
      <c r="A241" s="1"/>
      <c r="B241" s="1"/>
      <c r="C241" s="1"/>
      <c r="D241" s="1"/>
      <c r="E241" s="286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ht="13.5" customHeight="1">
      <c r="A242" s="1"/>
      <c r="B242" s="1"/>
      <c r="C242" s="1"/>
      <c r="D242" s="1"/>
      <c r="E242" s="286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ht="13.5" customHeight="1">
      <c r="A243" s="1"/>
      <c r="B243" s="1"/>
      <c r="C243" s="1"/>
      <c r="D243" s="1"/>
      <c r="E243" s="286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ht="13.5" customHeight="1">
      <c r="A244" s="1"/>
      <c r="B244" s="1"/>
      <c r="C244" s="1"/>
      <c r="D244" s="1"/>
      <c r="E244" s="286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ht="13.5" customHeight="1">
      <c r="A245" s="1"/>
      <c r="B245" s="1"/>
      <c r="C245" s="1"/>
      <c r="D245" s="1"/>
      <c r="E245" s="286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ht="13.5" customHeight="1">
      <c r="A246" s="1"/>
      <c r="B246" s="1"/>
      <c r="C246" s="1"/>
      <c r="D246" s="1"/>
      <c r="E246" s="286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ht="13.5" customHeight="1">
      <c r="A247" s="1"/>
      <c r="B247" s="1"/>
      <c r="C247" s="1"/>
      <c r="D247" s="1"/>
      <c r="E247" s="286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ht="13.5" customHeight="1">
      <c r="A248" s="1"/>
      <c r="B248" s="1"/>
      <c r="C248" s="1"/>
      <c r="D248" s="1"/>
      <c r="E248" s="286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ht="13.5" customHeight="1">
      <c r="A249" s="1"/>
      <c r="B249" s="1"/>
      <c r="C249" s="1"/>
      <c r="D249" s="1"/>
      <c r="E249" s="286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ht="13.5" customHeight="1">
      <c r="A250" s="1"/>
      <c r="B250" s="1"/>
      <c r="C250" s="1"/>
      <c r="D250" s="1"/>
      <c r="E250" s="286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ht="13.5" customHeight="1">
      <c r="A251" s="1"/>
      <c r="B251" s="1"/>
      <c r="C251" s="1"/>
      <c r="D251" s="1"/>
      <c r="E251" s="286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ht="13.5" customHeight="1">
      <c r="A252" s="1"/>
      <c r="B252" s="1"/>
      <c r="C252" s="1"/>
      <c r="D252" s="1"/>
      <c r="E252" s="286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ht="13.5" customHeight="1">
      <c r="A253" s="1"/>
      <c r="B253" s="1"/>
      <c r="C253" s="1"/>
      <c r="D253" s="1"/>
      <c r="E253" s="286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ht="13.5" customHeight="1">
      <c r="A254" s="1"/>
      <c r="B254" s="1"/>
      <c r="C254" s="1"/>
      <c r="D254" s="1"/>
      <c r="E254" s="286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ht="13.5" customHeight="1">
      <c r="A255" s="1"/>
      <c r="B255" s="1"/>
      <c r="C255" s="1"/>
      <c r="D255" s="1"/>
      <c r="E255" s="286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ht="13.5" customHeight="1">
      <c r="A256" s="1"/>
      <c r="B256" s="1"/>
      <c r="C256" s="1"/>
      <c r="D256" s="1"/>
      <c r="E256" s="286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ht="13.5" customHeight="1">
      <c r="A257" s="1"/>
      <c r="B257" s="1"/>
      <c r="C257" s="1"/>
      <c r="D257" s="1"/>
      <c r="E257" s="286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ht="13.5" customHeight="1">
      <c r="A258" s="1"/>
      <c r="B258" s="1"/>
      <c r="C258" s="1"/>
      <c r="D258" s="1"/>
      <c r="E258" s="286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ht="13.5" customHeight="1">
      <c r="A259" s="1"/>
      <c r="B259" s="1"/>
      <c r="C259" s="1"/>
      <c r="D259" s="1"/>
      <c r="E259" s="286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ht="13.5" customHeight="1">
      <c r="A260" s="1"/>
      <c r="B260" s="1"/>
      <c r="C260" s="1"/>
      <c r="D260" s="1"/>
      <c r="E260" s="286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ht="13.5" customHeight="1">
      <c r="A261" s="1"/>
      <c r="B261" s="1"/>
      <c r="C261" s="1"/>
      <c r="D261" s="1"/>
      <c r="E261" s="286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ht="13.5" customHeight="1">
      <c r="A262" s="1"/>
      <c r="B262" s="1"/>
      <c r="C262" s="1"/>
      <c r="D262" s="1"/>
      <c r="E262" s="286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ht="13.5" customHeight="1">
      <c r="A263" s="1"/>
      <c r="B263" s="1"/>
      <c r="C263" s="1"/>
      <c r="D263" s="1"/>
      <c r="E263" s="286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ht="13.5" customHeight="1">
      <c r="A264" s="1"/>
      <c r="B264" s="1"/>
      <c r="C264" s="1"/>
      <c r="D264" s="1"/>
      <c r="E264" s="286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ht="13.5" customHeight="1">
      <c r="A265" s="1"/>
      <c r="B265" s="1"/>
      <c r="C265" s="1"/>
      <c r="D265" s="1"/>
      <c r="E265" s="286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ht="13.5" customHeight="1">
      <c r="A266" s="1"/>
      <c r="B266" s="1"/>
      <c r="C266" s="1"/>
      <c r="D266" s="1"/>
      <c r="E266" s="286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ht="13.5" customHeight="1">
      <c r="A267" s="1"/>
      <c r="B267" s="1"/>
      <c r="C267" s="1"/>
      <c r="D267" s="1"/>
      <c r="E267" s="286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ht="13.5" customHeight="1">
      <c r="A268" s="1"/>
      <c r="B268" s="1"/>
      <c r="C268" s="1"/>
      <c r="D268" s="1"/>
      <c r="E268" s="286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ht="13.5" customHeight="1">
      <c r="A269" s="1"/>
      <c r="B269" s="1"/>
      <c r="C269" s="1"/>
      <c r="D269" s="1"/>
      <c r="E269" s="286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ht="13.5" customHeight="1">
      <c r="A270" s="1"/>
      <c r="B270" s="1"/>
      <c r="C270" s="1"/>
      <c r="D270" s="1"/>
      <c r="E270" s="286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ht="13.5" customHeight="1">
      <c r="A271" s="1"/>
      <c r="B271" s="1"/>
      <c r="C271" s="1"/>
      <c r="D271" s="1"/>
      <c r="E271" s="286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ht="13.5" customHeight="1">
      <c r="A272" s="1"/>
      <c r="B272" s="1"/>
      <c r="C272" s="1"/>
      <c r="D272" s="1"/>
      <c r="E272" s="286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ht="13.5" customHeight="1">
      <c r="A273" s="1"/>
      <c r="B273" s="1"/>
      <c r="C273" s="1"/>
      <c r="D273" s="1"/>
      <c r="E273" s="286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ht="13.5" customHeight="1">
      <c r="A274" s="1"/>
      <c r="B274" s="1"/>
      <c r="C274" s="1"/>
      <c r="D274" s="1"/>
      <c r="E274" s="286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ht="13.5" customHeight="1">
      <c r="A275" s="1"/>
      <c r="B275" s="1"/>
      <c r="C275" s="1"/>
      <c r="D275" s="1"/>
      <c r="E275" s="286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ht="13.5" customHeight="1">
      <c r="A276" s="1"/>
      <c r="B276" s="1"/>
      <c r="C276" s="1"/>
      <c r="D276" s="1"/>
      <c r="E276" s="286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ht="13.5" customHeight="1">
      <c r="A277" s="1"/>
      <c r="B277" s="1"/>
      <c r="C277" s="1"/>
      <c r="D277" s="1"/>
      <c r="E277" s="286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ht="13.5" customHeight="1">
      <c r="A278" s="1"/>
      <c r="B278" s="1"/>
      <c r="C278" s="1"/>
      <c r="D278" s="1"/>
      <c r="E278" s="286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ht="13.5" customHeight="1">
      <c r="A279" s="1"/>
      <c r="B279" s="1"/>
      <c r="C279" s="1"/>
      <c r="D279" s="1"/>
      <c r="E279" s="286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ht="13.5" customHeight="1">
      <c r="A280" s="1"/>
      <c r="B280" s="1"/>
      <c r="C280" s="1"/>
      <c r="D280" s="1"/>
      <c r="E280" s="286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ht="13.5" customHeight="1">
      <c r="A281" s="1"/>
      <c r="B281" s="1"/>
      <c r="C281" s="1"/>
      <c r="D281" s="1"/>
      <c r="E281" s="286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ht="13.5" customHeight="1">
      <c r="A282" s="1"/>
      <c r="B282" s="1"/>
      <c r="C282" s="1"/>
      <c r="D282" s="1"/>
      <c r="E282" s="286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ht="13.5" customHeight="1">
      <c r="A283" s="1"/>
      <c r="B283" s="1"/>
      <c r="C283" s="1"/>
      <c r="D283" s="1"/>
      <c r="E283" s="286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ht="13.5" customHeight="1">
      <c r="A284" s="1"/>
      <c r="B284" s="1"/>
      <c r="C284" s="1"/>
      <c r="D284" s="1"/>
      <c r="E284" s="286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ht="13.5" customHeight="1">
      <c r="A285" s="1"/>
      <c r="B285" s="1"/>
      <c r="C285" s="1"/>
      <c r="D285" s="1"/>
      <c r="E285" s="286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ht="13.5" customHeight="1">
      <c r="A286" s="1"/>
      <c r="B286" s="1"/>
      <c r="C286" s="1"/>
      <c r="D286" s="1"/>
      <c r="E286" s="286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ht="13.5" customHeight="1">
      <c r="A287" s="1"/>
      <c r="B287" s="1"/>
      <c r="C287" s="1"/>
      <c r="D287" s="1"/>
      <c r="E287" s="286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ht="13.5" customHeight="1">
      <c r="A288" s="1"/>
      <c r="B288" s="1"/>
      <c r="C288" s="1"/>
      <c r="D288" s="1"/>
      <c r="E288" s="286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ht="13.5" customHeight="1">
      <c r="A289" s="1"/>
      <c r="B289" s="1"/>
      <c r="C289" s="1"/>
      <c r="D289" s="1"/>
      <c r="E289" s="286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ht="13.5" customHeight="1">
      <c r="A290" s="1"/>
      <c r="B290" s="1"/>
      <c r="C290" s="1"/>
      <c r="D290" s="1"/>
      <c r="E290" s="286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ht="13.5" customHeight="1">
      <c r="A291" s="1"/>
      <c r="B291" s="1"/>
      <c r="C291" s="1"/>
      <c r="D291" s="1"/>
      <c r="E291" s="286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ht="13.5" customHeight="1">
      <c r="A292" s="1"/>
      <c r="B292" s="1"/>
      <c r="C292" s="1"/>
      <c r="D292" s="1"/>
      <c r="E292" s="286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ht="13.5" customHeight="1">
      <c r="A293" s="1"/>
      <c r="B293" s="1"/>
      <c r="C293" s="1"/>
      <c r="D293" s="1"/>
      <c r="E293" s="286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ht="13.5" customHeight="1">
      <c r="A294" s="1"/>
      <c r="B294" s="1"/>
      <c r="C294" s="1"/>
      <c r="D294" s="1"/>
      <c r="E294" s="286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ht="13.5" customHeight="1">
      <c r="A295" s="1"/>
      <c r="B295" s="1"/>
      <c r="C295" s="1"/>
      <c r="D295" s="1"/>
      <c r="E295" s="286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ht="13.5" customHeight="1">
      <c r="A296" s="1"/>
      <c r="B296" s="1"/>
      <c r="C296" s="1"/>
      <c r="D296" s="1"/>
      <c r="E296" s="286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ht="13.5" customHeight="1">
      <c r="A297" s="1"/>
      <c r="B297" s="1"/>
      <c r="C297" s="1"/>
      <c r="D297" s="1"/>
      <c r="E297" s="286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ht="13.5" customHeight="1">
      <c r="A298" s="1"/>
      <c r="B298" s="1"/>
      <c r="C298" s="1"/>
      <c r="D298" s="1"/>
      <c r="E298" s="286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ht="13.5" customHeight="1">
      <c r="A299" s="1"/>
      <c r="B299" s="1"/>
      <c r="C299" s="1"/>
      <c r="D299" s="1"/>
      <c r="E299" s="286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ht="13.5" customHeight="1">
      <c r="A300" s="1"/>
      <c r="B300" s="1"/>
      <c r="C300" s="1"/>
      <c r="D300" s="1"/>
      <c r="E300" s="286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ht="13.5" customHeight="1">
      <c r="A301" s="1"/>
      <c r="B301" s="1"/>
      <c r="C301" s="1"/>
      <c r="D301" s="1"/>
      <c r="E301" s="286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ht="13.5" customHeight="1">
      <c r="A302" s="1"/>
      <c r="B302" s="1"/>
      <c r="C302" s="1"/>
      <c r="D302" s="1"/>
      <c r="E302" s="286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ht="13.5" customHeight="1">
      <c r="A303" s="1"/>
      <c r="B303" s="1"/>
      <c r="C303" s="1"/>
      <c r="D303" s="1"/>
      <c r="E303" s="286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ht="13.5" customHeight="1">
      <c r="A304" s="1"/>
      <c r="B304" s="1"/>
      <c r="C304" s="1"/>
      <c r="D304" s="1"/>
      <c r="E304" s="286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ht="13.5" customHeight="1">
      <c r="A305" s="1"/>
      <c r="B305" s="1"/>
      <c r="C305" s="1"/>
      <c r="D305" s="1"/>
      <c r="E305" s="286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ht="13.5" customHeight="1">
      <c r="A306" s="1"/>
      <c r="B306" s="1"/>
      <c r="C306" s="1"/>
      <c r="D306" s="1"/>
      <c r="E306" s="286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ht="13.5" customHeight="1">
      <c r="A307" s="1"/>
      <c r="B307" s="1"/>
      <c r="C307" s="1"/>
      <c r="D307" s="1"/>
      <c r="E307" s="286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ht="13.5" customHeight="1">
      <c r="A308" s="1"/>
      <c r="B308" s="1"/>
      <c r="C308" s="1"/>
      <c r="D308" s="1"/>
      <c r="E308" s="286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ht="13.5" customHeight="1">
      <c r="A309" s="1"/>
      <c r="B309" s="1"/>
      <c r="C309" s="1"/>
      <c r="D309" s="1"/>
      <c r="E309" s="286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ht="13.5" customHeight="1">
      <c r="A310" s="1"/>
      <c r="B310" s="1"/>
      <c r="C310" s="1"/>
      <c r="D310" s="1"/>
      <c r="E310" s="286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ht="13.5" customHeight="1">
      <c r="A311" s="1"/>
      <c r="B311" s="1"/>
      <c r="C311" s="1"/>
      <c r="D311" s="1"/>
      <c r="E311" s="286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ht="13.5" customHeight="1">
      <c r="A312" s="1"/>
      <c r="B312" s="1"/>
      <c r="C312" s="1"/>
      <c r="D312" s="1"/>
      <c r="E312" s="286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ht="13.5" customHeight="1">
      <c r="A313" s="1"/>
      <c r="B313" s="1"/>
      <c r="C313" s="1"/>
      <c r="D313" s="1"/>
      <c r="E313" s="286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ht="13.5" customHeight="1">
      <c r="A314" s="1"/>
      <c r="B314" s="1"/>
      <c r="C314" s="1"/>
      <c r="D314" s="1"/>
      <c r="E314" s="286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ht="13.5" customHeight="1">
      <c r="A315" s="1"/>
      <c r="B315" s="1"/>
      <c r="C315" s="1"/>
      <c r="D315" s="1"/>
      <c r="E315" s="286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ht="13.5" customHeight="1">
      <c r="A316" s="1"/>
      <c r="B316" s="1"/>
      <c r="C316" s="1"/>
      <c r="D316" s="1"/>
      <c r="E316" s="286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ht="13.5" customHeight="1">
      <c r="A317" s="1"/>
      <c r="B317" s="1"/>
      <c r="C317" s="1"/>
      <c r="D317" s="1"/>
      <c r="E317" s="286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ht="13.5" customHeight="1">
      <c r="A318" s="1"/>
      <c r="B318" s="1"/>
      <c r="C318" s="1"/>
      <c r="D318" s="1"/>
      <c r="E318" s="286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ht="13.5" customHeight="1">
      <c r="A319" s="1"/>
      <c r="B319" s="1"/>
      <c r="C319" s="1"/>
      <c r="D319" s="1"/>
      <c r="E319" s="286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ht="13.5" customHeight="1">
      <c r="A320" s="1"/>
      <c r="B320" s="1"/>
      <c r="C320" s="1"/>
      <c r="D320" s="1"/>
      <c r="E320" s="286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ht="13.5" customHeight="1">
      <c r="A321" s="1"/>
      <c r="B321" s="1"/>
      <c r="C321" s="1"/>
      <c r="D321" s="1"/>
      <c r="E321" s="286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ht="13.5" customHeight="1">
      <c r="A322" s="1"/>
      <c r="B322" s="1"/>
      <c r="C322" s="1"/>
      <c r="D322" s="1"/>
      <c r="E322" s="286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ht="13.5" customHeight="1">
      <c r="A323" s="1"/>
      <c r="B323" s="1"/>
      <c r="C323" s="1"/>
      <c r="D323" s="1"/>
      <c r="E323" s="286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ht="13.5" customHeight="1">
      <c r="A324" s="1"/>
      <c r="B324" s="1"/>
      <c r="C324" s="1"/>
      <c r="D324" s="1"/>
      <c r="E324" s="286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ht="13.5" customHeight="1">
      <c r="A325" s="1"/>
      <c r="B325" s="1"/>
      <c r="C325" s="1"/>
      <c r="D325" s="1"/>
      <c r="E325" s="286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ht="13.5" customHeight="1">
      <c r="A326" s="1"/>
      <c r="B326" s="1"/>
      <c r="C326" s="1"/>
      <c r="D326" s="1"/>
      <c r="E326" s="286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ht="13.5" customHeight="1">
      <c r="A327" s="1"/>
      <c r="B327" s="1"/>
      <c r="C327" s="1"/>
      <c r="D327" s="1"/>
      <c r="E327" s="286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ht="13.5" customHeight="1">
      <c r="A328" s="1"/>
      <c r="B328" s="1"/>
      <c r="C328" s="1"/>
      <c r="D328" s="1"/>
      <c r="E328" s="286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ht="13.5" customHeight="1">
      <c r="A329" s="1"/>
      <c r="B329" s="1"/>
      <c r="C329" s="1"/>
      <c r="D329" s="1"/>
      <c r="E329" s="286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ht="13.5" customHeight="1">
      <c r="A330" s="1"/>
      <c r="B330" s="1"/>
      <c r="C330" s="1"/>
      <c r="D330" s="1"/>
      <c r="E330" s="286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ht="13.5" customHeight="1">
      <c r="A331" s="1"/>
      <c r="B331" s="1"/>
      <c r="C331" s="1"/>
      <c r="D331" s="1"/>
      <c r="E331" s="286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ht="13.5" customHeight="1">
      <c r="A332" s="1"/>
      <c r="B332" s="1"/>
      <c r="C332" s="1"/>
      <c r="D332" s="1"/>
      <c r="E332" s="286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ht="13.5" customHeight="1">
      <c r="A333" s="1"/>
      <c r="B333" s="1"/>
      <c r="C333" s="1"/>
      <c r="D333" s="1"/>
      <c r="E333" s="286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ht="13.5" customHeight="1">
      <c r="A334" s="1"/>
      <c r="B334" s="1"/>
      <c r="C334" s="1"/>
      <c r="D334" s="1"/>
      <c r="E334" s="286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ht="13.5" customHeight="1">
      <c r="A335" s="1"/>
      <c r="B335" s="1"/>
      <c r="C335" s="1"/>
      <c r="D335" s="1"/>
      <c r="E335" s="286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ht="13.5" customHeight="1">
      <c r="A336" s="1"/>
      <c r="B336" s="1"/>
      <c r="C336" s="1"/>
      <c r="D336" s="1"/>
      <c r="E336" s="286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ht="13.5" customHeight="1">
      <c r="A337" s="1"/>
      <c r="B337" s="1"/>
      <c r="C337" s="1"/>
      <c r="D337" s="1"/>
      <c r="E337" s="286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ht="13.5" customHeight="1">
      <c r="A338" s="1"/>
      <c r="B338" s="1"/>
      <c r="C338" s="1"/>
      <c r="D338" s="1"/>
      <c r="E338" s="286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ht="13.5" customHeight="1">
      <c r="A339" s="1"/>
      <c r="B339" s="1"/>
      <c r="C339" s="1"/>
      <c r="D339" s="1"/>
      <c r="E339" s="286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ht="13.5" customHeight="1">
      <c r="A340" s="1"/>
      <c r="B340" s="1"/>
      <c r="C340" s="1"/>
      <c r="D340" s="1"/>
      <c r="E340" s="286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ht="13.5" customHeight="1">
      <c r="A341" s="1"/>
      <c r="B341" s="1"/>
      <c r="C341" s="1"/>
      <c r="D341" s="1"/>
      <c r="E341" s="286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ht="13.5" customHeight="1">
      <c r="A342" s="1"/>
      <c r="B342" s="1"/>
      <c r="C342" s="1"/>
      <c r="D342" s="1"/>
      <c r="E342" s="286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ht="13.5" customHeight="1">
      <c r="A343" s="1"/>
      <c r="B343" s="1"/>
      <c r="C343" s="1"/>
      <c r="D343" s="1"/>
      <c r="E343" s="286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ht="13.5" customHeight="1">
      <c r="A344" s="1"/>
      <c r="B344" s="1"/>
      <c r="C344" s="1"/>
      <c r="D344" s="1"/>
      <c r="E344" s="286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ht="13.5" customHeight="1">
      <c r="A345" s="1"/>
      <c r="B345" s="1"/>
      <c r="C345" s="1"/>
      <c r="D345" s="1"/>
      <c r="E345" s="286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ht="13.5" customHeight="1">
      <c r="A346" s="1"/>
      <c r="B346" s="1"/>
      <c r="C346" s="1"/>
      <c r="D346" s="1"/>
      <c r="E346" s="286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ht="13.5" customHeight="1">
      <c r="A347" s="1"/>
      <c r="B347" s="1"/>
      <c r="C347" s="1"/>
      <c r="D347" s="1"/>
      <c r="E347" s="286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ht="13.5" customHeight="1">
      <c r="A348" s="1"/>
      <c r="B348" s="1"/>
      <c r="C348" s="1"/>
      <c r="D348" s="1"/>
      <c r="E348" s="286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ht="13.5" customHeight="1">
      <c r="A349" s="1"/>
      <c r="B349" s="1"/>
      <c r="C349" s="1"/>
      <c r="D349" s="1"/>
      <c r="E349" s="286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ht="13.5" customHeight="1">
      <c r="A350" s="1"/>
      <c r="B350" s="1"/>
      <c r="C350" s="1"/>
      <c r="D350" s="1"/>
      <c r="E350" s="286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ht="13.5" customHeight="1">
      <c r="A351" s="1"/>
      <c r="B351" s="1"/>
      <c r="C351" s="1"/>
      <c r="D351" s="1"/>
      <c r="E351" s="286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ht="13.5" customHeight="1">
      <c r="A352" s="1"/>
      <c r="B352" s="1"/>
      <c r="C352" s="1"/>
      <c r="D352" s="1"/>
      <c r="E352" s="286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ht="13.5" customHeight="1">
      <c r="A353" s="1"/>
      <c r="B353" s="1"/>
      <c r="C353" s="1"/>
      <c r="D353" s="1"/>
      <c r="E353" s="286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ht="13.5" customHeight="1">
      <c r="A354" s="1"/>
      <c r="B354" s="1"/>
      <c r="C354" s="1"/>
      <c r="D354" s="1"/>
      <c r="E354" s="286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ht="13.5" customHeight="1">
      <c r="A355" s="1"/>
      <c r="B355" s="1"/>
      <c r="C355" s="1"/>
      <c r="D355" s="1"/>
      <c r="E355" s="286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ht="13.5" customHeight="1">
      <c r="A356" s="1"/>
      <c r="B356" s="1"/>
      <c r="C356" s="1"/>
      <c r="D356" s="1"/>
      <c r="E356" s="286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ht="13.5" customHeight="1">
      <c r="A357" s="1"/>
      <c r="B357" s="1"/>
      <c r="C357" s="1"/>
      <c r="D357" s="1"/>
      <c r="E357" s="286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ht="13.5" customHeight="1">
      <c r="A358" s="1"/>
      <c r="B358" s="1"/>
      <c r="C358" s="1"/>
      <c r="D358" s="1"/>
      <c r="E358" s="286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ht="13.5" customHeight="1">
      <c r="A359" s="1"/>
      <c r="B359" s="1"/>
      <c r="C359" s="1"/>
      <c r="D359" s="1"/>
      <c r="E359" s="286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ht="13.5" customHeight="1">
      <c r="A360" s="1"/>
      <c r="B360" s="1"/>
      <c r="C360" s="1"/>
      <c r="D360" s="1"/>
      <c r="E360" s="286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ht="13.5" customHeight="1">
      <c r="A361" s="1"/>
      <c r="B361" s="1"/>
      <c r="C361" s="1"/>
      <c r="D361" s="1"/>
      <c r="E361" s="286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ht="13.5" customHeight="1">
      <c r="A362" s="1"/>
      <c r="B362" s="1"/>
      <c r="C362" s="1"/>
      <c r="D362" s="1"/>
      <c r="E362" s="286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ht="13.5" customHeight="1">
      <c r="A363" s="1"/>
      <c r="B363" s="1"/>
      <c r="C363" s="1"/>
      <c r="D363" s="1"/>
      <c r="E363" s="286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ht="13.5" customHeight="1">
      <c r="A364" s="1"/>
      <c r="B364" s="1"/>
      <c r="C364" s="1"/>
      <c r="D364" s="1"/>
      <c r="E364" s="286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ht="13.5" customHeight="1">
      <c r="A365" s="1"/>
      <c r="B365" s="1"/>
      <c r="C365" s="1"/>
      <c r="D365" s="1"/>
      <c r="E365" s="286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ht="13.5" customHeight="1">
      <c r="A366" s="1"/>
      <c r="B366" s="1"/>
      <c r="C366" s="1"/>
      <c r="D366" s="1"/>
      <c r="E366" s="286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ht="13.5" customHeight="1">
      <c r="A367" s="1"/>
      <c r="B367" s="1"/>
      <c r="C367" s="1"/>
      <c r="D367" s="1"/>
      <c r="E367" s="286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ht="13.5" customHeight="1">
      <c r="A368" s="1"/>
      <c r="B368" s="1"/>
      <c r="C368" s="1"/>
      <c r="D368" s="1"/>
      <c r="E368" s="286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ht="13.5" customHeight="1">
      <c r="A369" s="1"/>
      <c r="B369" s="1"/>
      <c r="C369" s="1"/>
      <c r="D369" s="1"/>
      <c r="E369" s="286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ht="13.5" customHeight="1">
      <c r="A370" s="1"/>
      <c r="B370" s="1"/>
      <c r="C370" s="1"/>
      <c r="D370" s="1"/>
      <c r="E370" s="286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ht="13.5" customHeight="1">
      <c r="A371" s="1"/>
      <c r="B371" s="1"/>
      <c r="C371" s="1"/>
      <c r="D371" s="1"/>
      <c r="E371" s="286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ht="13.5" customHeight="1">
      <c r="A372" s="1"/>
      <c r="B372" s="1"/>
      <c r="C372" s="1"/>
      <c r="D372" s="1"/>
      <c r="E372" s="286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ht="13.5" customHeight="1">
      <c r="A373" s="1"/>
      <c r="B373" s="1"/>
      <c r="C373" s="1"/>
      <c r="D373" s="1"/>
      <c r="E373" s="286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ht="13.5" customHeight="1">
      <c r="A374" s="1"/>
      <c r="B374" s="1"/>
      <c r="C374" s="1"/>
      <c r="D374" s="1"/>
      <c r="E374" s="286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ht="13.5" customHeight="1">
      <c r="A375" s="1"/>
      <c r="B375" s="1"/>
      <c r="C375" s="1"/>
      <c r="D375" s="1"/>
      <c r="E375" s="286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ht="13.5" customHeight="1">
      <c r="A376" s="1"/>
      <c r="B376" s="1"/>
      <c r="C376" s="1"/>
      <c r="D376" s="1"/>
      <c r="E376" s="286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ht="13.5" customHeight="1">
      <c r="A377" s="1"/>
      <c r="B377" s="1"/>
      <c r="C377" s="1"/>
      <c r="D377" s="1"/>
      <c r="E377" s="286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ht="13.5" customHeight="1">
      <c r="A378" s="1"/>
      <c r="B378" s="1"/>
      <c r="C378" s="1"/>
      <c r="D378" s="1"/>
      <c r="E378" s="286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ht="13.5" customHeight="1">
      <c r="A379" s="1"/>
      <c r="B379" s="1"/>
      <c r="C379" s="1"/>
      <c r="D379" s="1"/>
      <c r="E379" s="286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ht="13.5" customHeight="1">
      <c r="A380" s="1"/>
      <c r="B380" s="1"/>
      <c r="C380" s="1"/>
      <c r="D380" s="1"/>
      <c r="E380" s="286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ht="13.5" customHeight="1">
      <c r="A381" s="1"/>
      <c r="B381" s="1"/>
      <c r="C381" s="1"/>
      <c r="D381" s="1"/>
      <c r="E381" s="286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ht="13.5" customHeight="1">
      <c r="A382" s="1"/>
      <c r="B382" s="1"/>
      <c r="C382" s="1"/>
      <c r="D382" s="1"/>
      <c r="E382" s="286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ht="13.5" customHeight="1">
      <c r="A383" s="1"/>
      <c r="B383" s="1"/>
      <c r="C383" s="1"/>
      <c r="D383" s="1"/>
      <c r="E383" s="286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ht="13.5" customHeight="1">
      <c r="A384" s="1"/>
      <c r="B384" s="1"/>
      <c r="C384" s="1"/>
      <c r="D384" s="1"/>
      <c r="E384" s="286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ht="13.5" customHeight="1">
      <c r="A385" s="1"/>
      <c r="B385" s="1"/>
      <c r="C385" s="1"/>
      <c r="D385" s="1"/>
      <c r="E385" s="286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ht="13.5" customHeight="1">
      <c r="A386" s="1"/>
      <c r="B386" s="1"/>
      <c r="C386" s="1"/>
      <c r="D386" s="1"/>
      <c r="E386" s="286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ht="13.5" customHeight="1">
      <c r="A387" s="1"/>
      <c r="B387" s="1"/>
      <c r="C387" s="1"/>
      <c r="D387" s="1"/>
      <c r="E387" s="286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ht="13.5" customHeight="1">
      <c r="A388" s="1"/>
      <c r="B388" s="1"/>
      <c r="C388" s="1"/>
      <c r="D388" s="1"/>
      <c r="E388" s="286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ht="13.5" customHeight="1">
      <c r="A389" s="1"/>
      <c r="B389" s="1"/>
      <c r="C389" s="1"/>
      <c r="D389" s="1"/>
      <c r="E389" s="286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ht="13.5" customHeight="1">
      <c r="A390" s="1"/>
      <c r="B390" s="1"/>
      <c r="C390" s="1"/>
      <c r="D390" s="1"/>
      <c r="E390" s="286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ht="13.5" customHeight="1">
      <c r="A391" s="1"/>
      <c r="B391" s="1"/>
      <c r="C391" s="1"/>
      <c r="D391" s="1"/>
      <c r="E391" s="286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ht="13.5" customHeight="1">
      <c r="A392" s="1"/>
      <c r="B392" s="1"/>
      <c r="C392" s="1"/>
      <c r="D392" s="1"/>
      <c r="E392" s="286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ht="13.5" customHeight="1">
      <c r="A393" s="1"/>
      <c r="B393" s="1"/>
      <c r="C393" s="1"/>
      <c r="D393" s="1"/>
      <c r="E393" s="286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ht="13.5" customHeight="1">
      <c r="A394" s="1"/>
      <c r="B394" s="1"/>
      <c r="C394" s="1"/>
      <c r="D394" s="1"/>
      <c r="E394" s="286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ht="13.5" customHeight="1">
      <c r="A395" s="1"/>
      <c r="B395" s="1"/>
      <c r="C395" s="1"/>
      <c r="D395" s="1"/>
      <c r="E395" s="286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ht="13.5" customHeight="1">
      <c r="A396" s="1"/>
      <c r="B396" s="1"/>
      <c r="C396" s="1"/>
      <c r="D396" s="1"/>
      <c r="E396" s="286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ht="13.5" customHeight="1">
      <c r="A397" s="1"/>
      <c r="B397" s="1"/>
      <c r="C397" s="1"/>
      <c r="D397" s="1"/>
      <c r="E397" s="286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ht="13.5" customHeight="1">
      <c r="A398" s="1"/>
      <c r="B398" s="1"/>
      <c r="C398" s="1"/>
      <c r="D398" s="1"/>
      <c r="E398" s="286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ht="13.5" customHeight="1">
      <c r="A399" s="1"/>
      <c r="B399" s="1"/>
      <c r="C399" s="1"/>
      <c r="D399" s="1"/>
      <c r="E399" s="286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ht="13.5" customHeight="1">
      <c r="A400" s="1"/>
      <c r="B400" s="1"/>
      <c r="C400" s="1"/>
      <c r="D400" s="1"/>
      <c r="E400" s="286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ht="13.5" customHeight="1">
      <c r="A401" s="1"/>
      <c r="B401" s="1"/>
      <c r="C401" s="1"/>
      <c r="D401" s="1"/>
      <c r="E401" s="286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ht="13.5" customHeight="1">
      <c r="A402" s="1"/>
      <c r="B402" s="1"/>
      <c r="C402" s="1"/>
      <c r="D402" s="1"/>
      <c r="E402" s="286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ht="13.5" customHeight="1">
      <c r="A403" s="1"/>
      <c r="B403" s="1"/>
      <c r="C403" s="1"/>
      <c r="D403" s="1"/>
      <c r="E403" s="286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ht="13.5" customHeight="1">
      <c r="A404" s="1"/>
      <c r="B404" s="1"/>
      <c r="C404" s="1"/>
      <c r="D404" s="1"/>
      <c r="E404" s="286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ht="13.5" customHeight="1">
      <c r="A405" s="1"/>
      <c r="B405" s="1"/>
      <c r="C405" s="1"/>
      <c r="D405" s="1"/>
      <c r="E405" s="286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ht="13.5" customHeight="1">
      <c r="A406" s="1"/>
      <c r="B406" s="1"/>
      <c r="C406" s="1"/>
      <c r="D406" s="1"/>
      <c r="E406" s="286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ht="13.5" customHeight="1">
      <c r="A407" s="1"/>
      <c r="B407" s="1"/>
      <c r="C407" s="1"/>
      <c r="D407" s="1"/>
      <c r="E407" s="286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ht="13.5" customHeight="1">
      <c r="A408" s="1"/>
      <c r="B408" s="1"/>
      <c r="C408" s="1"/>
      <c r="D408" s="1"/>
      <c r="E408" s="286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ht="13.5" customHeight="1">
      <c r="A409" s="1"/>
      <c r="B409" s="1"/>
      <c r="C409" s="1"/>
      <c r="D409" s="1"/>
      <c r="E409" s="286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ht="13.5" customHeight="1">
      <c r="A410" s="1"/>
      <c r="B410" s="1"/>
      <c r="C410" s="1"/>
      <c r="D410" s="1"/>
      <c r="E410" s="286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ht="13.5" customHeight="1">
      <c r="A411" s="1"/>
      <c r="B411" s="1"/>
      <c r="C411" s="1"/>
      <c r="D411" s="1"/>
      <c r="E411" s="286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ht="13.5" customHeight="1">
      <c r="A412" s="1"/>
      <c r="B412" s="1"/>
      <c r="C412" s="1"/>
      <c r="D412" s="1"/>
      <c r="E412" s="286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ht="13.5" customHeight="1">
      <c r="A413" s="1"/>
      <c r="B413" s="1"/>
      <c r="C413" s="1"/>
      <c r="D413" s="1"/>
      <c r="E413" s="286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ht="13.5" customHeight="1">
      <c r="A414" s="1"/>
      <c r="B414" s="1"/>
      <c r="C414" s="1"/>
      <c r="D414" s="1"/>
      <c r="E414" s="286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ht="13.5" customHeight="1">
      <c r="A415" s="1"/>
      <c r="B415" s="1"/>
      <c r="C415" s="1"/>
      <c r="D415" s="1"/>
      <c r="E415" s="286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ht="13.5" customHeight="1">
      <c r="A416" s="1"/>
      <c r="B416" s="1"/>
      <c r="C416" s="1"/>
      <c r="D416" s="1"/>
      <c r="E416" s="286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ht="13.5" customHeight="1">
      <c r="A417" s="1"/>
      <c r="B417" s="1"/>
      <c r="C417" s="1"/>
      <c r="D417" s="1"/>
      <c r="E417" s="286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ht="13.5" customHeight="1">
      <c r="A418" s="1"/>
      <c r="B418" s="1"/>
      <c r="C418" s="1"/>
      <c r="D418" s="1"/>
      <c r="E418" s="286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ht="13.5" customHeight="1">
      <c r="A419" s="1"/>
      <c r="B419" s="1"/>
      <c r="C419" s="1"/>
      <c r="D419" s="1"/>
      <c r="E419" s="286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ht="13.5" customHeight="1">
      <c r="A420" s="1"/>
      <c r="B420" s="1"/>
      <c r="C420" s="1"/>
      <c r="D420" s="1"/>
      <c r="E420" s="286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ht="13.5" customHeight="1">
      <c r="A421" s="1"/>
      <c r="B421" s="1"/>
      <c r="C421" s="1"/>
      <c r="D421" s="1"/>
      <c r="E421" s="286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ht="13.5" customHeight="1">
      <c r="A422" s="1"/>
      <c r="B422" s="1"/>
      <c r="C422" s="1"/>
      <c r="D422" s="1"/>
      <c r="E422" s="286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ht="13.5" customHeight="1">
      <c r="A423" s="1"/>
      <c r="B423" s="1"/>
      <c r="C423" s="1"/>
      <c r="D423" s="1"/>
      <c r="E423" s="286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ht="13.5" customHeight="1">
      <c r="A424" s="1"/>
      <c r="B424" s="1"/>
      <c r="C424" s="1"/>
      <c r="D424" s="1"/>
      <c r="E424" s="286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ht="13.5" customHeight="1">
      <c r="A425" s="1"/>
      <c r="B425" s="1"/>
      <c r="C425" s="1"/>
      <c r="D425" s="1"/>
      <c r="E425" s="286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ht="13.5" customHeight="1">
      <c r="A426" s="1"/>
      <c r="B426" s="1"/>
      <c r="C426" s="1"/>
      <c r="D426" s="1"/>
      <c r="E426" s="286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ht="13.5" customHeight="1">
      <c r="A427" s="1"/>
      <c r="B427" s="1"/>
      <c r="C427" s="1"/>
      <c r="D427" s="1"/>
      <c r="E427" s="286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ht="13.5" customHeight="1">
      <c r="A428" s="1"/>
      <c r="B428" s="1"/>
      <c r="C428" s="1"/>
      <c r="D428" s="1"/>
      <c r="E428" s="286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ht="13.5" customHeight="1">
      <c r="A429" s="1"/>
      <c r="B429" s="1"/>
      <c r="C429" s="1"/>
      <c r="D429" s="1"/>
      <c r="E429" s="286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ht="13.5" customHeight="1">
      <c r="A430" s="1"/>
      <c r="B430" s="1"/>
      <c r="C430" s="1"/>
      <c r="D430" s="1"/>
      <c r="E430" s="286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ht="13.5" customHeight="1">
      <c r="A431" s="1"/>
      <c r="B431" s="1"/>
      <c r="C431" s="1"/>
      <c r="D431" s="1"/>
      <c r="E431" s="286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ht="13.5" customHeight="1">
      <c r="A432" s="1"/>
      <c r="B432" s="1"/>
      <c r="C432" s="1"/>
      <c r="D432" s="1"/>
      <c r="E432" s="286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ht="13.5" customHeight="1">
      <c r="A433" s="1"/>
      <c r="B433" s="1"/>
      <c r="C433" s="1"/>
      <c r="D433" s="1"/>
      <c r="E433" s="286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ht="13.5" customHeight="1">
      <c r="A434" s="1"/>
      <c r="B434" s="1"/>
      <c r="C434" s="1"/>
      <c r="D434" s="1"/>
      <c r="E434" s="286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ht="13.5" customHeight="1">
      <c r="A435" s="1"/>
      <c r="B435" s="1"/>
      <c r="C435" s="1"/>
      <c r="D435" s="1"/>
      <c r="E435" s="286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ht="13.5" customHeight="1">
      <c r="A436" s="1"/>
      <c r="B436" s="1"/>
      <c r="C436" s="1"/>
      <c r="D436" s="1"/>
      <c r="E436" s="286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ht="13.5" customHeight="1">
      <c r="A437" s="1"/>
      <c r="B437" s="1"/>
      <c r="C437" s="1"/>
      <c r="D437" s="1"/>
      <c r="E437" s="286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ht="13.5" customHeight="1">
      <c r="A438" s="1"/>
      <c r="B438" s="1"/>
      <c r="C438" s="1"/>
      <c r="D438" s="1"/>
      <c r="E438" s="286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ht="13.5" customHeight="1">
      <c r="A439" s="1"/>
      <c r="B439" s="1"/>
      <c r="C439" s="1"/>
      <c r="D439" s="1"/>
      <c r="E439" s="286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ht="13.5" customHeight="1">
      <c r="A440" s="1"/>
      <c r="B440" s="1"/>
      <c r="C440" s="1"/>
      <c r="D440" s="1"/>
      <c r="E440" s="286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ht="13.5" customHeight="1">
      <c r="A441" s="1"/>
      <c r="B441" s="1"/>
      <c r="C441" s="1"/>
      <c r="D441" s="1"/>
      <c r="E441" s="286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ht="13.5" customHeight="1">
      <c r="A442" s="1"/>
      <c r="B442" s="1"/>
      <c r="C442" s="1"/>
      <c r="D442" s="1"/>
      <c r="E442" s="286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ht="13.5" customHeight="1">
      <c r="A443" s="1"/>
      <c r="B443" s="1"/>
      <c r="C443" s="1"/>
      <c r="D443" s="1"/>
      <c r="E443" s="286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ht="13.5" customHeight="1">
      <c r="A444" s="1"/>
      <c r="B444" s="1"/>
      <c r="C444" s="1"/>
      <c r="D444" s="1"/>
      <c r="E444" s="286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ht="13.5" customHeight="1">
      <c r="A445" s="1"/>
      <c r="B445" s="1"/>
      <c r="C445" s="1"/>
      <c r="D445" s="1"/>
      <c r="E445" s="286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ht="13.5" customHeight="1">
      <c r="A446" s="1"/>
      <c r="B446" s="1"/>
      <c r="C446" s="1"/>
      <c r="D446" s="1"/>
      <c r="E446" s="286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ht="13.5" customHeight="1">
      <c r="A447" s="1"/>
      <c r="B447" s="1"/>
      <c r="C447" s="1"/>
      <c r="D447" s="1"/>
      <c r="E447" s="286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ht="13.5" customHeight="1">
      <c r="A448" s="1"/>
      <c r="B448" s="1"/>
      <c r="C448" s="1"/>
      <c r="D448" s="1"/>
      <c r="E448" s="286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ht="13.5" customHeight="1">
      <c r="A449" s="1"/>
      <c r="B449" s="1"/>
      <c r="C449" s="1"/>
      <c r="D449" s="1"/>
      <c r="E449" s="286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ht="13.5" customHeight="1">
      <c r="A450" s="1"/>
      <c r="B450" s="1"/>
      <c r="C450" s="1"/>
      <c r="D450" s="1"/>
      <c r="E450" s="286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ht="13.5" customHeight="1">
      <c r="A451" s="1"/>
      <c r="B451" s="1"/>
      <c r="C451" s="1"/>
      <c r="D451" s="1"/>
      <c r="E451" s="286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ht="13.5" customHeight="1">
      <c r="A452" s="1"/>
      <c r="B452" s="1"/>
      <c r="C452" s="1"/>
      <c r="D452" s="1"/>
      <c r="E452" s="286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ht="13.5" customHeight="1">
      <c r="A453" s="1"/>
      <c r="B453" s="1"/>
      <c r="C453" s="1"/>
      <c r="D453" s="1"/>
      <c r="E453" s="286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ht="13.5" customHeight="1">
      <c r="A454" s="1"/>
      <c r="B454" s="1"/>
      <c r="C454" s="1"/>
      <c r="D454" s="1"/>
      <c r="E454" s="286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ht="13.5" customHeight="1">
      <c r="A455" s="1"/>
      <c r="B455" s="1"/>
      <c r="C455" s="1"/>
      <c r="D455" s="1"/>
      <c r="E455" s="286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ht="13.5" customHeight="1">
      <c r="A456" s="1"/>
      <c r="B456" s="1"/>
      <c r="C456" s="1"/>
      <c r="D456" s="1"/>
      <c r="E456" s="286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ht="13.5" customHeight="1">
      <c r="A457" s="1"/>
      <c r="B457" s="1"/>
      <c r="C457" s="1"/>
      <c r="D457" s="1"/>
      <c r="E457" s="286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ht="13.5" customHeight="1">
      <c r="A458" s="1"/>
      <c r="B458" s="1"/>
      <c r="C458" s="1"/>
      <c r="D458" s="1"/>
      <c r="E458" s="286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ht="13.5" customHeight="1">
      <c r="A459" s="1"/>
      <c r="B459" s="1"/>
      <c r="C459" s="1"/>
      <c r="D459" s="1"/>
      <c r="E459" s="286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ht="13.5" customHeight="1">
      <c r="A460" s="1"/>
      <c r="B460" s="1"/>
      <c r="C460" s="1"/>
      <c r="D460" s="1"/>
      <c r="E460" s="286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ht="13.5" customHeight="1">
      <c r="A461" s="1"/>
      <c r="B461" s="1"/>
      <c r="C461" s="1"/>
      <c r="D461" s="1"/>
      <c r="E461" s="286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ht="13.5" customHeight="1">
      <c r="A462" s="1"/>
      <c r="B462" s="1"/>
      <c r="C462" s="1"/>
      <c r="D462" s="1"/>
      <c r="E462" s="286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ht="13.5" customHeight="1">
      <c r="A463" s="1"/>
      <c r="B463" s="1"/>
      <c r="C463" s="1"/>
      <c r="D463" s="1"/>
      <c r="E463" s="286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ht="13.5" customHeight="1">
      <c r="A464" s="1"/>
      <c r="B464" s="1"/>
      <c r="C464" s="1"/>
      <c r="D464" s="1"/>
      <c r="E464" s="286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ht="13.5" customHeight="1">
      <c r="A465" s="1"/>
      <c r="B465" s="1"/>
      <c r="C465" s="1"/>
      <c r="D465" s="1"/>
      <c r="E465" s="286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ht="13.5" customHeight="1">
      <c r="A466" s="1"/>
      <c r="B466" s="1"/>
      <c r="C466" s="1"/>
      <c r="D466" s="1"/>
      <c r="E466" s="286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ht="13.5" customHeight="1">
      <c r="A467" s="1"/>
      <c r="B467" s="1"/>
      <c r="C467" s="1"/>
      <c r="D467" s="1"/>
      <c r="E467" s="286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ht="13.5" customHeight="1">
      <c r="A468" s="1"/>
      <c r="B468" s="1"/>
      <c r="C468" s="1"/>
      <c r="D468" s="1"/>
      <c r="E468" s="286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ht="13.5" customHeight="1">
      <c r="A469" s="1"/>
      <c r="B469" s="1"/>
      <c r="C469" s="1"/>
      <c r="D469" s="1"/>
      <c r="E469" s="286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ht="13.5" customHeight="1">
      <c r="A470" s="1"/>
      <c r="B470" s="1"/>
      <c r="C470" s="1"/>
      <c r="D470" s="1"/>
      <c r="E470" s="286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ht="13.5" customHeight="1">
      <c r="A471" s="1"/>
      <c r="B471" s="1"/>
      <c r="C471" s="1"/>
      <c r="D471" s="1"/>
      <c r="E471" s="286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ht="13.5" customHeight="1">
      <c r="A472" s="1"/>
      <c r="B472" s="1"/>
      <c r="C472" s="1"/>
      <c r="D472" s="1"/>
      <c r="E472" s="286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ht="13.5" customHeight="1">
      <c r="A473" s="1"/>
      <c r="B473" s="1"/>
      <c r="C473" s="1"/>
      <c r="D473" s="1"/>
      <c r="E473" s="286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ht="13.5" customHeight="1">
      <c r="A474" s="1"/>
      <c r="B474" s="1"/>
      <c r="C474" s="1"/>
      <c r="D474" s="1"/>
      <c r="E474" s="286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ht="13.5" customHeight="1">
      <c r="A475" s="1"/>
      <c r="B475" s="1"/>
      <c r="C475" s="1"/>
      <c r="D475" s="1"/>
      <c r="E475" s="286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ht="13.5" customHeight="1">
      <c r="A476" s="1"/>
      <c r="B476" s="1"/>
      <c r="C476" s="1"/>
      <c r="D476" s="1"/>
      <c r="E476" s="286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ht="13.5" customHeight="1">
      <c r="A477" s="1"/>
      <c r="B477" s="1"/>
      <c r="C477" s="1"/>
      <c r="D477" s="1"/>
      <c r="E477" s="286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ht="13.5" customHeight="1">
      <c r="A478" s="1"/>
      <c r="B478" s="1"/>
      <c r="C478" s="1"/>
      <c r="D478" s="1"/>
      <c r="E478" s="286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ht="13.5" customHeight="1">
      <c r="A479" s="1"/>
      <c r="B479" s="1"/>
      <c r="C479" s="1"/>
      <c r="D479" s="1"/>
      <c r="E479" s="286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ht="13.5" customHeight="1">
      <c r="A480" s="1"/>
      <c r="B480" s="1"/>
      <c r="C480" s="1"/>
      <c r="D480" s="1"/>
      <c r="E480" s="286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ht="13.5" customHeight="1">
      <c r="A481" s="1"/>
      <c r="B481" s="1"/>
      <c r="C481" s="1"/>
      <c r="D481" s="1"/>
      <c r="E481" s="286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ht="13.5" customHeight="1">
      <c r="A482" s="1"/>
      <c r="B482" s="1"/>
      <c r="C482" s="1"/>
      <c r="D482" s="1"/>
      <c r="E482" s="286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ht="13.5" customHeight="1">
      <c r="A483" s="1"/>
      <c r="B483" s="1"/>
      <c r="C483" s="1"/>
      <c r="D483" s="1"/>
      <c r="E483" s="286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ht="13.5" customHeight="1">
      <c r="A484" s="1"/>
      <c r="B484" s="1"/>
      <c r="C484" s="1"/>
      <c r="D484" s="1"/>
      <c r="E484" s="286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ht="13.5" customHeight="1">
      <c r="A485" s="1"/>
      <c r="B485" s="1"/>
      <c r="C485" s="1"/>
      <c r="D485" s="1"/>
      <c r="E485" s="286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ht="13.5" customHeight="1">
      <c r="A486" s="1"/>
      <c r="B486" s="1"/>
      <c r="C486" s="1"/>
      <c r="D486" s="1"/>
      <c r="E486" s="286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ht="13.5" customHeight="1">
      <c r="A487" s="1"/>
      <c r="B487" s="1"/>
      <c r="C487" s="1"/>
      <c r="D487" s="1"/>
      <c r="E487" s="286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ht="13.5" customHeight="1">
      <c r="A488" s="1"/>
      <c r="B488" s="1"/>
      <c r="C488" s="1"/>
      <c r="D488" s="1"/>
      <c r="E488" s="286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ht="13.5" customHeight="1">
      <c r="A489" s="1"/>
      <c r="B489" s="1"/>
      <c r="C489" s="1"/>
      <c r="D489" s="1"/>
      <c r="E489" s="286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ht="13.5" customHeight="1">
      <c r="A490" s="1"/>
      <c r="B490" s="1"/>
      <c r="C490" s="1"/>
      <c r="D490" s="1"/>
      <c r="E490" s="286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ht="13.5" customHeight="1">
      <c r="A491" s="1"/>
      <c r="B491" s="1"/>
      <c r="C491" s="1"/>
      <c r="D491" s="1"/>
      <c r="E491" s="286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ht="13.5" customHeight="1">
      <c r="A492" s="1"/>
      <c r="B492" s="1"/>
      <c r="C492" s="1"/>
      <c r="D492" s="1"/>
      <c r="E492" s="286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ht="13.5" customHeight="1">
      <c r="A493" s="1"/>
      <c r="B493" s="1"/>
      <c r="C493" s="1"/>
      <c r="D493" s="1"/>
      <c r="E493" s="286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ht="13.5" customHeight="1">
      <c r="A494" s="1"/>
      <c r="B494" s="1"/>
      <c r="C494" s="1"/>
      <c r="D494" s="1"/>
      <c r="E494" s="286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ht="13.5" customHeight="1">
      <c r="A495" s="1"/>
      <c r="B495" s="1"/>
      <c r="C495" s="1"/>
      <c r="D495" s="1"/>
      <c r="E495" s="286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ht="13.5" customHeight="1">
      <c r="A496" s="1"/>
      <c r="B496" s="1"/>
      <c r="C496" s="1"/>
      <c r="D496" s="1"/>
      <c r="E496" s="286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ht="13.5" customHeight="1">
      <c r="A497" s="1"/>
      <c r="B497" s="1"/>
      <c r="C497" s="1"/>
      <c r="D497" s="1"/>
      <c r="E497" s="286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ht="13.5" customHeight="1">
      <c r="A498" s="1"/>
      <c r="B498" s="1"/>
      <c r="C498" s="1"/>
      <c r="D498" s="1"/>
      <c r="E498" s="286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ht="13.5" customHeight="1">
      <c r="A499" s="1"/>
      <c r="B499" s="1"/>
      <c r="C499" s="1"/>
      <c r="D499" s="1"/>
      <c r="E499" s="286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ht="13.5" customHeight="1">
      <c r="A500" s="1"/>
      <c r="B500" s="1"/>
      <c r="C500" s="1"/>
      <c r="D500" s="1"/>
      <c r="E500" s="286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ht="13.5" customHeight="1">
      <c r="A501" s="1"/>
      <c r="B501" s="1"/>
      <c r="C501" s="1"/>
      <c r="D501" s="1"/>
      <c r="E501" s="286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ht="13.5" customHeight="1">
      <c r="A502" s="1"/>
      <c r="B502" s="1"/>
      <c r="C502" s="1"/>
      <c r="D502" s="1"/>
      <c r="E502" s="286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ht="13.5" customHeight="1">
      <c r="A503" s="1"/>
      <c r="B503" s="1"/>
      <c r="C503" s="1"/>
      <c r="D503" s="1"/>
      <c r="E503" s="286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ht="13.5" customHeight="1">
      <c r="A504" s="1"/>
      <c r="B504" s="1"/>
      <c r="C504" s="1"/>
      <c r="D504" s="1"/>
      <c r="E504" s="286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ht="13.5" customHeight="1">
      <c r="A505" s="1"/>
      <c r="B505" s="1"/>
      <c r="C505" s="1"/>
      <c r="D505" s="1"/>
      <c r="E505" s="286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ht="13.5" customHeight="1">
      <c r="A506" s="1"/>
      <c r="B506" s="1"/>
      <c r="C506" s="1"/>
      <c r="D506" s="1"/>
      <c r="E506" s="286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ht="13.5" customHeight="1">
      <c r="A507" s="1"/>
      <c r="B507" s="1"/>
      <c r="C507" s="1"/>
      <c r="D507" s="1"/>
      <c r="E507" s="286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ht="13.5" customHeight="1">
      <c r="A508" s="1"/>
      <c r="B508" s="1"/>
      <c r="C508" s="1"/>
      <c r="D508" s="1"/>
      <c r="E508" s="286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ht="13.5" customHeight="1">
      <c r="A509" s="1"/>
      <c r="B509" s="1"/>
      <c r="C509" s="1"/>
      <c r="D509" s="1"/>
      <c r="E509" s="286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ht="13.5" customHeight="1">
      <c r="A510" s="1"/>
      <c r="B510" s="1"/>
      <c r="C510" s="1"/>
      <c r="D510" s="1"/>
      <c r="E510" s="286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ht="13.5" customHeight="1">
      <c r="A511" s="1"/>
      <c r="B511" s="1"/>
      <c r="C511" s="1"/>
      <c r="D511" s="1"/>
      <c r="E511" s="286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ht="13.5" customHeight="1">
      <c r="A512" s="1"/>
      <c r="B512" s="1"/>
      <c r="C512" s="1"/>
      <c r="D512" s="1"/>
      <c r="E512" s="286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ht="13.5" customHeight="1">
      <c r="A513" s="1"/>
      <c r="B513" s="1"/>
      <c r="C513" s="1"/>
      <c r="D513" s="1"/>
      <c r="E513" s="286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ht="13.5" customHeight="1">
      <c r="A514" s="1"/>
      <c r="B514" s="1"/>
      <c r="C514" s="1"/>
      <c r="D514" s="1"/>
      <c r="E514" s="286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ht="13.5" customHeight="1">
      <c r="A515" s="1"/>
      <c r="B515" s="1"/>
      <c r="C515" s="1"/>
      <c r="D515" s="1"/>
      <c r="E515" s="286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ht="13.5" customHeight="1">
      <c r="A516" s="1"/>
      <c r="B516" s="1"/>
      <c r="C516" s="1"/>
      <c r="D516" s="1"/>
      <c r="E516" s="286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ht="13.5" customHeight="1">
      <c r="A517" s="1"/>
      <c r="B517" s="1"/>
      <c r="C517" s="1"/>
      <c r="D517" s="1"/>
      <c r="E517" s="286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ht="13.5" customHeight="1">
      <c r="A518" s="1"/>
      <c r="B518" s="1"/>
      <c r="C518" s="1"/>
      <c r="D518" s="1"/>
      <c r="E518" s="286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ht="13.5" customHeight="1">
      <c r="A519" s="1"/>
      <c r="B519" s="1"/>
      <c r="C519" s="1"/>
      <c r="D519" s="1"/>
      <c r="E519" s="286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ht="13.5" customHeight="1">
      <c r="A520" s="1"/>
      <c r="B520" s="1"/>
      <c r="C520" s="1"/>
      <c r="D520" s="1"/>
      <c r="E520" s="286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ht="13.5" customHeight="1">
      <c r="A521" s="1"/>
      <c r="B521" s="1"/>
      <c r="C521" s="1"/>
      <c r="D521" s="1"/>
      <c r="E521" s="286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ht="13.5" customHeight="1">
      <c r="A522" s="1"/>
      <c r="B522" s="1"/>
      <c r="C522" s="1"/>
      <c r="D522" s="1"/>
      <c r="E522" s="286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ht="13.5" customHeight="1">
      <c r="A523" s="1"/>
      <c r="B523" s="1"/>
      <c r="C523" s="1"/>
      <c r="D523" s="1"/>
      <c r="E523" s="286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ht="13.5" customHeight="1">
      <c r="A524" s="1"/>
      <c r="B524" s="1"/>
      <c r="C524" s="1"/>
      <c r="D524" s="1"/>
      <c r="E524" s="286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ht="13.5" customHeight="1">
      <c r="A525" s="1"/>
      <c r="B525" s="1"/>
      <c r="C525" s="1"/>
      <c r="D525" s="1"/>
      <c r="E525" s="286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ht="13.5" customHeight="1">
      <c r="A526" s="1"/>
      <c r="B526" s="1"/>
      <c r="C526" s="1"/>
      <c r="D526" s="1"/>
      <c r="E526" s="286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ht="13.5" customHeight="1">
      <c r="A527" s="1"/>
      <c r="B527" s="1"/>
      <c r="C527" s="1"/>
      <c r="D527" s="1"/>
      <c r="E527" s="286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ht="13.5" customHeight="1">
      <c r="A528" s="1"/>
      <c r="B528" s="1"/>
      <c r="C528" s="1"/>
      <c r="D528" s="1"/>
      <c r="E528" s="286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ht="13.5" customHeight="1">
      <c r="A529" s="1"/>
      <c r="B529" s="1"/>
      <c r="C529" s="1"/>
      <c r="D529" s="1"/>
      <c r="E529" s="286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ht="13.5" customHeight="1">
      <c r="A530" s="1"/>
      <c r="B530" s="1"/>
      <c r="C530" s="1"/>
      <c r="D530" s="1"/>
      <c r="E530" s="286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ht="13.5" customHeight="1">
      <c r="A531" s="1"/>
      <c r="B531" s="1"/>
      <c r="C531" s="1"/>
      <c r="D531" s="1"/>
      <c r="E531" s="286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ht="13.5" customHeight="1">
      <c r="A532" s="1"/>
      <c r="B532" s="1"/>
      <c r="C532" s="1"/>
      <c r="D532" s="1"/>
      <c r="E532" s="286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ht="13.5" customHeight="1">
      <c r="A533" s="1"/>
      <c r="B533" s="1"/>
      <c r="C533" s="1"/>
      <c r="D533" s="1"/>
      <c r="E533" s="286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ht="13.5" customHeight="1">
      <c r="A534" s="1"/>
      <c r="B534" s="1"/>
      <c r="C534" s="1"/>
      <c r="D534" s="1"/>
      <c r="E534" s="286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ht="13.5" customHeight="1">
      <c r="A535" s="1"/>
      <c r="B535" s="1"/>
      <c r="C535" s="1"/>
      <c r="D535" s="1"/>
      <c r="E535" s="286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ht="13.5" customHeight="1">
      <c r="A536" s="1"/>
      <c r="B536" s="1"/>
      <c r="C536" s="1"/>
      <c r="D536" s="1"/>
      <c r="E536" s="286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ht="13.5" customHeight="1">
      <c r="A537" s="1"/>
      <c r="B537" s="1"/>
      <c r="C537" s="1"/>
      <c r="D537" s="1"/>
      <c r="E537" s="286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ht="13.5" customHeight="1">
      <c r="A538" s="1"/>
      <c r="B538" s="1"/>
      <c r="C538" s="1"/>
      <c r="D538" s="1"/>
      <c r="E538" s="286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ht="13.5" customHeight="1">
      <c r="A539" s="1"/>
      <c r="B539" s="1"/>
      <c r="C539" s="1"/>
      <c r="D539" s="1"/>
      <c r="E539" s="286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ht="13.5" customHeight="1">
      <c r="A540" s="1"/>
      <c r="B540" s="1"/>
      <c r="C540" s="1"/>
      <c r="D540" s="1"/>
      <c r="E540" s="286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ht="13.5" customHeight="1">
      <c r="A541" s="1"/>
      <c r="B541" s="1"/>
      <c r="C541" s="1"/>
      <c r="D541" s="1"/>
      <c r="E541" s="286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ht="13.5" customHeight="1">
      <c r="A542" s="1"/>
      <c r="B542" s="1"/>
      <c r="C542" s="1"/>
      <c r="D542" s="1"/>
      <c r="E542" s="286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ht="13.5" customHeight="1">
      <c r="A543" s="1"/>
      <c r="B543" s="1"/>
      <c r="C543" s="1"/>
      <c r="D543" s="1"/>
      <c r="E543" s="286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ht="13.5" customHeight="1">
      <c r="A544" s="1"/>
      <c r="B544" s="1"/>
      <c r="C544" s="1"/>
      <c r="D544" s="1"/>
      <c r="E544" s="286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ht="13.5" customHeight="1">
      <c r="A545" s="1"/>
      <c r="B545" s="1"/>
      <c r="C545" s="1"/>
      <c r="D545" s="1"/>
      <c r="E545" s="286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ht="13.5" customHeight="1">
      <c r="A546" s="1"/>
      <c r="B546" s="1"/>
      <c r="C546" s="1"/>
      <c r="D546" s="1"/>
      <c r="E546" s="286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ht="13.5" customHeight="1">
      <c r="A547" s="1"/>
      <c r="B547" s="1"/>
      <c r="C547" s="1"/>
      <c r="D547" s="1"/>
      <c r="E547" s="286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ht="13.5" customHeight="1">
      <c r="A548" s="1"/>
      <c r="B548" s="1"/>
      <c r="C548" s="1"/>
      <c r="D548" s="1"/>
      <c r="E548" s="286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ht="13.5" customHeight="1">
      <c r="A549" s="1"/>
      <c r="B549" s="1"/>
      <c r="C549" s="1"/>
      <c r="D549" s="1"/>
      <c r="E549" s="286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ht="13.5" customHeight="1">
      <c r="A550" s="1"/>
      <c r="B550" s="1"/>
      <c r="C550" s="1"/>
      <c r="D550" s="1"/>
      <c r="E550" s="286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ht="13.5" customHeight="1">
      <c r="A551" s="1"/>
      <c r="B551" s="1"/>
      <c r="C551" s="1"/>
      <c r="D551" s="1"/>
      <c r="E551" s="286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ht="13.5" customHeight="1">
      <c r="A552" s="1"/>
      <c r="B552" s="1"/>
      <c r="C552" s="1"/>
      <c r="D552" s="1"/>
      <c r="E552" s="286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ht="13.5" customHeight="1">
      <c r="A553" s="1"/>
      <c r="B553" s="1"/>
      <c r="C553" s="1"/>
      <c r="D553" s="1"/>
      <c r="E553" s="286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ht="13.5" customHeight="1">
      <c r="A554" s="1"/>
      <c r="B554" s="1"/>
      <c r="C554" s="1"/>
      <c r="D554" s="1"/>
      <c r="E554" s="286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ht="13.5" customHeight="1">
      <c r="A555" s="1"/>
      <c r="B555" s="1"/>
      <c r="C555" s="1"/>
      <c r="D555" s="1"/>
      <c r="E555" s="286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ht="13.5" customHeight="1">
      <c r="A556" s="1"/>
      <c r="B556" s="1"/>
      <c r="C556" s="1"/>
      <c r="D556" s="1"/>
      <c r="E556" s="286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ht="13.5" customHeight="1">
      <c r="A557" s="1"/>
      <c r="B557" s="1"/>
      <c r="C557" s="1"/>
      <c r="D557" s="1"/>
      <c r="E557" s="286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ht="13.5" customHeight="1">
      <c r="A558" s="1"/>
      <c r="B558" s="1"/>
      <c r="C558" s="1"/>
      <c r="D558" s="1"/>
      <c r="E558" s="286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ht="13.5" customHeight="1">
      <c r="A559" s="1"/>
      <c r="B559" s="1"/>
      <c r="C559" s="1"/>
      <c r="D559" s="1"/>
      <c r="E559" s="286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ht="13.5" customHeight="1">
      <c r="A560" s="1"/>
      <c r="B560" s="1"/>
      <c r="C560" s="1"/>
      <c r="D560" s="1"/>
      <c r="E560" s="286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ht="13.5" customHeight="1">
      <c r="A561" s="1"/>
      <c r="B561" s="1"/>
      <c r="C561" s="1"/>
      <c r="D561" s="1"/>
      <c r="E561" s="286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ht="13.5" customHeight="1">
      <c r="A562" s="1"/>
      <c r="B562" s="1"/>
      <c r="C562" s="1"/>
      <c r="D562" s="1"/>
      <c r="E562" s="286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ht="13.5" customHeight="1">
      <c r="A563" s="1"/>
      <c r="B563" s="1"/>
      <c r="C563" s="1"/>
      <c r="D563" s="1"/>
      <c r="E563" s="286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ht="13.5" customHeight="1">
      <c r="A564" s="1"/>
      <c r="B564" s="1"/>
      <c r="C564" s="1"/>
      <c r="D564" s="1"/>
      <c r="E564" s="286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ht="13.5" customHeight="1">
      <c r="A565" s="1"/>
      <c r="B565" s="1"/>
      <c r="C565" s="1"/>
      <c r="D565" s="1"/>
      <c r="E565" s="286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ht="13.5" customHeight="1">
      <c r="A566" s="1"/>
      <c r="B566" s="1"/>
      <c r="C566" s="1"/>
      <c r="D566" s="1"/>
      <c r="E566" s="286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ht="13.5" customHeight="1">
      <c r="A567" s="1"/>
      <c r="B567" s="1"/>
      <c r="C567" s="1"/>
      <c r="D567" s="1"/>
      <c r="E567" s="286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ht="13.5" customHeight="1">
      <c r="A568" s="1"/>
      <c r="B568" s="1"/>
      <c r="C568" s="1"/>
      <c r="D568" s="1"/>
      <c r="E568" s="286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ht="13.5" customHeight="1">
      <c r="A569" s="1"/>
      <c r="B569" s="1"/>
      <c r="C569" s="1"/>
      <c r="D569" s="1"/>
      <c r="E569" s="286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ht="13.5" customHeight="1">
      <c r="A570" s="1"/>
      <c r="B570" s="1"/>
      <c r="C570" s="1"/>
      <c r="D570" s="1"/>
      <c r="E570" s="286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ht="13.5" customHeight="1">
      <c r="A571" s="1"/>
      <c r="B571" s="1"/>
      <c r="C571" s="1"/>
      <c r="D571" s="1"/>
      <c r="E571" s="286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ht="13.5" customHeight="1">
      <c r="A572" s="1"/>
      <c r="B572" s="1"/>
      <c r="C572" s="1"/>
      <c r="D572" s="1"/>
      <c r="E572" s="286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ht="13.5" customHeight="1">
      <c r="A573" s="1"/>
      <c r="B573" s="1"/>
      <c r="C573" s="1"/>
      <c r="D573" s="1"/>
      <c r="E573" s="286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ht="13.5" customHeight="1">
      <c r="A574" s="1"/>
      <c r="B574" s="1"/>
      <c r="C574" s="1"/>
      <c r="D574" s="1"/>
      <c r="E574" s="286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ht="13.5" customHeight="1">
      <c r="A575" s="1"/>
      <c r="B575" s="1"/>
      <c r="C575" s="1"/>
      <c r="D575" s="1"/>
      <c r="E575" s="286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ht="13.5" customHeight="1">
      <c r="A576" s="1"/>
      <c r="B576" s="1"/>
      <c r="C576" s="1"/>
      <c r="D576" s="1"/>
      <c r="E576" s="286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ht="13.5" customHeight="1">
      <c r="A577" s="1"/>
      <c r="B577" s="1"/>
      <c r="C577" s="1"/>
      <c r="D577" s="1"/>
      <c r="E577" s="286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ht="13.5" customHeight="1">
      <c r="A578" s="1"/>
      <c r="B578" s="1"/>
      <c r="C578" s="1"/>
      <c r="D578" s="1"/>
      <c r="E578" s="286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ht="13.5" customHeight="1">
      <c r="A579" s="1"/>
      <c r="B579" s="1"/>
      <c r="C579" s="1"/>
      <c r="D579" s="1"/>
      <c r="E579" s="286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ht="13.5" customHeight="1">
      <c r="A580" s="1"/>
      <c r="B580" s="1"/>
      <c r="C580" s="1"/>
      <c r="D580" s="1"/>
      <c r="E580" s="286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ht="13.5" customHeight="1">
      <c r="A581" s="1"/>
      <c r="B581" s="1"/>
      <c r="C581" s="1"/>
      <c r="D581" s="1"/>
      <c r="E581" s="286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ht="13.5" customHeight="1">
      <c r="A582" s="1"/>
      <c r="B582" s="1"/>
      <c r="C582" s="1"/>
      <c r="D582" s="1"/>
      <c r="E582" s="286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ht="13.5" customHeight="1">
      <c r="A583" s="1"/>
      <c r="B583" s="1"/>
      <c r="C583" s="1"/>
      <c r="D583" s="1"/>
      <c r="E583" s="286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ht="13.5" customHeight="1">
      <c r="A584" s="1"/>
      <c r="B584" s="1"/>
      <c r="C584" s="1"/>
      <c r="D584" s="1"/>
      <c r="E584" s="286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ht="13.5" customHeight="1">
      <c r="A585" s="1"/>
      <c r="B585" s="1"/>
      <c r="C585" s="1"/>
      <c r="D585" s="1"/>
      <c r="E585" s="286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ht="13.5" customHeight="1">
      <c r="A586" s="1"/>
      <c r="B586" s="1"/>
      <c r="C586" s="1"/>
      <c r="D586" s="1"/>
      <c r="E586" s="286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ht="13.5" customHeight="1">
      <c r="A587" s="1"/>
      <c r="B587" s="1"/>
      <c r="C587" s="1"/>
      <c r="D587" s="1"/>
      <c r="E587" s="286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ht="13.5" customHeight="1">
      <c r="A588" s="1"/>
      <c r="B588" s="1"/>
      <c r="C588" s="1"/>
      <c r="D588" s="1"/>
      <c r="E588" s="286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ht="13.5" customHeight="1">
      <c r="A589" s="1"/>
      <c r="B589" s="1"/>
      <c r="C589" s="1"/>
      <c r="D589" s="1"/>
      <c r="E589" s="286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ht="13.5" customHeight="1">
      <c r="A590" s="1"/>
      <c r="B590" s="1"/>
      <c r="C590" s="1"/>
      <c r="D590" s="1"/>
      <c r="E590" s="286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ht="13.5" customHeight="1">
      <c r="A591" s="1"/>
      <c r="B591" s="1"/>
      <c r="C591" s="1"/>
      <c r="D591" s="1"/>
      <c r="E591" s="286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ht="13.5" customHeight="1">
      <c r="A592" s="1"/>
      <c r="B592" s="1"/>
      <c r="C592" s="1"/>
      <c r="D592" s="1"/>
      <c r="E592" s="286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ht="13.5" customHeight="1">
      <c r="A593" s="1"/>
      <c r="B593" s="1"/>
      <c r="C593" s="1"/>
      <c r="D593" s="1"/>
      <c r="E593" s="286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ht="13.5" customHeight="1">
      <c r="A594" s="1"/>
      <c r="B594" s="1"/>
      <c r="C594" s="1"/>
      <c r="D594" s="1"/>
      <c r="E594" s="286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ht="13.5" customHeight="1">
      <c r="A595" s="1"/>
      <c r="B595" s="1"/>
      <c r="C595" s="1"/>
      <c r="D595" s="1"/>
      <c r="E595" s="286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ht="13.5" customHeight="1">
      <c r="A596" s="1"/>
      <c r="B596" s="1"/>
      <c r="C596" s="1"/>
      <c r="D596" s="1"/>
      <c r="E596" s="286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ht="13.5" customHeight="1">
      <c r="A597" s="1"/>
      <c r="B597" s="1"/>
      <c r="C597" s="1"/>
      <c r="D597" s="1"/>
      <c r="E597" s="286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ht="13.5" customHeight="1">
      <c r="A598" s="1"/>
      <c r="B598" s="1"/>
      <c r="C598" s="1"/>
      <c r="D598" s="1"/>
      <c r="E598" s="286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ht="13.5" customHeight="1">
      <c r="A599" s="1"/>
      <c r="B599" s="1"/>
      <c r="C599" s="1"/>
      <c r="D599" s="1"/>
      <c r="E599" s="286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ht="13.5" customHeight="1">
      <c r="A600" s="1"/>
      <c r="B600" s="1"/>
      <c r="C600" s="1"/>
      <c r="D600" s="1"/>
      <c r="E600" s="286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ht="13.5" customHeight="1">
      <c r="A601" s="1"/>
      <c r="B601" s="1"/>
      <c r="C601" s="1"/>
      <c r="D601" s="1"/>
      <c r="E601" s="286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ht="13.5" customHeight="1">
      <c r="A602" s="1"/>
      <c r="B602" s="1"/>
      <c r="C602" s="1"/>
      <c r="D602" s="1"/>
      <c r="E602" s="286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ht="13.5" customHeight="1">
      <c r="A603" s="1"/>
      <c r="B603" s="1"/>
      <c r="C603" s="1"/>
      <c r="D603" s="1"/>
      <c r="E603" s="286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ht="13.5" customHeight="1">
      <c r="A604" s="1"/>
      <c r="B604" s="1"/>
      <c r="C604" s="1"/>
      <c r="D604" s="1"/>
      <c r="E604" s="286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ht="13.5" customHeight="1">
      <c r="A605" s="1"/>
      <c r="B605" s="1"/>
      <c r="C605" s="1"/>
      <c r="D605" s="1"/>
      <c r="E605" s="286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ht="13.5" customHeight="1">
      <c r="A606" s="1"/>
      <c r="B606" s="1"/>
      <c r="C606" s="1"/>
      <c r="D606" s="1"/>
      <c r="E606" s="286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ht="13.5" customHeight="1">
      <c r="A607" s="1"/>
      <c r="B607" s="1"/>
      <c r="C607" s="1"/>
      <c r="D607" s="1"/>
      <c r="E607" s="286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ht="13.5" customHeight="1">
      <c r="A608" s="1"/>
      <c r="B608" s="1"/>
      <c r="C608" s="1"/>
      <c r="D608" s="1"/>
      <c r="E608" s="286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ht="13.5" customHeight="1">
      <c r="A609" s="1"/>
      <c r="B609" s="1"/>
      <c r="C609" s="1"/>
      <c r="D609" s="1"/>
      <c r="E609" s="286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ht="13.5" customHeight="1">
      <c r="A610" s="1"/>
      <c r="B610" s="1"/>
      <c r="C610" s="1"/>
      <c r="D610" s="1"/>
      <c r="E610" s="286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ht="13.5" customHeight="1">
      <c r="A611" s="1"/>
      <c r="B611" s="1"/>
      <c r="C611" s="1"/>
      <c r="D611" s="1"/>
      <c r="E611" s="286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ht="13.5" customHeight="1">
      <c r="A612" s="1"/>
      <c r="B612" s="1"/>
      <c r="C612" s="1"/>
      <c r="D612" s="1"/>
      <c r="E612" s="286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ht="13.5" customHeight="1">
      <c r="A613" s="1"/>
      <c r="B613" s="1"/>
      <c r="C613" s="1"/>
      <c r="D613" s="1"/>
      <c r="E613" s="286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ht="13.5" customHeight="1">
      <c r="A614" s="1"/>
      <c r="B614" s="1"/>
      <c r="C614" s="1"/>
      <c r="D614" s="1"/>
      <c r="E614" s="286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ht="13.5" customHeight="1">
      <c r="A615" s="1"/>
      <c r="B615" s="1"/>
      <c r="C615" s="1"/>
      <c r="D615" s="1"/>
      <c r="E615" s="286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ht="13.5" customHeight="1">
      <c r="A616" s="1"/>
      <c r="B616" s="1"/>
      <c r="C616" s="1"/>
      <c r="D616" s="1"/>
      <c r="E616" s="286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ht="13.5" customHeight="1">
      <c r="A617" s="1"/>
      <c r="B617" s="1"/>
      <c r="C617" s="1"/>
      <c r="D617" s="1"/>
      <c r="E617" s="286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ht="13.5" customHeight="1">
      <c r="A618" s="1"/>
      <c r="B618" s="1"/>
      <c r="C618" s="1"/>
      <c r="D618" s="1"/>
      <c r="E618" s="286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ht="13.5" customHeight="1">
      <c r="A619" s="1"/>
      <c r="B619" s="1"/>
      <c r="C619" s="1"/>
      <c r="D619" s="1"/>
      <c r="E619" s="286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ht="13.5" customHeight="1">
      <c r="A620" s="1"/>
      <c r="B620" s="1"/>
      <c r="C620" s="1"/>
      <c r="D620" s="1"/>
      <c r="E620" s="286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ht="13.5" customHeight="1">
      <c r="A621" s="1"/>
      <c r="B621" s="1"/>
      <c r="C621" s="1"/>
      <c r="D621" s="1"/>
      <c r="E621" s="286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ht="13.5" customHeight="1">
      <c r="A622" s="1"/>
      <c r="B622" s="1"/>
      <c r="C622" s="1"/>
      <c r="D622" s="1"/>
      <c r="E622" s="286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ht="13.5" customHeight="1">
      <c r="A623" s="1"/>
      <c r="B623" s="1"/>
      <c r="C623" s="1"/>
      <c r="D623" s="1"/>
      <c r="E623" s="286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ht="13.5" customHeight="1">
      <c r="A624" s="1"/>
      <c r="B624" s="1"/>
      <c r="C624" s="1"/>
      <c r="D624" s="1"/>
      <c r="E624" s="286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ht="13.5" customHeight="1">
      <c r="A625" s="1"/>
      <c r="B625" s="1"/>
      <c r="C625" s="1"/>
      <c r="D625" s="1"/>
      <c r="E625" s="286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ht="13.5" customHeight="1">
      <c r="A626" s="1"/>
      <c r="B626" s="1"/>
      <c r="C626" s="1"/>
      <c r="D626" s="1"/>
      <c r="E626" s="286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ht="13.5" customHeight="1">
      <c r="A627" s="1"/>
      <c r="B627" s="1"/>
      <c r="C627" s="1"/>
      <c r="D627" s="1"/>
      <c r="E627" s="286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ht="13.5" customHeight="1">
      <c r="A628" s="1"/>
      <c r="B628" s="1"/>
      <c r="C628" s="1"/>
      <c r="D628" s="1"/>
      <c r="E628" s="286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ht="13.5" customHeight="1">
      <c r="A629" s="1"/>
      <c r="B629" s="1"/>
      <c r="C629" s="1"/>
      <c r="D629" s="1"/>
      <c r="E629" s="286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ht="13.5" customHeight="1">
      <c r="A630" s="1"/>
      <c r="B630" s="1"/>
      <c r="C630" s="1"/>
      <c r="D630" s="1"/>
      <c r="E630" s="286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ht="13.5" customHeight="1">
      <c r="A631" s="1"/>
      <c r="B631" s="1"/>
      <c r="C631" s="1"/>
      <c r="D631" s="1"/>
      <c r="E631" s="286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ht="13.5" customHeight="1">
      <c r="A632" s="1"/>
      <c r="B632" s="1"/>
      <c r="C632" s="1"/>
      <c r="D632" s="1"/>
      <c r="E632" s="286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ht="13.5" customHeight="1">
      <c r="A633" s="1"/>
      <c r="B633" s="1"/>
      <c r="C633" s="1"/>
      <c r="D633" s="1"/>
      <c r="E633" s="286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ht="13.5" customHeight="1">
      <c r="A634" s="1"/>
      <c r="B634" s="1"/>
      <c r="C634" s="1"/>
      <c r="D634" s="1"/>
      <c r="E634" s="286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ht="13.5" customHeight="1">
      <c r="A635" s="1"/>
      <c r="B635" s="1"/>
      <c r="C635" s="1"/>
      <c r="D635" s="1"/>
      <c r="E635" s="286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ht="13.5" customHeight="1">
      <c r="A636" s="1"/>
      <c r="B636" s="1"/>
      <c r="C636" s="1"/>
      <c r="D636" s="1"/>
      <c r="E636" s="286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ht="13.5" customHeight="1">
      <c r="A637" s="1"/>
      <c r="B637" s="1"/>
      <c r="C637" s="1"/>
      <c r="D637" s="1"/>
      <c r="E637" s="286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ht="13.5" customHeight="1">
      <c r="A638" s="1"/>
      <c r="B638" s="1"/>
      <c r="C638" s="1"/>
      <c r="D638" s="1"/>
      <c r="E638" s="286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ht="13.5" customHeight="1">
      <c r="A639" s="1"/>
      <c r="B639" s="1"/>
      <c r="C639" s="1"/>
      <c r="D639" s="1"/>
      <c r="E639" s="286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ht="13.5" customHeight="1">
      <c r="A640" s="1"/>
      <c r="B640" s="1"/>
      <c r="C640" s="1"/>
      <c r="D640" s="1"/>
      <c r="E640" s="286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ht="13.5" customHeight="1">
      <c r="A641" s="1"/>
      <c r="B641" s="1"/>
      <c r="C641" s="1"/>
      <c r="D641" s="1"/>
      <c r="E641" s="286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ht="13.5" customHeight="1">
      <c r="A642" s="1"/>
      <c r="B642" s="1"/>
      <c r="C642" s="1"/>
      <c r="D642" s="1"/>
      <c r="E642" s="286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ht="13.5" customHeight="1">
      <c r="A643" s="1"/>
      <c r="B643" s="1"/>
      <c r="C643" s="1"/>
      <c r="D643" s="1"/>
      <c r="E643" s="286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ht="13.5" customHeight="1">
      <c r="A644" s="1"/>
      <c r="B644" s="1"/>
      <c r="C644" s="1"/>
      <c r="D644" s="1"/>
      <c r="E644" s="286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ht="13.5" customHeight="1">
      <c r="A645" s="1"/>
      <c r="B645" s="1"/>
      <c r="C645" s="1"/>
      <c r="D645" s="1"/>
      <c r="E645" s="286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ht="13.5" customHeight="1">
      <c r="A646" s="1"/>
      <c r="B646" s="1"/>
      <c r="C646" s="1"/>
      <c r="D646" s="1"/>
      <c r="E646" s="286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ht="13.5" customHeight="1">
      <c r="A647" s="1"/>
      <c r="B647" s="1"/>
      <c r="C647" s="1"/>
      <c r="D647" s="1"/>
      <c r="E647" s="286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ht="13.5" customHeight="1">
      <c r="A648" s="1"/>
      <c r="B648" s="1"/>
      <c r="C648" s="1"/>
      <c r="D648" s="1"/>
      <c r="E648" s="286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ht="13.5" customHeight="1">
      <c r="A649" s="1"/>
      <c r="B649" s="1"/>
      <c r="C649" s="1"/>
      <c r="D649" s="1"/>
      <c r="E649" s="286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ht="13.5" customHeight="1">
      <c r="A650" s="1"/>
      <c r="B650" s="1"/>
      <c r="C650" s="1"/>
      <c r="D650" s="1"/>
      <c r="E650" s="286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ht="13.5" customHeight="1">
      <c r="A651" s="1"/>
      <c r="B651" s="1"/>
      <c r="C651" s="1"/>
      <c r="D651" s="1"/>
      <c r="E651" s="286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ht="13.5" customHeight="1">
      <c r="A652" s="1"/>
      <c r="B652" s="1"/>
      <c r="C652" s="1"/>
      <c r="D652" s="1"/>
      <c r="E652" s="286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ht="13.5" customHeight="1">
      <c r="A653" s="1"/>
      <c r="B653" s="1"/>
      <c r="C653" s="1"/>
      <c r="D653" s="1"/>
      <c r="E653" s="286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ht="13.5" customHeight="1">
      <c r="A654" s="1"/>
      <c r="B654" s="1"/>
      <c r="C654" s="1"/>
      <c r="D654" s="1"/>
      <c r="E654" s="286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ht="13.5" customHeight="1">
      <c r="A655" s="1"/>
      <c r="B655" s="1"/>
      <c r="C655" s="1"/>
      <c r="D655" s="1"/>
      <c r="E655" s="286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ht="13.5" customHeight="1">
      <c r="A656" s="1"/>
      <c r="B656" s="1"/>
      <c r="C656" s="1"/>
      <c r="D656" s="1"/>
      <c r="E656" s="286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ht="13.5" customHeight="1">
      <c r="A657" s="1"/>
      <c r="B657" s="1"/>
      <c r="C657" s="1"/>
      <c r="D657" s="1"/>
      <c r="E657" s="286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ht="13.5" customHeight="1">
      <c r="A658" s="1"/>
      <c r="B658" s="1"/>
      <c r="C658" s="1"/>
      <c r="D658" s="1"/>
      <c r="E658" s="286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ht="13.5" customHeight="1">
      <c r="A659" s="1"/>
      <c r="B659" s="1"/>
      <c r="C659" s="1"/>
      <c r="D659" s="1"/>
      <c r="E659" s="286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ht="13.5" customHeight="1">
      <c r="A660" s="1"/>
      <c r="B660" s="1"/>
      <c r="C660" s="1"/>
      <c r="D660" s="1"/>
      <c r="E660" s="286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ht="13.5" customHeight="1">
      <c r="A661" s="1"/>
      <c r="B661" s="1"/>
      <c r="C661" s="1"/>
      <c r="D661" s="1"/>
      <c r="E661" s="286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ht="13.5" customHeight="1">
      <c r="A662" s="1"/>
      <c r="B662" s="1"/>
      <c r="C662" s="1"/>
      <c r="D662" s="1"/>
      <c r="E662" s="286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ht="13.5" customHeight="1">
      <c r="A663" s="1"/>
      <c r="B663" s="1"/>
      <c r="C663" s="1"/>
      <c r="D663" s="1"/>
      <c r="E663" s="286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ht="13.5" customHeight="1">
      <c r="A664" s="1"/>
      <c r="B664" s="1"/>
      <c r="C664" s="1"/>
      <c r="D664" s="1"/>
      <c r="E664" s="286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ht="13.5" customHeight="1">
      <c r="A665" s="1"/>
      <c r="B665" s="1"/>
      <c r="C665" s="1"/>
      <c r="D665" s="1"/>
      <c r="E665" s="286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ht="13.5" customHeight="1">
      <c r="A666" s="1"/>
      <c r="B666" s="1"/>
      <c r="C666" s="1"/>
      <c r="D666" s="1"/>
      <c r="E666" s="286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ht="13.5" customHeight="1">
      <c r="A667" s="1"/>
      <c r="B667" s="1"/>
      <c r="C667" s="1"/>
      <c r="D667" s="1"/>
      <c r="E667" s="286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ht="13.5" customHeight="1">
      <c r="A668" s="1"/>
      <c r="B668" s="1"/>
      <c r="C668" s="1"/>
      <c r="D668" s="1"/>
      <c r="E668" s="286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ht="13.5" customHeight="1">
      <c r="A669" s="1"/>
      <c r="B669" s="1"/>
      <c r="C669" s="1"/>
      <c r="D669" s="1"/>
      <c r="E669" s="286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ht="13.5" customHeight="1">
      <c r="A670" s="1"/>
      <c r="B670" s="1"/>
      <c r="C670" s="1"/>
      <c r="D670" s="1"/>
      <c r="E670" s="286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ht="13.5" customHeight="1">
      <c r="A671" s="1"/>
      <c r="B671" s="1"/>
      <c r="C671" s="1"/>
      <c r="D671" s="1"/>
      <c r="E671" s="286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ht="13.5" customHeight="1">
      <c r="A672" s="1"/>
      <c r="B672" s="1"/>
      <c r="C672" s="1"/>
      <c r="D672" s="1"/>
      <c r="E672" s="286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ht="13.5" customHeight="1">
      <c r="A673" s="1"/>
      <c r="B673" s="1"/>
      <c r="C673" s="1"/>
      <c r="D673" s="1"/>
      <c r="E673" s="286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ht="13.5" customHeight="1">
      <c r="A674" s="1"/>
      <c r="B674" s="1"/>
      <c r="C674" s="1"/>
      <c r="D674" s="1"/>
      <c r="E674" s="286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ht="13.5" customHeight="1">
      <c r="A675" s="1"/>
      <c r="B675" s="1"/>
      <c r="C675" s="1"/>
      <c r="D675" s="1"/>
      <c r="E675" s="286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ht="13.5" customHeight="1">
      <c r="A676" s="1"/>
      <c r="B676" s="1"/>
      <c r="C676" s="1"/>
      <c r="D676" s="1"/>
      <c r="E676" s="286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ht="13.5" customHeight="1">
      <c r="A677" s="1"/>
      <c r="B677" s="1"/>
      <c r="C677" s="1"/>
      <c r="D677" s="1"/>
      <c r="E677" s="286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ht="13.5" customHeight="1">
      <c r="A678" s="1"/>
      <c r="B678" s="1"/>
      <c r="C678" s="1"/>
      <c r="D678" s="1"/>
      <c r="E678" s="286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ht="13.5" customHeight="1">
      <c r="A679" s="1"/>
      <c r="B679" s="1"/>
      <c r="C679" s="1"/>
      <c r="D679" s="1"/>
      <c r="E679" s="286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ht="13.5" customHeight="1">
      <c r="A680" s="1"/>
      <c r="B680" s="1"/>
      <c r="C680" s="1"/>
      <c r="D680" s="1"/>
      <c r="E680" s="286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ht="13.5" customHeight="1">
      <c r="A681" s="1"/>
      <c r="B681" s="1"/>
      <c r="C681" s="1"/>
      <c r="D681" s="1"/>
      <c r="E681" s="286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ht="13.5" customHeight="1">
      <c r="A682" s="1"/>
      <c r="B682" s="1"/>
      <c r="C682" s="1"/>
      <c r="D682" s="1"/>
      <c r="E682" s="286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ht="13.5" customHeight="1">
      <c r="A683" s="1"/>
      <c r="B683" s="1"/>
      <c r="C683" s="1"/>
      <c r="D683" s="1"/>
      <c r="E683" s="286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ht="13.5" customHeight="1">
      <c r="A684" s="1"/>
      <c r="B684" s="1"/>
      <c r="C684" s="1"/>
      <c r="D684" s="1"/>
      <c r="E684" s="286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ht="13.5" customHeight="1">
      <c r="A685" s="1"/>
      <c r="B685" s="1"/>
      <c r="C685" s="1"/>
      <c r="D685" s="1"/>
      <c r="E685" s="286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ht="13.5" customHeight="1">
      <c r="A686" s="1"/>
      <c r="B686" s="1"/>
      <c r="C686" s="1"/>
      <c r="D686" s="1"/>
      <c r="E686" s="286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ht="13.5" customHeight="1">
      <c r="A687" s="1"/>
      <c r="B687" s="1"/>
      <c r="C687" s="1"/>
      <c r="D687" s="1"/>
      <c r="E687" s="286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ht="13.5" customHeight="1">
      <c r="A688" s="1"/>
      <c r="B688" s="1"/>
      <c r="C688" s="1"/>
      <c r="D688" s="1"/>
      <c r="E688" s="286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ht="13.5" customHeight="1">
      <c r="A689" s="1"/>
      <c r="B689" s="1"/>
      <c r="C689" s="1"/>
      <c r="D689" s="1"/>
      <c r="E689" s="286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ht="13.5" customHeight="1">
      <c r="A690" s="1"/>
      <c r="B690" s="1"/>
      <c r="C690" s="1"/>
      <c r="D690" s="1"/>
      <c r="E690" s="286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ht="13.5" customHeight="1">
      <c r="A691" s="1"/>
      <c r="B691" s="1"/>
      <c r="C691" s="1"/>
      <c r="D691" s="1"/>
      <c r="E691" s="286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ht="13.5" customHeight="1">
      <c r="A692" s="1"/>
      <c r="B692" s="1"/>
      <c r="C692" s="1"/>
      <c r="D692" s="1"/>
      <c r="E692" s="286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ht="13.5" customHeight="1">
      <c r="A693" s="1"/>
      <c r="B693" s="1"/>
      <c r="C693" s="1"/>
      <c r="D693" s="1"/>
      <c r="E693" s="286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ht="13.5" customHeight="1">
      <c r="A694" s="1"/>
      <c r="B694" s="1"/>
      <c r="C694" s="1"/>
      <c r="D694" s="1"/>
      <c r="E694" s="286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ht="13.5" customHeight="1">
      <c r="A695" s="1"/>
      <c r="B695" s="1"/>
      <c r="C695" s="1"/>
      <c r="D695" s="1"/>
      <c r="E695" s="286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ht="13.5" customHeight="1">
      <c r="A696" s="1"/>
      <c r="B696" s="1"/>
      <c r="C696" s="1"/>
      <c r="D696" s="1"/>
      <c r="E696" s="286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ht="13.5" customHeight="1">
      <c r="A697" s="1"/>
      <c r="B697" s="1"/>
      <c r="C697" s="1"/>
      <c r="D697" s="1"/>
      <c r="E697" s="286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ht="13.5" customHeight="1">
      <c r="A698" s="1"/>
      <c r="B698" s="1"/>
      <c r="C698" s="1"/>
      <c r="D698" s="1"/>
      <c r="E698" s="286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ht="13.5" customHeight="1">
      <c r="A699" s="1"/>
      <c r="B699" s="1"/>
      <c r="C699" s="1"/>
      <c r="D699" s="1"/>
      <c r="E699" s="286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ht="13.5" customHeight="1">
      <c r="A700" s="1"/>
      <c r="B700" s="1"/>
      <c r="C700" s="1"/>
      <c r="D700" s="1"/>
      <c r="E700" s="286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ht="13.5" customHeight="1">
      <c r="A701" s="1"/>
      <c r="B701" s="1"/>
      <c r="C701" s="1"/>
      <c r="D701" s="1"/>
      <c r="E701" s="286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ht="13.5" customHeight="1">
      <c r="A702" s="1"/>
      <c r="B702" s="1"/>
      <c r="C702" s="1"/>
      <c r="D702" s="1"/>
      <c r="E702" s="286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ht="13.5" customHeight="1">
      <c r="A703" s="1"/>
      <c r="B703" s="1"/>
      <c r="C703" s="1"/>
      <c r="D703" s="1"/>
      <c r="E703" s="286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ht="13.5" customHeight="1">
      <c r="A704" s="1"/>
      <c r="B704" s="1"/>
      <c r="C704" s="1"/>
      <c r="D704" s="1"/>
      <c r="E704" s="286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ht="13.5" customHeight="1">
      <c r="A705" s="1"/>
      <c r="B705" s="1"/>
      <c r="C705" s="1"/>
      <c r="D705" s="1"/>
      <c r="E705" s="286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ht="13.5" customHeight="1">
      <c r="A706" s="1"/>
      <c r="B706" s="1"/>
      <c r="C706" s="1"/>
      <c r="D706" s="1"/>
      <c r="E706" s="286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ht="13.5" customHeight="1">
      <c r="A707" s="1"/>
      <c r="B707" s="1"/>
      <c r="C707" s="1"/>
      <c r="D707" s="1"/>
      <c r="E707" s="286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ht="13.5" customHeight="1">
      <c r="A708" s="1"/>
      <c r="B708" s="1"/>
      <c r="C708" s="1"/>
      <c r="D708" s="1"/>
      <c r="E708" s="286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ht="13.5" customHeight="1">
      <c r="A709" s="1"/>
      <c r="B709" s="1"/>
      <c r="C709" s="1"/>
      <c r="D709" s="1"/>
      <c r="E709" s="286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ht="13.5" customHeight="1">
      <c r="A710" s="1"/>
      <c r="B710" s="1"/>
      <c r="C710" s="1"/>
      <c r="D710" s="1"/>
      <c r="E710" s="286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ht="13.5" customHeight="1">
      <c r="A711" s="1"/>
      <c r="B711" s="1"/>
      <c r="C711" s="1"/>
      <c r="D711" s="1"/>
      <c r="E711" s="286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ht="13.5" customHeight="1">
      <c r="A712" s="1"/>
      <c r="B712" s="1"/>
      <c r="C712" s="1"/>
      <c r="D712" s="1"/>
      <c r="E712" s="286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ht="13.5" customHeight="1">
      <c r="A713" s="1"/>
      <c r="B713" s="1"/>
      <c r="C713" s="1"/>
      <c r="D713" s="1"/>
      <c r="E713" s="286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ht="13.5" customHeight="1">
      <c r="A714" s="1"/>
      <c r="B714" s="1"/>
      <c r="C714" s="1"/>
      <c r="D714" s="1"/>
      <c r="E714" s="286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ht="13.5" customHeight="1">
      <c r="A715" s="1"/>
      <c r="B715" s="1"/>
      <c r="C715" s="1"/>
      <c r="D715" s="1"/>
      <c r="E715" s="286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ht="13.5" customHeight="1">
      <c r="A716" s="1"/>
      <c r="B716" s="1"/>
      <c r="C716" s="1"/>
      <c r="D716" s="1"/>
      <c r="E716" s="286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ht="13.5" customHeight="1">
      <c r="A717" s="1"/>
      <c r="B717" s="1"/>
      <c r="C717" s="1"/>
      <c r="D717" s="1"/>
      <c r="E717" s="286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ht="13.5" customHeight="1">
      <c r="A718" s="1"/>
      <c r="B718" s="1"/>
      <c r="C718" s="1"/>
      <c r="D718" s="1"/>
      <c r="E718" s="286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ht="13.5" customHeight="1">
      <c r="A719" s="1"/>
      <c r="B719" s="1"/>
      <c r="C719" s="1"/>
      <c r="D719" s="1"/>
      <c r="E719" s="286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ht="13.5" customHeight="1">
      <c r="A720" s="1"/>
      <c r="B720" s="1"/>
      <c r="C720" s="1"/>
      <c r="D720" s="1"/>
      <c r="E720" s="286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ht="13.5" customHeight="1">
      <c r="A721" s="1"/>
      <c r="B721" s="1"/>
      <c r="C721" s="1"/>
      <c r="D721" s="1"/>
      <c r="E721" s="286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ht="13.5" customHeight="1">
      <c r="A722" s="1"/>
      <c r="B722" s="1"/>
      <c r="C722" s="1"/>
      <c r="D722" s="1"/>
      <c r="E722" s="286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ht="13.5" customHeight="1">
      <c r="A723" s="1"/>
      <c r="B723" s="1"/>
      <c r="C723" s="1"/>
      <c r="D723" s="1"/>
      <c r="E723" s="286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ht="13.5" customHeight="1">
      <c r="A724" s="1"/>
      <c r="B724" s="1"/>
      <c r="C724" s="1"/>
      <c r="D724" s="1"/>
      <c r="E724" s="286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ht="13.5" customHeight="1">
      <c r="A725" s="1"/>
      <c r="B725" s="1"/>
      <c r="C725" s="1"/>
      <c r="D725" s="1"/>
      <c r="E725" s="286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ht="13.5" customHeight="1">
      <c r="A726" s="1"/>
      <c r="B726" s="1"/>
      <c r="C726" s="1"/>
      <c r="D726" s="1"/>
      <c r="E726" s="286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ht="13.5" customHeight="1">
      <c r="A727" s="1"/>
      <c r="B727" s="1"/>
      <c r="C727" s="1"/>
      <c r="D727" s="1"/>
      <c r="E727" s="286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ht="13.5" customHeight="1">
      <c r="A728" s="1"/>
      <c r="B728" s="1"/>
      <c r="C728" s="1"/>
      <c r="D728" s="1"/>
      <c r="E728" s="286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ht="13.5" customHeight="1">
      <c r="A729" s="1"/>
      <c r="B729" s="1"/>
      <c r="C729" s="1"/>
      <c r="D729" s="1"/>
      <c r="E729" s="286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ht="13.5" customHeight="1">
      <c r="A730" s="1"/>
      <c r="B730" s="1"/>
      <c r="C730" s="1"/>
      <c r="D730" s="1"/>
      <c r="E730" s="286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ht="13.5" customHeight="1">
      <c r="A731" s="1"/>
      <c r="B731" s="1"/>
      <c r="C731" s="1"/>
      <c r="D731" s="1"/>
      <c r="E731" s="286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ht="13.5" customHeight="1">
      <c r="A732" s="1"/>
      <c r="B732" s="1"/>
      <c r="C732" s="1"/>
      <c r="D732" s="1"/>
      <c r="E732" s="286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ht="13.5" customHeight="1">
      <c r="A733" s="1"/>
      <c r="B733" s="1"/>
      <c r="C733" s="1"/>
      <c r="D733" s="1"/>
      <c r="E733" s="286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ht="13.5" customHeight="1">
      <c r="A734" s="1"/>
      <c r="B734" s="1"/>
      <c r="C734" s="1"/>
      <c r="D734" s="1"/>
      <c r="E734" s="286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ht="13.5" customHeight="1">
      <c r="A735" s="1"/>
      <c r="B735" s="1"/>
      <c r="C735" s="1"/>
      <c r="D735" s="1"/>
      <c r="E735" s="286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ht="13.5" customHeight="1">
      <c r="A736" s="1"/>
      <c r="B736" s="1"/>
      <c r="C736" s="1"/>
      <c r="D736" s="1"/>
      <c r="E736" s="286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ht="13.5" customHeight="1">
      <c r="A737" s="1"/>
      <c r="B737" s="1"/>
      <c r="C737" s="1"/>
      <c r="D737" s="1"/>
      <c r="E737" s="286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ht="13.5" customHeight="1">
      <c r="A738" s="1"/>
      <c r="B738" s="1"/>
      <c r="C738" s="1"/>
      <c r="D738" s="1"/>
      <c r="E738" s="286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ht="13.5" customHeight="1">
      <c r="A739" s="1"/>
      <c r="B739" s="1"/>
      <c r="C739" s="1"/>
      <c r="D739" s="1"/>
      <c r="E739" s="286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ht="13.5" customHeight="1">
      <c r="A740" s="1"/>
      <c r="B740" s="1"/>
      <c r="C740" s="1"/>
      <c r="D740" s="1"/>
      <c r="E740" s="286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ht="13.5" customHeight="1">
      <c r="A741" s="1"/>
      <c r="B741" s="1"/>
      <c r="C741" s="1"/>
      <c r="D741" s="1"/>
      <c r="E741" s="286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ht="13.5" customHeight="1">
      <c r="A742" s="1"/>
      <c r="B742" s="1"/>
      <c r="C742" s="1"/>
      <c r="D742" s="1"/>
      <c r="E742" s="286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ht="13.5" customHeight="1">
      <c r="A743" s="1"/>
      <c r="B743" s="1"/>
      <c r="C743" s="1"/>
      <c r="D743" s="1"/>
      <c r="E743" s="286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ht="13.5" customHeight="1">
      <c r="A744" s="1"/>
      <c r="B744" s="1"/>
      <c r="C744" s="1"/>
      <c r="D744" s="1"/>
      <c r="E744" s="286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ht="13.5" customHeight="1">
      <c r="A745" s="1"/>
      <c r="B745" s="1"/>
      <c r="C745" s="1"/>
      <c r="D745" s="1"/>
      <c r="E745" s="286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ht="13.5" customHeight="1">
      <c r="A746" s="1"/>
      <c r="B746" s="1"/>
      <c r="C746" s="1"/>
      <c r="D746" s="1"/>
      <c r="E746" s="286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ht="13.5" customHeight="1">
      <c r="A747" s="1"/>
      <c r="B747" s="1"/>
      <c r="C747" s="1"/>
      <c r="D747" s="1"/>
      <c r="E747" s="286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ht="13.5" customHeight="1">
      <c r="A748" s="1"/>
      <c r="B748" s="1"/>
      <c r="C748" s="1"/>
      <c r="D748" s="1"/>
      <c r="E748" s="286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ht="13.5" customHeight="1">
      <c r="A749" s="1"/>
      <c r="B749" s="1"/>
      <c r="C749" s="1"/>
      <c r="D749" s="1"/>
      <c r="E749" s="286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ht="13.5" customHeight="1">
      <c r="A750" s="1"/>
      <c r="B750" s="1"/>
      <c r="C750" s="1"/>
      <c r="D750" s="1"/>
      <c r="E750" s="286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ht="13.5" customHeight="1">
      <c r="A751" s="1"/>
      <c r="B751" s="1"/>
      <c r="C751" s="1"/>
      <c r="D751" s="1"/>
      <c r="E751" s="286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ht="13.5" customHeight="1">
      <c r="A752" s="1"/>
      <c r="B752" s="1"/>
      <c r="C752" s="1"/>
      <c r="D752" s="1"/>
      <c r="E752" s="286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ht="13.5" customHeight="1">
      <c r="A753" s="1"/>
      <c r="B753" s="1"/>
      <c r="C753" s="1"/>
      <c r="D753" s="1"/>
      <c r="E753" s="286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ht="13.5" customHeight="1">
      <c r="A754" s="1"/>
      <c r="B754" s="1"/>
      <c r="C754" s="1"/>
      <c r="D754" s="1"/>
      <c r="E754" s="286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ht="13.5" customHeight="1">
      <c r="A755" s="1"/>
      <c r="B755" s="1"/>
      <c r="C755" s="1"/>
      <c r="D755" s="1"/>
      <c r="E755" s="286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ht="13.5" customHeight="1">
      <c r="A756" s="1"/>
      <c r="B756" s="1"/>
      <c r="C756" s="1"/>
      <c r="D756" s="1"/>
      <c r="E756" s="286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ht="13.5" customHeight="1">
      <c r="A757" s="1"/>
      <c r="B757" s="1"/>
      <c r="C757" s="1"/>
      <c r="D757" s="1"/>
      <c r="E757" s="286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ht="13.5" customHeight="1">
      <c r="A758" s="1"/>
      <c r="B758" s="1"/>
      <c r="C758" s="1"/>
      <c r="D758" s="1"/>
      <c r="E758" s="286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ht="13.5" customHeight="1">
      <c r="A759" s="1"/>
      <c r="B759" s="1"/>
      <c r="C759" s="1"/>
      <c r="D759" s="1"/>
      <c r="E759" s="286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ht="13.5" customHeight="1">
      <c r="A760" s="1"/>
      <c r="B760" s="1"/>
      <c r="C760" s="1"/>
      <c r="D760" s="1"/>
      <c r="E760" s="286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ht="13.5" customHeight="1">
      <c r="A761" s="1"/>
      <c r="B761" s="1"/>
      <c r="C761" s="1"/>
      <c r="D761" s="1"/>
      <c r="E761" s="286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ht="13.5" customHeight="1">
      <c r="A762" s="1"/>
      <c r="B762" s="1"/>
      <c r="C762" s="1"/>
      <c r="D762" s="1"/>
      <c r="E762" s="286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ht="13.5" customHeight="1">
      <c r="A763" s="1"/>
      <c r="B763" s="1"/>
      <c r="C763" s="1"/>
      <c r="D763" s="1"/>
      <c r="E763" s="286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ht="13.5" customHeight="1">
      <c r="A764" s="1"/>
      <c r="B764" s="1"/>
      <c r="C764" s="1"/>
      <c r="D764" s="1"/>
      <c r="E764" s="286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ht="13.5" customHeight="1">
      <c r="A765" s="1"/>
      <c r="B765" s="1"/>
      <c r="C765" s="1"/>
      <c r="D765" s="1"/>
      <c r="E765" s="286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ht="13.5" customHeight="1">
      <c r="A766" s="1"/>
      <c r="B766" s="1"/>
      <c r="C766" s="1"/>
      <c r="D766" s="1"/>
      <c r="E766" s="286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ht="13.5" customHeight="1">
      <c r="A767" s="1"/>
      <c r="B767" s="1"/>
      <c r="C767" s="1"/>
      <c r="D767" s="1"/>
      <c r="E767" s="286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ht="13.5" customHeight="1">
      <c r="A768" s="1"/>
      <c r="B768" s="1"/>
      <c r="C768" s="1"/>
      <c r="D768" s="1"/>
      <c r="E768" s="286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ht="13.5" customHeight="1">
      <c r="A769" s="1"/>
      <c r="B769" s="1"/>
      <c r="C769" s="1"/>
      <c r="D769" s="1"/>
      <c r="E769" s="286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ht="13.5" customHeight="1">
      <c r="A770" s="1"/>
      <c r="B770" s="1"/>
      <c r="C770" s="1"/>
      <c r="D770" s="1"/>
      <c r="E770" s="286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ht="13.5" customHeight="1">
      <c r="A771" s="1"/>
      <c r="B771" s="1"/>
      <c r="C771" s="1"/>
      <c r="D771" s="1"/>
      <c r="E771" s="286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ht="13.5" customHeight="1">
      <c r="A772" s="1"/>
      <c r="B772" s="1"/>
      <c r="C772" s="1"/>
      <c r="D772" s="1"/>
      <c r="E772" s="286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ht="13.5" customHeight="1">
      <c r="A773" s="1"/>
      <c r="B773" s="1"/>
      <c r="C773" s="1"/>
      <c r="D773" s="1"/>
      <c r="E773" s="286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ht="13.5" customHeight="1">
      <c r="A774" s="1"/>
      <c r="B774" s="1"/>
      <c r="C774" s="1"/>
      <c r="D774" s="1"/>
      <c r="E774" s="286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ht="13.5" customHeight="1">
      <c r="A775" s="1"/>
      <c r="B775" s="1"/>
      <c r="C775" s="1"/>
      <c r="D775" s="1"/>
      <c r="E775" s="286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ht="13.5" customHeight="1">
      <c r="A776" s="1"/>
      <c r="B776" s="1"/>
      <c r="C776" s="1"/>
      <c r="D776" s="1"/>
      <c r="E776" s="286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ht="13.5" customHeight="1">
      <c r="A777" s="1"/>
      <c r="B777" s="1"/>
      <c r="C777" s="1"/>
      <c r="D777" s="1"/>
      <c r="E777" s="286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ht="13.5" customHeight="1">
      <c r="A778" s="1"/>
      <c r="B778" s="1"/>
      <c r="C778" s="1"/>
      <c r="D778" s="1"/>
      <c r="E778" s="286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ht="13.5" customHeight="1">
      <c r="A779" s="1"/>
      <c r="B779" s="1"/>
      <c r="C779" s="1"/>
      <c r="D779" s="1"/>
      <c r="E779" s="286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ht="13.5" customHeight="1">
      <c r="A780" s="1"/>
      <c r="B780" s="1"/>
      <c r="C780" s="1"/>
      <c r="D780" s="1"/>
      <c r="E780" s="286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ht="13.5" customHeight="1">
      <c r="A781" s="1"/>
      <c r="B781" s="1"/>
      <c r="C781" s="1"/>
      <c r="D781" s="1"/>
      <c r="E781" s="286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ht="13.5" customHeight="1">
      <c r="A782" s="1"/>
      <c r="B782" s="1"/>
      <c r="C782" s="1"/>
      <c r="D782" s="1"/>
      <c r="E782" s="286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ht="13.5" customHeight="1">
      <c r="A783" s="1"/>
      <c r="B783" s="1"/>
      <c r="C783" s="1"/>
      <c r="D783" s="1"/>
      <c r="E783" s="286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ht="13.5" customHeight="1">
      <c r="A784" s="1"/>
      <c r="B784" s="1"/>
      <c r="C784" s="1"/>
      <c r="D784" s="1"/>
      <c r="E784" s="286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ht="13.5" customHeight="1">
      <c r="A785" s="1"/>
      <c r="B785" s="1"/>
      <c r="C785" s="1"/>
      <c r="D785" s="1"/>
      <c r="E785" s="286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ht="13.5" customHeight="1">
      <c r="A786" s="1"/>
      <c r="B786" s="1"/>
      <c r="C786" s="1"/>
      <c r="D786" s="1"/>
      <c r="E786" s="286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ht="13.5" customHeight="1">
      <c r="A787" s="1"/>
      <c r="B787" s="1"/>
      <c r="C787" s="1"/>
      <c r="D787" s="1"/>
      <c r="E787" s="286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ht="13.5" customHeight="1">
      <c r="A788" s="1"/>
      <c r="B788" s="1"/>
      <c r="C788" s="1"/>
      <c r="D788" s="1"/>
      <c r="E788" s="286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ht="13.5" customHeight="1">
      <c r="A789" s="1"/>
      <c r="B789" s="1"/>
      <c r="C789" s="1"/>
      <c r="D789" s="1"/>
      <c r="E789" s="286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ht="13.5" customHeight="1">
      <c r="A790" s="1"/>
      <c r="B790" s="1"/>
      <c r="C790" s="1"/>
      <c r="D790" s="1"/>
      <c r="E790" s="286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ht="13.5" customHeight="1">
      <c r="A791" s="1"/>
      <c r="B791" s="1"/>
      <c r="C791" s="1"/>
      <c r="D791" s="1"/>
      <c r="E791" s="286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ht="13.5" customHeight="1">
      <c r="A792" s="1"/>
      <c r="B792" s="1"/>
      <c r="C792" s="1"/>
      <c r="D792" s="1"/>
      <c r="E792" s="286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ht="13.5" customHeight="1">
      <c r="A793" s="1"/>
      <c r="B793" s="1"/>
      <c r="C793" s="1"/>
      <c r="D793" s="1"/>
      <c r="E793" s="286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ht="13.5" customHeight="1">
      <c r="A794" s="1"/>
      <c r="B794" s="1"/>
      <c r="C794" s="1"/>
      <c r="D794" s="1"/>
      <c r="E794" s="286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ht="13.5" customHeight="1">
      <c r="A795" s="1"/>
      <c r="B795" s="1"/>
      <c r="C795" s="1"/>
      <c r="D795" s="1"/>
      <c r="E795" s="286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ht="13.5" customHeight="1">
      <c r="A796" s="1"/>
      <c r="B796" s="1"/>
      <c r="C796" s="1"/>
      <c r="D796" s="1"/>
      <c r="E796" s="286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ht="13.5" customHeight="1">
      <c r="A797" s="1"/>
      <c r="B797" s="1"/>
      <c r="C797" s="1"/>
      <c r="D797" s="1"/>
      <c r="E797" s="286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ht="13.5" customHeight="1">
      <c r="A798" s="1"/>
      <c r="B798" s="1"/>
      <c r="C798" s="1"/>
      <c r="D798" s="1"/>
      <c r="E798" s="286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ht="13.5" customHeight="1">
      <c r="A799" s="1"/>
      <c r="B799" s="1"/>
      <c r="C799" s="1"/>
      <c r="D799" s="1"/>
      <c r="E799" s="286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ht="13.5" customHeight="1">
      <c r="A800" s="1"/>
      <c r="B800" s="1"/>
      <c r="C800" s="1"/>
      <c r="D800" s="1"/>
      <c r="E800" s="286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ht="13.5" customHeight="1">
      <c r="A801" s="1"/>
      <c r="B801" s="1"/>
      <c r="C801" s="1"/>
      <c r="D801" s="1"/>
      <c r="E801" s="286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ht="13.5" customHeight="1">
      <c r="A802" s="1"/>
      <c r="B802" s="1"/>
      <c r="C802" s="1"/>
      <c r="D802" s="1"/>
      <c r="E802" s="286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ht="13.5" customHeight="1">
      <c r="A803" s="1"/>
      <c r="B803" s="1"/>
      <c r="C803" s="1"/>
      <c r="D803" s="1"/>
      <c r="E803" s="286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ht="13.5" customHeight="1">
      <c r="A804" s="1"/>
      <c r="B804" s="1"/>
      <c r="C804" s="1"/>
      <c r="D804" s="1"/>
      <c r="E804" s="286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ht="13.5" customHeight="1">
      <c r="A805" s="1"/>
      <c r="B805" s="1"/>
      <c r="C805" s="1"/>
      <c r="D805" s="1"/>
      <c r="E805" s="286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ht="13.5" customHeight="1">
      <c r="A806" s="1"/>
      <c r="B806" s="1"/>
      <c r="C806" s="1"/>
      <c r="D806" s="1"/>
      <c r="E806" s="286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ht="13.5" customHeight="1">
      <c r="A807" s="1"/>
      <c r="B807" s="1"/>
      <c r="C807" s="1"/>
      <c r="D807" s="1"/>
      <c r="E807" s="286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ht="13.5" customHeight="1">
      <c r="A808" s="1"/>
      <c r="B808" s="1"/>
      <c r="C808" s="1"/>
      <c r="D808" s="1"/>
      <c r="E808" s="286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ht="13.5" customHeight="1">
      <c r="A809" s="1"/>
      <c r="B809" s="1"/>
      <c r="C809" s="1"/>
      <c r="D809" s="1"/>
      <c r="E809" s="286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ht="13.5" customHeight="1">
      <c r="A810" s="1"/>
      <c r="B810" s="1"/>
      <c r="C810" s="1"/>
      <c r="D810" s="1"/>
      <c r="E810" s="286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ht="13.5" customHeight="1">
      <c r="A811" s="1"/>
      <c r="B811" s="1"/>
      <c r="C811" s="1"/>
      <c r="D811" s="1"/>
      <c r="E811" s="286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ht="13.5" customHeight="1">
      <c r="A812" s="1"/>
      <c r="B812" s="1"/>
      <c r="C812" s="1"/>
      <c r="D812" s="1"/>
      <c r="E812" s="286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ht="13.5" customHeight="1">
      <c r="A813" s="1"/>
      <c r="B813" s="1"/>
      <c r="C813" s="1"/>
      <c r="D813" s="1"/>
      <c r="E813" s="286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ht="13.5" customHeight="1">
      <c r="A814" s="1"/>
      <c r="B814" s="1"/>
      <c r="C814" s="1"/>
      <c r="D814" s="1"/>
      <c r="E814" s="286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ht="13.5" customHeight="1">
      <c r="A815" s="1"/>
      <c r="B815" s="1"/>
      <c r="C815" s="1"/>
      <c r="D815" s="1"/>
      <c r="E815" s="286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ht="13.5" customHeight="1">
      <c r="A816" s="1"/>
      <c r="B816" s="1"/>
      <c r="C816" s="1"/>
      <c r="D816" s="1"/>
      <c r="E816" s="286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ht="13.5" customHeight="1">
      <c r="A817" s="1"/>
      <c r="B817" s="1"/>
      <c r="C817" s="1"/>
      <c r="D817" s="1"/>
      <c r="E817" s="286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ht="13.5" customHeight="1">
      <c r="A818" s="1"/>
      <c r="B818" s="1"/>
      <c r="C818" s="1"/>
      <c r="D818" s="1"/>
      <c r="E818" s="286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ht="13.5" customHeight="1">
      <c r="A819" s="1"/>
      <c r="B819" s="1"/>
      <c r="C819" s="1"/>
      <c r="D819" s="1"/>
      <c r="E819" s="286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ht="13.5" customHeight="1">
      <c r="A820" s="1"/>
      <c r="B820" s="1"/>
      <c r="C820" s="1"/>
      <c r="D820" s="1"/>
      <c r="E820" s="286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ht="13.5" customHeight="1">
      <c r="A821" s="1"/>
      <c r="B821" s="1"/>
      <c r="C821" s="1"/>
      <c r="D821" s="1"/>
      <c r="E821" s="286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ht="13.5" customHeight="1">
      <c r="A822" s="1"/>
      <c r="B822" s="1"/>
      <c r="C822" s="1"/>
      <c r="D822" s="1"/>
      <c r="E822" s="286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ht="13.5" customHeight="1">
      <c r="A823" s="1"/>
      <c r="B823" s="1"/>
      <c r="C823" s="1"/>
      <c r="D823" s="1"/>
      <c r="E823" s="286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ht="13.5" customHeight="1">
      <c r="A824" s="1"/>
      <c r="B824" s="1"/>
      <c r="C824" s="1"/>
      <c r="D824" s="1"/>
      <c r="E824" s="286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ht="13.5" customHeight="1">
      <c r="A825" s="1"/>
      <c r="B825" s="1"/>
      <c r="C825" s="1"/>
      <c r="D825" s="1"/>
      <c r="E825" s="286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ht="13.5" customHeight="1">
      <c r="A826" s="1"/>
      <c r="B826" s="1"/>
      <c r="C826" s="1"/>
      <c r="D826" s="1"/>
      <c r="E826" s="286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ht="13.5" customHeight="1">
      <c r="A827" s="1"/>
      <c r="B827" s="1"/>
      <c r="C827" s="1"/>
      <c r="D827" s="1"/>
      <c r="E827" s="286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ht="13.5" customHeight="1">
      <c r="A828" s="1"/>
      <c r="B828" s="1"/>
      <c r="C828" s="1"/>
      <c r="D828" s="1"/>
      <c r="E828" s="286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ht="13.5" customHeight="1">
      <c r="A829" s="1"/>
      <c r="B829" s="1"/>
      <c r="C829" s="1"/>
      <c r="D829" s="1"/>
      <c r="E829" s="286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ht="13.5" customHeight="1">
      <c r="A830" s="1"/>
      <c r="B830" s="1"/>
      <c r="C830" s="1"/>
      <c r="D830" s="1"/>
      <c r="E830" s="286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ht="13.5" customHeight="1">
      <c r="A831" s="1"/>
      <c r="B831" s="1"/>
      <c r="C831" s="1"/>
      <c r="D831" s="1"/>
      <c r="E831" s="286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ht="13.5" customHeight="1">
      <c r="A832" s="1"/>
      <c r="B832" s="1"/>
      <c r="C832" s="1"/>
      <c r="D832" s="1"/>
      <c r="E832" s="286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ht="13.5" customHeight="1">
      <c r="A833" s="1"/>
      <c r="B833" s="1"/>
      <c r="C833" s="1"/>
      <c r="D833" s="1"/>
      <c r="E833" s="286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ht="13.5" customHeight="1">
      <c r="A834" s="1"/>
      <c r="B834" s="1"/>
      <c r="C834" s="1"/>
      <c r="D834" s="1"/>
      <c r="E834" s="286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ht="13.5" customHeight="1">
      <c r="A835" s="1"/>
      <c r="B835" s="1"/>
      <c r="C835" s="1"/>
      <c r="D835" s="1"/>
      <c r="E835" s="286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ht="13.5" customHeight="1">
      <c r="A836" s="1"/>
      <c r="B836" s="1"/>
      <c r="C836" s="1"/>
      <c r="D836" s="1"/>
      <c r="E836" s="286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ht="13.5" customHeight="1">
      <c r="A837" s="1"/>
      <c r="B837" s="1"/>
      <c r="C837" s="1"/>
      <c r="D837" s="1"/>
      <c r="E837" s="286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ht="13.5" customHeight="1">
      <c r="A838" s="1"/>
      <c r="B838" s="1"/>
      <c r="C838" s="1"/>
      <c r="D838" s="1"/>
      <c r="E838" s="286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ht="13.5" customHeight="1">
      <c r="A839" s="1"/>
      <c r="B839" s="1"/>
      <c r="C839" s="1"/>
      <c r="D839" s="1"/>
      <c r="E839" s="286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ht="13.5" customHeight="1">
      <c r="A840" s="1"/>
      <c r="B840" s="1"/>
      <c r="C840" s="1"/>
      <c r="D840" s="1"/>
      <c r="E840" s="286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ht="13.5" customHeight="1">
      <c r="A841" s="1"/>
      <c r="B841" s="1"/>
      <c r="C841" s="1"/>
      <c r="D841" s="1"/>
      <c r="E841" s="286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ht="13.5" customHeight="1">
      <c r="A842" s="1"/>
      <c r="B842" s="1"/>
      <c r="C842" s="1"/>
      <c r="D842" s="1"/>
      <c r="E842" s="286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ht="13.5" customHeight="1">
      <c r="A843" s="1"/>
      <c r="B843" s="1"/>
      <c r="C843" s="1"/>
      <c r="D843" s="1"/>
      <c r="E843" s="286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ht="13.5" customHeight="1">
      <c r="A844" s="1"/>
      <c r="B844" s="1"/>
      <c r="C844" s="1"/>
      <c r="D844" s="1"/>
      <c r="E844" s="286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ht="13.5" customHeight="1">
      <c r="A845" s="1"/>
      <c r="B845" s="1"/>
      <c r="C845" s="1"/>
      <c r="D845" s="1"/>
      <c r="E845" s="286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ht="13.5" customHeight="1">
      <c r="A846" s="1"/>
      <c r="B846" s="1"/>
      <c r="C846" s="1"/>
      <c r="D846" s="1"/>
      <c r="E846" s="286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ht="13.5" customHeight="1">
      <c r="A847" s="1"/>
      <c r="B847" s="1"/>
      <c r="C847" s="1"/>
      <c r="D847" s="1"/>
      <c r="E847" s="286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ht="13.5" customHeight="1">
      <c r="A848" s="1"/>
      <c r="B848" s="1"/>
      <c r="C848" s="1"/>
      <c r="D848" s="1"/>
      <c r="E848" s="286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ht="13.5" customHeight="1">
      <c r="A849" s="1"/>
      <c r="B849" s="1"/>
      <c r="C849" s="1"/>
      <c r="D849" s="1"/>
      <c r="E849" s="286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ht="13.5" customHeight="1">
      <c r="A850" s="1"/>
      <c r="B850" s="1"/>
      <c r="C850" s="1"/>
      <c r="D850" s="1"/>
      <c r="E850" s="286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ht="13.5" customHeight="1">
      <c r="A851" s="1"/>
      <c r="B851" s="1"/>
      <c r="C851" s="1"/>
      <c r="D851" s="1"/>
      <c r="E851" s="286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ht="13.5" customHeight="1">
      <c r="A852" s="1"/>
      <c r="B852" s="1"/>
      <c r="C852" s="1"/>
      <c r="D852" s="1"/>
      <c r="E852" s="286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ht="13.5" customHeight="1">
      <c r="A853" s="1"/>
      <c r="B853" s="1"/>
      <c r="C853" s="1"/>
      <c r="D853" s="1"/>
      <c r="E853" s="286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ht="13.5" customHeight="1">
      <c r="A854" s="1"/>
      <c r="B854" s="1"/>
      <c r="C854" s="1"/>
      <c r="D854" s="1"/>
      <c r="E854" s="286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ht="13.5" customHeight="1">
      <c r="A855" s="1"/>
      <c r="B855" s="1"/>
      <c r="C855" s="1"/>
      <c r="D855" s="1"/>
      <c r="E855" s="286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ht="13.5" customHeight="1">
      <c r="A856" s="1"/>
      <c r="B856" s="1"/>
      <c r="C856" s="1"/>
      <c r="D856" s="1"/>
      <c r="E856" s="286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ht="13.5" customHeight="1">
      <c r="A857" s="1"/>
      <c r="B857" s="1"/>
      <c r="C857" s="1"/>
      <c r="D857" s="1"/>
      <c r="E857" s="286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ht="13.5" customHeight="1">
      <c r="A858" s="1"/>
      <c r="B858" s="1"/>
      <c r="C858" s="1"/>
      <c r="D858" s="1"/>
      <c r="E858" s="286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ht="13.5" customHeight="1">
      <c r="A859" s="1"/>
      <c r="B859" s="1"/>
      <c r="C859" s="1"/>
      <c r="D859" s="1"/>
      <c r="E859" s="286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ht="13.5" customHeight="1">
      <c r="A860" s="1"/>
      <c r="B860" s="1"/>
      <c r="C860" s="1"/>
      <c r="D860" s="1"/>
      <c r="E860" s="286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ht="13.5" customHeight="1">
      <c r="A861" s="1"/>
      <c r="B861" s="1"/>
      <c r="C861" s="1"/>
      <c r="D861" s="1"/>
      <c r="E861" s="286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ht="13.5" customHeight="1">
      <c r="A862" s="1"/>
      <c r="B862" s="1"/>
      <c r="C862" s="1"/>
      <c r="D862" s="1"/>
      <c r="E862" s="286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ht="13.5" customHeight="1">
      <c r="A863" s="1"/>
      <c r="B863" s="1"/>
      <c r="C863" s="1"/>
      <c r="D863" s="1"/>
      <c r="E863" s="286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ht="13.5" customHeight="1">
      <c r="A864" s="1"/>
      <c r="B864" s="1"/>
      <c r="C864" s="1"/>
      <c r="D864" s="1"/>
      <c r="E864" s="286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ht="13.5" customHeight="1">
      <c r="A865" s="1"/>
      <c r="B865" s="1"/>
      <c r="C865" s="1"/>
      <c r="D865" s="1"/>
      <c r="E865" s="286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ht="13.5" customHeight="1">
      <c r="A866" s="1"/>
      <c r="B866" s="1"/>
      <c r="C866" s="1"/>
      <c r="D866" s="1"/>
      <c r="E866" s="286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ht="13.5" customHeight="1">
      <c r="A867" s="1"/>
      <c r="B867" s="1"/>
      <c r="C867" s="1"/>
      <c r="D867" s="1"/>
      <c r="E867" s="286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ht="13.5" customHeight="1">
      <c r="A868" s="1"/>
      <c r="B868" s="1"/>
      <c r="C868" s="1"/>
      <c r="D868" s="1"/>
      <c r="E868" s="286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ht="13.5" customHeight="1">
      <c r="A869" s="1"/>
      <c r="B869" s="1"/>
      <c r="C869" s="1"/>
      <c r="D869" s="1"/>
      <c r="E869" s="286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ht="13.5" customHeight="1">
      <c r="A870" s="1"/>
      <c r="B870" s="1"/>
      <c r="C870" s="1"/>
      <c r="D870" s="1"/>
      <c r="E870" s="286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ht="13.5" customHeight="1">
      <c r="A871" s="1"/>
      <c r="B871" s="1"/>
      <c r="C871" s="1"/>
      <c r="D871" s="1"/>
      <c r="E871" s="286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ht="13.5" customHeight="1">
      <c r="A872" s="1"/>
      <c r="B872" s="1"/>
      <c r="C872" s="1"/>
      <c r="D872" s="1"/>
      <c r="E872" s="286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ht="13.5" customHeight="1">
      <c r="A873" s="1"/>
      <c r="B873" s="1"/>
      <c r="C873" s="1"/>
      <c r="D873" s="1"/>
      <c r="E873" s="286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ht="13.5" customHeight="1">
      <c r="A874" s="1"/>
      <c r="B874" s="1"/>
      <c r="C874" s="1"/>
      <c r="D874" s="1"/>
      <c r="E874" s="286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ht="13.5" customHeight="1">
      <c r="A875" s="1"/>
      <c r="B875" s="1"/>
      <c r="C875" s="1"/>
      <c r="D875" s="1"/>
      <c r="E875" s="286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ht="13.5" customHeight="1">
      <c r="A876" s="1"/>
      <c r="B876" s="1"/>
      <c r="C876" s="1"/>
      <c r="D876" s="1"/>
      <c r="E876" s="286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ht="13.5" customHeight="1">
      <c r="A877" s="1"/>
      <c r="B877" s="1"/>
      <c r="C877" s="1"/>
      <c r="D877" s="1"/>
      <c r="E877" s="286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ht="13.5" customHeight="1">
      <c r="A878" s="1"/>
      <c r="B878" s="1"/>
      <c r="C878" s="1"/>
      <c r="D878" s="1"/>
      <c r="E878" s="286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ht="13.5" customHeight="1">
      <c r="A879" s="1"/>
      <c r="B879" s="1"/>
      <c r="C879" s="1"/>
      <c r="D879" s="1"/>
      <c r="E879" s="286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ht="13.5" customHeight="1">
      <c r="A880" s="1"/>
      <c r="B880" s="1"/>
      <c r="C880" s="1"/>
      <c r="D880" s="1"/>
      <c r="E880" s="286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ht="13.5" customHeight="1">
      <c r="A881" s="1"/>
      <c r="B881" s="1"/>
      <c r="C881" s="1"/>
      <c r="D881" s="1"/>
      <c r="E881" s="286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ht="13.5" customHeight="1">
      <c r="A882" s="1"/>
      <c r="B882" s="1"/>
      <c r="C882" s="1"/>
      <c r="D882" s="1"/>
      <c r="E882" s="286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ht="13.5" customHeight="1">
      <c r="A883" s="1"/>
      <c r="B883" s="1"/>
      <c r="C883" s="1"/>
      <c r="D883" s="1"/>
      <c r="E883" s="286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ht="13.5" customHeight="1">
      <c r="A884" s="1"/>
      <c r="B884" s="1"/>
      <c r="C884" s="1"/>
      <c r="D884" s="1"/>
      <c r="E884" s="286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ht="13.5" customHeight="1">
      <c r="A885" s="1"/>
      <c r="B885" s="1"/>
      <c r="C885" s="1"/>
      <c r="D885" s="1"/>
      <c r="E885" s="286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ht="13.5" customHeight="1">
      <c r="A886" s="1"/>
      <c r="B886" s="1"/>
      <c r="C886" s="1"/>
      <c r="D886" s="1"/>
      <c r="E886" s="286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ht="13.5" customHeight="1">
      <c r="A887" s="1"/>
      <c r="B887" s="1"/>
      <c r="C887" s="1"/>
      <c r="D887" s="1"/>
      <c r="E887" s="286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ht="13.5" customHeight="1">
      <c r="A888" s="1"/>
      <c r="B888" s="1"/>
      <c r="C888" s="1"/>
      <c r="D888" s="1"/>
      <c r="E888" s="286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ht="13.5" customHeight="1">
      <c r="A889" s="1"/>
      <c r="B889" s="1"/>
      <c r="C889" s="1"/>
      <c r="D889" s="1"/>
      <c r="E889" s="286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ht="13.5" customHeight="1">
      <c r="A890" s="1"/>
      <c r="B890" s="1"/>
      <c r="C890" s="1"/>
      <c r="D890" s="1"/>
      <c r="E890" s="286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ht="13.5" customHeight="1">
      <c r="A891" s="1"/>
      <c r="B891" s="1"/>
      <c r="C891" s="1"/>
      <c r="D891" s="1"/>
      <c r="E891" s="286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ht="13.5" customHeight="1">
      <c r="A892" s="1"/>
      <c r="B892" s="1"/>
      <c r="C892" s="1"/>
      <c r="D892" s="1"/>
      <c r="E892" s="286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ht="13.5" customHeight="1">
      <c r="A893" s="1"/>
      <c r="B893" s="1"/>
      <c r="C893" s="1"/>
      <c r="D893" s="1"/>
      <c r="E893" s="286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ht="13.5" customHeight="1">
      <c r="A894" s="1"/>
      <c r="B894" s="1"/>
      <c r="C894" s="1"/>
      <c r="D894" s="1"/>
      <c r="E894" s="286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ht="13.5" customHeight="1">
      <c r="A895" s="1"/>
      <c r="B895" s="1"/>
      <c r="C895" s="1"/>
      <c r="D895" s="1"/>
      <c r="E895" s="286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ht="13.5" customHeight="1">
      <c r="A896" s="1"/>
      <c r="B896" s="1"/>
      <c r="C896" s="1"/>
      <c r="D896" s="1"/>
      <c r="E896" s="286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ht="13.5" customHeight="1">
      <c r="A897" s="1"/>
      <c r="B897" s="1"/>
      <c r="C897" s="1"/>
      <c r="D897" s="1"/>
      <c r="E897" s="286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ht="13.5" customHeight="1">
      <c r="A898" s="1"/>
      <c r="B898" s="1"/>
      <c r="C898" s="1"/>
      <c r="D898" s="1"/>
      <c r="E898" s="286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ht="13.5" customHeight="1">
      <c r="A899" s="1"/>
      <c r="B899" s="1"/>
      <c r="C899" s="1"/>
      <c r="D899" s="1"/>
      <c r="E899" s="286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ht="13.5" customHeight="1">
      <c r="A900" s="1"/>
      <c r="B900" s="1"/>
      <c r="C900" s="1"/>
      <c r="D900" s="1"/>
      <c r="E900" s="286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ht="13.5" customHeight="1">
      <c r="A901" s="1"/>
      <c r="B901" s="1"/>
      <c r="C901" s="1"/>
      <c r="D901" s="1"/>
      <c r="E901" s="286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ht="13.5" customHeight="1">
      <c r="A902" s="1"/>
      <c r="B902" s="1"/>
      <c r="C902" s="1"/>
      <c r="D902" s="1"/>
      <c r="E902" s="286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ht="13.5" customHeight="1">
      <c r="A903" s="1"/>
      <c r="B903" s="1"/>
      <c r="C903" s="1"/>
      <c r="D903" s="1"/>
      <c r="E903" s="286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ht="13.5" customHeight="1">
      <c r="A904" s="1"/>
      <c r="B904" s="1"/>
      <c r="C904" s="1"/>
      <c r="D904" s="1"/>
      <c r="E904" s="286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ht="13.5" customHeight="1">
      <c r="A905" s="1"/>
      <c r="B905" s="1"/>
      <c r="C905" s="1"/>
      <c r="D905" s="1"/>
      <c r="E905" s="286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ht="13.5" customHeight="1">
      <c r="A906" s="1"/>
      <c r="B906" s="1"/>
      <c r="C906" s="1"/>
      <c r="D906" s="1"/>
      <c r="E906" s="286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ht="13.5" customHeight="1">
      <c r="A907" s="1"/>
      <c r="B907" s="1"/>
      <c r="C907" s="1"/>
      <c r="D907" s="1"/>
      <c r="E907" s="286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ht="13.5" customHeight="1">
      <c r="A908" s="1"/>
      <c r="B908" s="1"/>
      <c r="C908" s="1"/>
      <c r="D908" s="1"/>
      <c r="E908" s="286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ht="13.5" customHeight="1">
      <c r="A909" s="1"/>
      <c r="B909" s="1"/>
      <c r="C909" s="1"/>
      <c r="D909" s="1"/>
      <c r="E909" s="286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ht="13.5" customHeight="1">
      <c r="A910" s="1"/>
      <c r="B910" s="1"/>
      <c r="C910" s="1"/>
      <c r="D910" s="1"/>
      <c r="E910" s="286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ht="13.5" customHeight="1">
      <c r="A911" s="1"/>
      <c r="B911" s="1"/>
      <c r="C911" s="1"/>
      <c r="D911" s="1"/>
      <c r="E911" s="286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ht="13.5" customHeight="1">
      <c r="A912" s="1"/>
      <c r="B912" s="1"/>
      <c r="C912" s="1"/>
      <c r="D912" s="1"/>
      <c r="E912" s="286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ht="13.5" customHeight="1">
      <c r="A913" s="1"/>
      <c r="B913" s="1"/>
      <c r="C913" s="1"/>
      <c r="D913" s="1"/>
      <c r="E913" s="286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ht="13.5" customHeight="1">
      <c r="A914" s="1"/>
      <c r="B914" s="1"/>
      <c r="C914" s="1"/>
      <c r="D914" s="1"/>
      <c r="E914" s="286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ht="13.5" customHeight="1">
      <c r="A915" s="1"/>
      <c r="B915" s="1"/>
      <c r="C915" s="1"/>
      <c r="D915" s="1"/>
      <c r="E915" s="286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ht="13.5" customHeight="1">
      <c r="A916" s="1"/>
      <c r="B916" s="1"/>
      <c r="C916" s="1"/>
      <c r="D916" s="1"/>
      <c r="E916" s="286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ht="13.5" customHeight="1">
      <c r="A917" s="1"/>
      <c r="B917" s="1"/>
      <c r="C917" s="1"/>
      <c r="D917" s="1"/>
      <c r="E917" s="286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ht="13.5" customHeight="1">
      <c r="A918" s="1"/>
      <c r="B918" s="1"/>
      <c r="C918" s="1"/>
      <c r="D918" s="1"/>
      <c r="E918" s="286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ht="13.5" customHeight="1">
      <c r="A919" s="1"/>
      <c r="B919" s="1"/>
      <c r="C919" s="1"/>
      <c r="D919" s="1"/>
      <c r="E919" s="286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ht="13.5" customHeight="1">
      <c r="A920" s="1"/>
      <c r="B920" s="1"/>
      <c r="C920" s="1"/>
      <c r="D920" s="1"/>
      <c r="E920" s="286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ht="13.5" customHeight="1">
      <c r="A921" s="1"/>
      <c r="B921" s="1"/>
      <c r="C921" s="1"/>
      <c r="D921" s="1"/>
      <c r="E921" s="286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ht="13.5" customHeight="1">
      <c r="A922" s="1"/>
      <c r="B922" s="1"/>
      <c r="C922" s="1"/>
      <c r="D922" s="1"/>
      <c r="E922" s="286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ht="13.5" customHeight="1">
      <c r="A923" s="1"/>
      <c r="B923" s="1"/>
      <c r="C923" s="1"/>
      <c r="D923" s="1"/>
      <c r="E923" s="286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ht="13.5" customHeight="1">
      <c r="A924" s="1"/>
      <c r="B924" s="1"/>
      <c r="C924" s="1"/>
      <c r="D924" s="1"/>
      <c r="E924" s="286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ht="13.5" customHeight="1">
      <c r="A925" s="1"/>
      <c r="B925" s="1"/>
      <c r="C925" s="1"/>
      <c r="D925" s="1"/>
      <c r="E925" s="286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ht="13.5" customHeight="1">
      <c r="A926" s="1"/>
      <c r="B926" s="1"/>
      <c r="C926" s="1"/>
      <c r="D926" s="1"/>
      <c r="E926" s="286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ht="13.5" customHeight="1">
      <c r="A927" s="1"/>
      <c r="B927" s="1"/>
      <c r="C927" s="1"/>
      <c r="D927" s="1"/>
      <c r="E927" s="286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ht="13.5" customHeight="1">
      <c r="A928" s="1"/>
      <c r="B928" s="1"/>
      <c r="C928" s="1"/>
      <c r="D928" s="1"/>
      <c r="E928" s="286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ht="13.5" customHeight="1">
      <c r="A929" s="1"/>
      <c r="B929" s="1"/>
      <c r="C929" s="1"/>
      <c r="D929" s="1"/>
      <c r="E929" s="286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ht="13.5" customHeight="1">
      <c r="A930" s="1"/>
      <c r="B930" s="1"/>
      <c r="C930" s="1"/>
      <c r="D930" s="1"/>
      <c r="E930" s="286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ht="13.5" customHeight="1">
      <c r="A931" s="1"/>
      <c r="B931" s="1"/>
      <c r="C931" s="1"/>
      <c r="D931" s="1"/>
      <c r="E931" s="286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ht="13.5" customHeight="1">
      <c r="A932" s="1"/>
      <c r="B932" s="1"/>
      <c r="C932" s="1"/>
      <c r="D932" s="1"/>
      <c r="E932" s="286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ht="13.5" customHeight="1">
      <c r="A933" s="1"/>
      <c r="B933" s="1"/>
      <c r="C933" s="1"/>
      <c r="D933" s="1"/>
      <c r="E933" s="286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ht="13.5" customHeight="1">
      <c r="A934" s="1"/>
      <c r="B934" s="1"/>
      <c r="C934" s="1"/>
      <c r="D934" s="1"/>
      <c r="E934" s="286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ht="13.5" customHeight="1">
      <c r="A935" s="1"/>
      <c r="B935" s="1"/>
      <c r="C935" s="1"/>
      <c r="D935" s="1"/>
      <c r="E935" s="286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ht="13.5" customHeight="1">
      <c r="A936" s="1"/>
      <c r="B936" s="1"/>
      <c r="C936" s="1"/>
      <c r="D936" s="1"/>
      <c r="E936" s="286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ht="13.5" customHeight="1">
      <c r="A937" s="1"/>
      <c r="B937" s="1"/>
      <c r="C937" s="1"/>
      <c r="D937" s="1"/>
      <c r="E937" s="286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ht="13.5" customHeight="1">
      <c r="A938" s="1"/>
      <c r="B938" s="1"/>
      <c r="C938" s="1"/>
      <c r="D938" s="1"/>
      <c r="E938" s="286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ht="13.5" customHeight="1">
      <c r="A939" s="1"/>
      <c r="B939" s="1"/>
      <c r="C939" s="1"/>
      <c r="D939" s="1"/>
      <c r="E939" s="286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ht="13.5" customHeight="1">
      <c r="A940" s="1"/>
      <c r="B940" s="1"/>
      <c r="C940" s="1"/>
      <c r="D940" s="1"/>
      <c r="E940" s="286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ht="13.5" customHeight="1">
      <c r="A941" s="1"/>
      <c r="B941" s="1"/>
      <c r="C941" s="1"/>
      <c r="D941" s="1"/>
      <c r="E941" s="286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ht="13.5" customHeight="1">
      <c r="A942" s="1"/>
      <c r="B942" s="1"/>
      <c r="C942" s="1"/>
      <c r="D942" s="1"/>
      <c r="E942" s="286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ht="13.5" customHeight="1">
      <c r="A943" s="1"/>
      <c r="B943" s="1"/>
      <c r="C943" s="1"/>
      <c r="D943" s="1"/>
      <c r="E943" s="286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ht="13.5" customHeight="1">
      <c r="A944" s="1"/>
      <c r="B944" s="1"/>
      <c r="C944" s="1"/>
      <c r="D944" s="1"/>
      <c r="E944" s="286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ht="13.5" customHeight="1">
      <c r="A945" s="1"/>
      <c r="B945" s="1"/>
      <c r="C945" s="1"/>
      <c r="D945" s="1"/>
      <c r="E945" s="286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ht="13.5" customHeight="1">
      <c r="A946" s="1"/>
      <c r="B946" s="1"/>
      <c r="C946" s="1"/>
      <c r="D946" s="1"/>
      <c r="E946" s="286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ht="13.5" customHeight="1">
      <c r="A947" s="1"/>
      <c r="B947" s="1"/>
      <c r="C947" s="1"/>
      <c r="D947" s="1"/>
      <c r="E947" s="286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ht="13.5" customHeight="1">
      <c r="A948" s="1"/>
      <c r="B948" s="1"/>
      <c r="C948" s="1"/>
      <c r="D948" s="1"/>
      <c r="E948" s="286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ht="13.5" customHeight="1">
      <c r="A949" s="1"/>
      <c r="B949" s="1"/>
      <c r="C949" s="1"/>
      <c r="D949" s="1"/>
      <c r="E949" s="286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ht="13.5" customHeight="1">
      <c r="A950" s="1"/>
      <c r="B950" s="1"/>
      <c r="C950" s="1"/>
      <c r="D950" s="1"/>
      <c r="E950" s="286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ht="13.5" customHeight="1">
      <c r="A951" s="1"/>
      <c r="B951" s="1"/>
      <c r="C951" s="1"/>
      <c r="D951" s="1"/>
      <c r="E951" s="286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ht="13.5" customHeight="1">
      <c r="A952" s="1"/>
      <c r="B952" s="1"/>
      <c r="C952" s="1"/>
      <c r="D952" s="1"/>
      <c r="E952" s="286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ht="13.5" customHeight="1">
      <c r="A953" s="1"/>
      <c r="B953" s="1"/>
      <c r="C953" s="1"/>
      <c r="D953" s="1"/>
      <c r="E953" s="286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ht="13.5" customHeight="1">
      <c r="A954" s="1"/>
      <c r="B954" s="1"/>
      <c r="C954" s="1"/>
      <c r="D954" s="1"/>
      <c r="E954" s="286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ht="13.5" customHeight="1">
      <c r="A955" s="1"/>
      <c r="B955" s="1"/>
      <c r="C955" s="1"/>
      <c r="D955" s="1"/>
      <c r="E955" s="286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ht="13.5" customHeight="1">
      <c r="A956" s="1"/>
      <c r="B956" s="1"/>
      <c r="C956" s="1"/>
      <c r="D956" s="1"/>
      <c r="E956" s="286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ht="13.5" customHeight="1">
      <c r="A957" s="1"/>
      <c r="B957" s="1"/>
      <c r="C957" s="1"/>
      <c r="D957" s="1"/>
      <c r="E957" s="286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ht="13.5" customHeight="1">
      <c r="A958" s="1"/>
      <c r="B958" s="1"/>
      <c r="C958" s="1"/>
      <c r="D958" s="1"/>
      <c r="E958" s="286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ht="13.5" customHeight="1">
      <c r="A959" s="1"/>
      <c r="B959" s="1"/>
      <c r="C959" s="1"/>
      <c r="D959" s="1"/>
      <c r="E959" s="286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ht="13.5" customHeight="1">
      <c r="A960" s="1"/>
      <c r="B960" s="1"/>
      <c r="C960" s="1"/>
      <c r="D960" s="1"/>
      <c r="E960" s="286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ht="13.5" customHeight="1">
      <c r="A961" s="1"/>
      <c r="B961" s="1"/>
      <c r="C961" s="1"/>
      <c r="D961" s="1"/>
      <c r="E961" s="286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ht="13.5" customHeight="1">
      <c r="A962" s="1"/>
      <c r="B962" s="1"/>
      <c r="C962" s="1"/>
      <c r="D962" s="1"/>
      <c r="E962" s="286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ht="13.5" customHeight="1">
      <c r="A963" s="1"/>
      <c r="B963" s="1"/>
      <c r="C963" s="1"/>
      <c r="D963" s="1"/>
      <c r="E963" s="286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ht="13.5" customHeight="1">
      <c r="A964" s="1"/>
      <c r="B964" s="1"/>
      <c r="C964" s="1"/>
      <c r="D964" s="1"/>
      <c r="E964" s="286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ht="13.5" customHeight="1">
      <c r="A965" s="1"/>
      <c r="B965" s="1"/>
      <c r="C965" s="1"/>
      <c r="D965" s="1"/>
      <c r="E965" s="286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ht="13.5" customHeight="1">
      <c r="A966" s="1"/>
      <c r="B966" s="1"/>
      <c r="C966" s="1"/>
      <c r="D966" s="1"/>
      <c r="E966" s="286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ht="13.5" customHeight="1">
      <c r="A967" s="1"/>
      <c r="B967" s="1"/>
      <c r="C967" s="1"/>
      <c r="D967" s="1"/>
      <c r="E967" s="286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ht="13.5" customHeight="1">
      <c r="A968" s="1"/>
      <c r="B968" s="1"/>
      <c r="C968" s="1"/>
      <c r="D968" s="1"/>
      <c r="E968" s="286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ht="13.5" customHeight="1">
      <c r="A969" s="1"/>
      <c r="B969" s="1"/>
      <c r="C969" s="1"/>
      <c r="D969" s="1"/>
      <c r="E969" s="286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ht="13.5" customHeight="1">
      <c r="A970" s="1"/>
      <c r="B970" s="1"/>
      <c r="C970" s="1"/>
      <c r="D970" s="1"/>
      <c r="E970" s="286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ht="13.5" customHeight="1">
      <c r="A971" s="1"/>
      <c r="B971" s="1"/>
      <c r="C971" s="1"/>
      <c r="D971" s="1"/>
      <c r="E971" s="286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ht="13.5" customHeight="1">
      <c r="A972" s="1"/>
      <c r="B972" s="1"/>
      <c r="C972" s="1"/>
      <c r="D972" s="1"/>
      <c r="E972" s="286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ht="13.5" customHeight="1">
      <c r="A973" s="1"/>
      <c r="B973" s="1"/>
      <c r="C973" s="1"/>
      <c r="D973" s="1"/>
      <c r="E973" s="286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ht="13.5" customHeight="1">
      <c r="A974" s="1"/>
      <c r="B974" s="1"/>
      <c r="C974" s="1"/>
      <c r="D974" s="1"/>
      <c r="E974" s="286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ht="13.5" customHeight="1">
      <c r="A975" s="1"/>
      <c r="B975" s="1"/>
      <c r="C975" s="1"/>
      <c r="D975" s="1"/>
      <c r="E975" s="286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ht="13.5" customHeight="1">
      <c r="A976" s="1"/>
      <c r="B976" s="1"/>
      <c r="C976" s="1"/>
      <c r="D976" s="1"/>
      <c r="E976" s="286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ht="13.5" customHeight="1">
      <c r="A977" s="1"/>
      <c r="B977" s="1"/>
      <c r="C977" s="1"/>
      <c r="D977" s="1"/>
      <c r="E977" s="286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ht="13.5" customHeight="1">
      <c r="A978" s="1"/>
      <c r="B978" s="1"/>
      <c r="C978" s="1"/>
      <c r="D978" s="1"/>
      <c r="E978" s="286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ht="13.5" customHeight="1">
      <c r="A979" s="1"/>
      <c r="B979" s="1"/>
      <c r="C979" s="1"/>
      <c r="D979" s="1"/>
      <c r="E979" s="286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ht="13.5" customHeight="1">
      <c r="A980" s="1"/>
      <c r="B980" s="1"/>
      <c r="C980" s="1"/>
      <c r="D980" s="1"/>
      <c r="E980" s="286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ht="13.5" customHeight="1">
      <c r="A981" s="1"/>
      <c r="B981" s="1"/>
      <c r="C981" s="1"/>
      <c r="D981" s="1"/>
      <c r="E981" s="286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ht="13.5" customHeight="1">
      <c r="A982" s="1"/>
      <c r="B982" s="1"/>
      <c r="C982" s="1"/>
      <c r="D982" s="1"/>
      <c r="E982" s="286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ht="13.5" customHeight="1">
      <c r="A983" s="1"/>
      <c r="B983" s="1"/>
      <c r="C983" s="1"/>
      <c r="D983" s="1"/>
      <c r="E983" s="286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ht="13.5" customHeight="1">
      <c r="A984" s="1"/>
      <c r="B984" s="1"/>
      <c r="C984" s="1"/>
      <c r="D984" s="1"/>
      <c r="E984" s="286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ht="13.5" customHeight="1">
      <c r="A985" s="1"/>
      <c r="B985" s="1"/>
      <c r="C985" s="1"/>
      <c r="D985" s="1"/>
      <c r="E985" s="286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ht="13.5" customHeight="1">
      <c r="A986" s="1"/>
      <c r="B986" s="1"/>
      <c r="C986" s="1"/>
      <c r="D986" s="1"/>
      <c r="E986" s="286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ht="13.5" customHeight="1">
      <c r="A987" s="1"/>
      <c r="B987" s="1"/>
      <c r="C987" s="1"/>
      <c r="D987" s="1"/>
      <c r="E987" s="286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ht="13.5" customHeight="1">
      <c r="A988" s="1"/>
      <c r="B988" s="1"/>
      <c r="C988" s="1"/>
      <c r="D988" s="1"/>
      <c r="E988" s="286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ht="13.5" customHeight="1">
      <c r="A989" s="1"/>
      <c r="B989" s="1"/>
      <c r="C989" s="1"/>
      <c r="D989" s="1"/>
      <c r="E989" s="286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ht="13.5" customHeight="1">
      <c r="A990" s="1"/>
      <c r="B990" s="1"/>
      <c r="C990" s="1"/>
      <c r="D990" s="1"/>
      <c r="E990" s="286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ht="13.5" customHeight="1">
      <c r="A991" s="1"/>
      <c r="B991" s="1"/>
      <c r="C991" s="1"/>
      <c r="D991" s="1"/>
      <c r="E991" s="286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ht="13.5" customHeight="1">
      <c r="A992" s="1"/>
      <c r="B992" s="1"/>
      <c r="C992" s="1"/>
      <c r="D992" s="1"/>
      <c r="E992" s="286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ht="13.5" customHeight="1">
      <c r="A993" s="1"/>
      <c r="B993" s="1"/>
      <c r="C993" s="1"/>
      <c r="D993" s="1"/>
      <c r="E993" s="286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ht="13.5" customHeight="1">
      <c r="A994" s="1"/>
      <c r="B994" s="1"/>
      <c r="C994" s="1"/>
      <c r="D994" s="1"/>
      <c r="E994" s="286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ht="13.5" customHeight="1">
      <c r="A995" s="1"/>
      <c r="B995" s="1"/>
      <c r="C995" s="1"/>
      <c r="D995" s="1"/>
      <c r="E995" s="286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ht="13.5" customHeight="1">
      <c r="A996" s="1"/>
      <c r="B996" s="1"/>
      <c r="C996" s="1"/>
      <c r="D996" s="1"/>
      <c r="E996" s="286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ht="13.5" customHeight="1">
      <c r="A997" s="1"/>
      <c r="B997" s="1"/>
      <c r="C997" s="1"/>
      <c r="D997" s="1"/>
      <c r="E997" s="286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ht="13.5" customHeight="1">
      <c r="A998" s="1"/>
      <c r="B998" s="1"/>
      <c r="C998" s="1"/>
      <c r="D998" s="1"/>
      <c r="E998" s="286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ht="13.5" customHeight="1">
      <c r="A999" s="1"/>
      <c r="B999" s="1"/>
      <c r="C999" s="1"/>
      <c r="D999" s="1"/>
      <c r="E999" s="286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ht="13.5" customHeight="1">
      <c r="A1000" s="1"/>
      <c r="B1000" s="1"/>
      <c r="C1000" s="1"/>
      <c r="D1000" s="1"/>
      <c r="E1000" s="286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35">
    <mergeCell ref="B1:G1"/>
    <mergeCell ref="B2:E2"/>
    <mergeCell ref="B4:L4"/>
    <mergeCell ref="C5:K5"/>
    <mergeCell ref="C6:K6"/>
    <mergeCell ref="C7:K8"/>
    <mergeCell ref="C9:K9"/>
    <mergeCell ref="J11:J12"/>
    <mergeCell ref="K11:K12"/>
    <mergeCell ref="C58:G58"/>
    <mergeCell ref="H58:I58"/>
    <mergeCell ref="C59:G59"/>
    <mergeCell ref="H59:I59"/>
    <mergeCell ref="C60:G62"/>
    <mergeCell ref="H60:I60"/>
    <mergeCell ref="H61:I61"/>
    <mergeCell ref="H62:K62"/>
    <mergeCell ref="C47:J47"/>
    <mergeCell ref="G51:I51"/>
    <mergeCell ref="G52:I52"/>
    <mergeCell ref="G53:I53"/>
    <mergeCell ref="D56:K56"/>
    <mergeCell ref="C57:G57"/>
    <mergeCell ref="H57:J57"/>
    <mergeCell ref="C13:K13"/>
    <mergeCell ref="C17:K17"/>
    <mergeCell ref="C21:K21"/>
    <mergeCell ref="C27:K27"/>
    <mergeCell ref="C10:K10"/>
    <mergeCell ref="C11:C12"/>
    <mergeCell ref="D11:D12"/>
    <mergeCell ref="E11:F11"/>
    <mergeCell ref="G11:G12"/>
    <mergeCell ref="H11:H12"/>
    <mergeCell ref="I11:I12"/>
  </mergeCells>
  <printOptions/>
  <pageMargins bottom="0.7480314960629921" footer="0.0" header="0.0" left="0.7086614173228347" right="0.7086614173228347" top="0.7480314960629921"/>
  <pageSetup scale="32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23.14"/>
    <col customWidth="1" min="3" max="3" width="8.71"/>
    <col customWidth="1" min="4" max="4" width="14.71"/>
    <col customWidth="1" min="5" max="5" width="16.57"/>
    <col customWidth="1" min="6" max="6" width="8.71"/>
    <col customWidth="1" min="7" max="7" width="16.0"/>
    <col customWidth="1" min="8" max="8" width="15.43"/>
    <col customWidth="1" min="9" max="9" width="16.57"/>
    <col customWidth="1" min="10" max="10" width="8.71"/>
    <col customWidth="1" min="11" max="11" width="15.71"/>
    <col customWidth="1" min="12" max="12" width="12.57"/>
    <col customWidth="1" min="13" max="13" width="15.14"/>
    <col customWidth="1" min="14" max="27" width="8.71"/>
  </cols>
  <sheetData>
    <row r="1" ht="31.5" customHeight="1">
      <c r="A1" s="4"/>
      <c r="B1" s="7"/>
      <c r="C1" s="10" t="s">
        <v>3</v>
      </c>
      <c r="D1" s="12"/>
      <c r="E1" s="12"/>
      <c r="F1" s="12"/>
      <c r="G1" s="12"/>
      <c r="H1" s="14"/>
      <c r="I1" s="15" t="s">
        <v>6</v>
      </c>
    </row>
    <row r="2" ht="66.75" customHeight="1">
      <c r="A2" s="4"/>
      <c r="B2" s="17"/>
      <c r="C2" s="20" t="s">
        <v>8</v>
      </c>
      <c r="D2" s="12"/>
      <c r="E2" s="12"/>
      <c r="F2" s="12"/>
      <c r="G2" s="12"/>
      <c r="H2" s="14"/>
      <c r="I2" s="17"/>
    </row>
    <row r="3" ht="14.25" customHeight="1">
      <c r="A3" s="4"/>
      <c r="B3" s="23"/>
      <c r="C3" s="12"/>
      <c r="D3" s="12"/>
      <c r="E3" s="12"/>
      <c r="F3" s="12"/>
      <c r="G3" s="12"/>
      <c r="H3" s="12"/>
      <c r="I3" s="14"/>
    </row>
    <row r="4" ht="14.25" customHeight="1">
      <c r="A4" s="4"/>
      <c r="B4" s="27"/>
      <c r="C4" s="28"/>
      <c r="D4" s="28"/>
      <c r="E4" s="28"/>
      <c r="F4" s="28"/>
      <c r="G4" s="28"/>
      <c r="H4" s="28"/>
      <c r="I4" s="30"/>
    </row>
    <row r="5" ht="14.25" customHeight="1">
      <c r="A5" s="4"/>
      <c r="B5" s="32" t="s">
        <v>16</v>
      </c>
      <c r="C5" s="34">
        <v>2.0</v>
      </c>
      <c r="D5" s="34" t="s">
        <v>19</v>
      </c>
      <c r="E5" s="35"/>
      <c r="F5" s="35"/>
      <c r="G5" s="38" t="s">
        <v>20</v>
      </c>
      <c r="H5" s="14"/>
      <c r="I5" s="51">
        <f>'PRESUPUESTO OFICIAL (Entidad)'!K47</f>
        <v>358911904.6</v>
      </c>
    </row>
    <row r="6" ht="14.25" customHeight="1">
      <c r="A6" s="4"/>
      <c r="B6" s="53"/>
      <c r="C6" s="54"/>
      <c r="D6" s="54"/>
      <c r="E6" s="54"/>
      <c r="F6" s="54"/>
      <c r="G6" s="54"/>
      <c r="H6" s="54"/>
      <c r="I6" s="57"/>
    </row>
    <row r="7" ht="27.75" customHeight="1">
      <c r="A7" s="4"/>
      <c r="B7" s="61" t="s">
        <v>29</v>
      </c>
      <c r="C7" s="64"/>
      <c r="D7" s="61" t="s">
        <v>30</v>
      </c>
      <c r="E7" s="61" t="s">
        <v>32</v>
      </c>
      <c r="F7" s="61" t="s">
        <v>33</v>
      </c>
      <c r="G7" s="61" t="s">
        <v>35</v>
      </c>
      <c r="H7" s="61" t="s">
        <v>36</v>
      </c>
      <c r="I7" s="72" t="s">
        <v>37</v>
      </c>
    </row>
    <row r="8" ht="14.25" customHeight="1">
      <c r="A8" s="4"/>
      <c r="B8" s="17"/>
      <c r="C8" s="17"/>
      <c r="D8" s="17"/>
      <c r="E8" s="17"/>
      <c r="F8" s="17"/>
      <c r="G8" s="17"/>
      <c r="H8" s="17"/>
      <c r="I8" s="17"/>
    </row>
    <row r="9" ht="14.25" customHeight="1">
      <c r="A9" s="4"/>
      <c r="B9" s="74" t="s">
        <v>38</v>
      </c>
      <c r="C9" s="12"/>
      <c r="D9" s="12"/>
      <c r="E9" s="12"/>
      <c r="F9" s="12"/>
      <c r="G9" s="12"/>
      <c r="H9" s="12"/>
      <c r="I9" s="14"/>
    </row>
    <row r="10" ht="14.25" customHeight="1">
      <c r="A10" s="4"/>
      <c r="B10" s="77" t="s">
        <v>40</v>
      </c>
      <c r="C10" s="35"/>
      <c r="D10" s="79">
        <v>1.0</v>
      </c>
      <c r="E10" s="80">
        <v>0.1</v>
      </c>
      <c r="F10" s="79">
        <v>2.0</v>
      </c>
      <c r="G10" s="82">
        <v>4100000.0</v>
      </c>
      <c r="H10" s="80">
        <v>2.0</v>
      </c>
      <c r="I10" s="82">
        <f t="shared" ref="I10:I12" si="1">D10*E10*F10*G10*H10</f>
        <v>1640000</v>
      </c>
    </row>
    <row r="11" ht="14.25" customHeight="1">
      <c r="A11" s="4"/>
      <c r="B11" s="98" t="s">
        <v>49</v>
      </c>
      <c r="C11" s="32"/>
      <c r="D11" s="79">
        <v>1.0</v>
      </c>
      <c r="E11" s="80">
        <v>0.8</v>
      </c>
      <c r="F11" s="79">
        <v>2.0</v>
      </c>
      <c r="G11" s="82">
        <v>2000000.0</v>
      </c>
      <c r="H11" s="80">
        <v>2.0</v>
      </c>
      <c r="I11" s="82">
        <f t="shared" si="1"/>
        <v>6400000</v>
      </c>
    </row>
    <row r="12" ht="14.25" customHeight="1">
      <c r="A12" s="4"/>
      <c r="B12" s="77" t="s">
        <v>52</v>
      </c>
      <c r="C12" s="32"/>
      <c r="D12" s="79">
        <v>1.0</v>
      </c>
      <c r="E12" s="80">
        <v>0.4</v>
      </c>
      <c r="F12" s="79">
        <v>2.0</v>
      </c>
      <c r="G12" s="82">
        <v>2000000.0</v>
      </c>
      <c r="H12" s="80">
        <v>2.0</v>
      </c>
      <c r="I12" s="82">
        <f t="shared" si="1"/>
        <v>3200000</v>
      </c>
    </row>
    <row r="13" ht="14.25" customHeight="1">
      <c r="A13" s="4"/>
      <c r="B13" s="105" t="s">
        <v>55</v>
      </c>
      <c r="C13" s="12"/>
      <c r="D13" s="12"/>
      <c r="E13" s="12"/>
      <c r="F13" s="12"/>
      <c r="G13" s="12"/>
      <c r="H13" s="14"/>
      <c r="I13" s="111">
        <f>SUM(I10:I12)</f>
        <v>11240000</v>
      </c>
      <c r="K13" s="112"/>
    </row>
    <row r="14" ht="14.25" customHeight="1">
      <c r="A14" s="4"/>
      <c r="B14" s="74" t="s">
        <v>60</v>
      </c>
      <c r="C14" s="12"/>
      <c r="D14" s="12"/>
      <c r="E14" s="12"/>
      <c r="F14" s="12"/>
      <c r="G14" s="12"/>
      <c r="H14" s="12"/>
      <c r="I14" s="14"/>
    </row>
    <row r="15" ht="14.25" customHeight="1">
      <c r="A15" s="4"/>
      <c r="B15" s="117" t="s">
        <v>64</v>
      </c>
      <c r="C15" s="12"/>
      <c r="D15" s="12"/>
      <c r="E15" s="82">
        <f>M34</f>
        <v>484531071.2</v>
      </c>
      <c r="F15" s="124">
        <v>0.1</v>
      </c>
      <c r="G15" s="130">
        <f t="shared" ref="G15:G17" si="2">E15*F15</f>
        <v>48453107.12</v>
      </c>
      <c r="H15" s="131">
        <v>0.001</v>
      </c>
      <c r="I15" s="133">
        <v>39731.17</v>
      </c>
    </row>
    <row r="16" ht="14.25" customHeight="1">
      <c r="A16" s="4"/>
      <c r="B16" s="117" t="s">
        <v>75</v>
      </c>
      <c r="C16" s="12"/>
      <c r="D16" s="12"/>
      <c r="E16" s="82">
        <f>M34</f>
        <v>484531071.2</v>
      </c>
      <c r="F16" s="136">
        <v>0.2</v>
      </c>
      <c r="G16" s="130">
        <f t="shared" si="2"/>
        <v>96906214.24</v>
      </c>
      <c r="H16" s="131">
        <v>0.0019</v>
      </c>
      <c r="I16" s="133">
        <f t="shared" ref="I16:I18" si="3">G16*H16</f>
        <v>184121.8071</v>
      </c>
      <c r="K16" s="137"/>
    </row>
    <row r="17" ht="14.25" customHeight="1">
      <c r="A17" s="4"/>
      <c r="B17" s="117" t="s">
        <v>81</v>
      </c>
      <c r="C17" s="12"/>
      <c r="D17" s="12"/>
      <c r="E17" s="82">
        <f>M34</f>
        <v>484531071.2</v>
      </c>
      <c r="F17" s="136">
        <v>0.05</v>
      </c>
      <c r="G17" s="130">
        <f t="shared" si="2"/>
        <v>24226553.56</v>
      </c>
      <c r="H17" s="131">
        <v>5.0E-4</v>
      </c>
      <c r="I17" s="133">
        <f t="shared" si="3"/>
        <v>12113.27678</v>
      </c>
      <c r="K17" s="141"/>
    </row>
    <row r="18">
      <c r="A18" s="144"/>
      <c r="B18" s="145" t="s">
        <v>82</v>
      </c>
      <c r="C18" s="12"/>
      <c r="D18" s="12"/>
      <c r="E18" s="147">
        <v>1750905.0</v>
      </c>
      <c r="F18" s="148" t="s">
        <v>83</v>
      </c>
      <c r="G18" s="149">
        <v>3.50181E8</v>
      </c>
      <c r="H18" s="131">
        <v>0.001</v>
      </c>
      <c r="I18" s="133">
        <f t="shared" si="3"/>
        <v>350181</v>
      </c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</row>
    <row r="19" ht="14.25" customHeight="1">
      <c r="A19" s="4"/>
      <c r="B19" s="105" t="s">
        <v>84</v>
      </c>
      <c r="C19" s="12"/>
      <c r="D19" s="12"/>
      <c r="E19" s="12"/>
      <c r="F19" s="12"/>
      <c r="G19" s="14"/>
      <c r="H19" s="158">
        <f>I19/M34</f>
        <v>0.001209720674</v>
      </c>
      <c r="I19" s="161">
        <f>SUM(I15:I18)</f>
        <v>586147.2538</v>
      </c>
    </row>
    <row r="20" ht="14.25" customHeight="1">
      <c r="A20" s="4"/>
      <c r="B20" s="74" t="s">
        <v>89</v>
      </c>
      <c r="C20" s="12"/>
      <c r="D20" s="12"/>
      <c r="E20" s="12"/>
      <c r="F20" s="12"/>
      <c r="G20" s="12"/>
      <c r="H20" s="12"/>
      <c r="I20" s="14"/>
    </row>
    <row r="21" ht="14.25" customHeight="1">
      <c r="A21" s="4"/>
      <c r="B21" s="117" t="s">
        <v>91</v>
      </c>
      <c r="C21" s="12"/>
      <c r="D21" s="12"/>
      <c r="E21" s="14"/>
      <c r="F21" s="32"/>
      <c r="G21" s="32"/>
      <c r="H21" s="168">
        <v>0.02</v>
      </c>
      <c r="I21" s="171">
        <f>H21*$M34</f>
        <v>9690621.424</v>
      </c>
      <c r="K21" s="172"/>
      <c r="L21" s="172"/>
    </row>
    <row r="22" ht="14.25" customHeight="1">
      <c r="A22" s="4"/>
      <c r="B22" s="117" t="s">
        <v>94</v>
      </c>
      <c r="C22" s="12"/>
      <c r="D22" s="12"/>
      <c r="E22" s="14"/>
      <c r="F22" s="32"/>
      <c r="G22" s="32"/>
      <c r="H22" s="168">
        <v>0.04</v>
      </c>
      <c r="I22" s="171">
        <f>H22*$M34</f>
        <v>19381242.85</v>
      </c>
      <c r="K22" s="172"/>
      <c r="L22" s="172"/>
    </row>
    <row r="23" ht="14.25" customHeight="1">
      <c r="A23" s="4"/>
      <c r="B23" s="117" t="s">
        <v>100</v>
      </c>
      <c r="C23" s="12"/>
      <c r="D23" s="12"/>
      <c r="E23" s="14"/>
      <c r="F23" s="32"/>
      <c r="G23" s="32"/>
      <c r="H23" s="168">
        <v>0.008</v>
      </c>
      <c r="I23" s="171">
        <f>H23*$M34</f>
        <v>3876248.57</v>
      </c>
      <c r="K23" s="172"/>
      <c r="L23" s="172"/>
    </row>
    <row r="24" ht="14.25" customHeight="1">
      <c r="A24" s="4"/>
      <c r="B24" s="117" t="s">
        <v>102</v>
      </c>
      <c r="C24" s="12"/>
      <c r="D24" s="12"/>
      <c r="E24" s="14"/>
      <c r="F24" s="32"/>
      <c r="G24" s="32"/>
      <c r="H24" s="168">
        <v>0.02</v>
      </c>
      <c r="I24" s="171">
        <f>H24*$M34</f>
        <v>9690621.424</v>
      </c>
      <c r="K24" s="180"/>
      <c r="L24" s="172"/>
    </row>
    <row r="25" ht="14.25" customHeight="1">
      <c r="A25" s="4"/>
      <c r="B25" s="117" t="s">
        <v>107</v>
      </c>
      <c r="C25" s="12"/>
      <c r="D25" s="12"/>
      <c r="E25" s="14"/>
      <c r="F25" s="32"/>
      <c r="G25" s="32"/>
      <c r="H25" s="168">
        <v>0.025</v>
      </c>
      <c r="I25" s="171">
        <f>H25*$M34</f>
        <v>12113276.78</v>
      </c>
      <c r="K25" s="185"/>
      <c r="L25" s="172"/>
    </row>
    <row r="26" ht="14.25" customHeight="1">
      <c r="A26" s="4"/>
      <c r="B26" s="117" t="s">
        <v>108</v>
      </c>
      <c r="C26" s="12"/>
      <c r="D26" s="12"/>
      <c r="E26" s="14"/>
      <c r="F26" s="32"/>
      <c r="G26" s="32"/>
      <c r="H26" s="168">
        <v>0.05</v>
      </c>
      <c r="I26" s="171">
        <f>H26*$M34</f>
        <v>24226553.56</v>
      </c>
      <c r="K26" s="172"/>
      <c r="L26" s="172"/>
    </row>
    <row r="27" ht="14.25" customHeight="1">
      <c r="A27" s="4"/>
      <c r="B27" s="117" t="s">
        <v>110</v>
      </c>
      <c r="C27" s="12"/>
      <c r="D27" s="12"/>
      <c r="E27" s="14"/>
      <c r="F27" s="32"/>
      <c r="G27" s="32"/>
      <c r="H27" s="168">
        <v>0.02</v>
      </c>
      <c r="I27" s="171">
        <f>H27*$M34</f>
        <v>9690621.424</v>
      </c>
      <c r="K27" s="172"/>
      <c r="L27" s="172"/>
    </row>
    <row r="28" ht="26.25" customHeight="1">
      <c r="A28" s="144"/>
      <c r="B28" s="191" t="s">
        <v>112</v>
      </c>
      <c r="C28" s="12"/>
      <c r="D28" s="12"/>
      <c r="E28" s="12"/>
      <c r="F28" s="12"/>
      <c r="G28" s="14"/>
      <c r="H28" s="192">
        <f t="shared" ref="H28:I28" si="4">SUM(H21:H27)</f>
        <v>0.183</v>
      </c>
      <c r="I28" s="193">
        <f t="shared" si="4"/>
        <v>88669186.03</v>
      </c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</row>
    <row r="29" ht="14.25" customHeight="1">
      <c r="A29" s="4"/>
      <c r="B29" s="105" t="s">
        <v>118</v>
      </c>
      <c r="C29" s="12"/>
      <c r="D29" s="12"/>
      <c r="E29" s="12"/>
      <c r="F29" s="12"/>
      <c r="G29" s="12"/>
      <c r="H29" s="14"/>
      <c r="I29" s="197">
        <f>+I28+I19+I13</f>
        <v>100495333.3</v>
      </c>
      <c r="K29" s="198"/>
      <c r="L29" s="198" t="s">
        <v>122</v>
      </c>
      <c r="M29" s="199">
        <f>'PRESUPUESTO OFICIAL (Entidad)'!K47</f>
        <v>358911904.6</v>
      </c>
    </row>
    <row r="30" ht="14.25" customHeight="1">
      <c r="A30" s="4"/>
      <c r="B30" s="105" t="s">
        <v>126</v>
      </c>
      <c r="C30" s="12"/>
      <c r="D30" s="12"/>
      <c r="E30" s="12"/>
      <c r="F30" s="12"/>
      <c r="G30" s="12"/>
      <c r="H30" s="14"/>
      <c r="I30" s="200">
        <f>I29/I5</f>
        <v>0.28</v>
      </c>
      <c r="K30" s="137">
        <f>I29-M30</f>
        <v>-0.002331167459</v>
      </c>
      <c r="L30" s="201">
        <v>0.28</v>
      </c>
      <c r="M30" s="199">
        <f t="shared" ref="M30:M32" si="5">$M$29*L30</f>
        <v>100495333.3</v>
      </c>
    </row>
    <row r="31" ht="14.25" customHeight="1">
      <c r="A31" s="4"/>
      <c r="B31" s="105" t="s">
        <v>128</v>
      </c>
      <c r="C31" s="12"/>
      <c r="D31" s="12"/>
      <c r="E31" s="12"/>
      <c r="F31" s="12"/>
      <c r="G31" s="12"/>
      <c r="H31" s="14"/>
      <c r="I31" s="209">
        <v>0.02</v>
      </c>
      <c r="K31" s="198"/>
      <c r="L31" s="211">
        <v>0.02</v>
      </c>
      <c r="M31" s="199">
        <f t="shared" si="5"/>
        <v>7178238.092</v>
      </c>
    </row>
    <row r="32" ht="14.25" customHeight="1">
      <c r="A32" s="4"/>
      <c r="B32" s="105" t="s">
        <v>132</v>
      </c>
      <c r="C32" s="12"/>
      <c r="D32" s="12"/>
      <c r="E32" s="12"/>
      <c r="F32" s="12"/>
      <c r="G32" s="12"/>
      <c r="H32" s="14"/>
      <c r="I32" s="209">
        <v>0.05</v>
      </c>
      <c r="K32" s="198"/>
      <c r="L32" s="211">
        <v>0.05</v>
      </c>
      <c r="M32" s="199">
        <f t="shared" si="5"/>
        <v>17945595.23</v>
      </c>
    </row>
    <row r="33" ht="14.25" customHeight="1">
      <c r="A33" s="4"/>
      <c r="B33" s="38" t="s">
        <v>133</v>
      </c>
      <c r="C33" s="12"/>
      <c r="D33" s="12"/>
      <c r="E33" s="12"/>
      <c r="F33" s="12"/>
      <c r="G33" s="12"/>
      <c r="H33" s="14"/>
      <c r="I33" s="200">
        <f>SUM(I30:I32)</f>
        <v>0.35</v>
      </c>
      <c r="K33" s="198"/>
      <c r="L33" s="198"/>
      <c r="M33" s="199"/>
    </row>
    <row r="34" ht="14.25" customHeight="1">
      <c r="A34" s="4"/>
      <c r="B34" s="216"/>
      <c r="C34" s="218"/>
      <c r="D34" s="218"/>
      <c r="E34" s="218"/>
      <c r="F34" s="218"/>
      <c r="G34" s="218"/>
      <c r="H34" s="218"/>
      <c r="I34" s="220"/>
      <c r="K34" s="198"/>
      <c r="L34" s="198" t="s">
        <v>136</v>
      </c>
      <c r="M34" s="199">
        <f>SUM(M29:M32)</f>
        <v>484531071.2</v>
      </c>
    </row>
    <row r="35" ht="14.25" customHeight="1">
      <c r="A35" s="4"/>
      <c r="B35" s="216"/>
      <c r="C35" s="218"/>
      <c r="D35" s="218"/>
      <c r="E35" s="218"/>
      <c r="F35" s="218"/>
      <c r="G35" s="218"/>
      <c r="H35" s="218"/>
      <c r="I35" s="220"/>
      <c r="K35" s="198"/>
      <c r="L35" s="198"/>
      <c r="M35" s="199"/>
    </row>
    <row r="36" ht="14.25" customHeight="1">
      <c r="A36" s="4"/>
      <c r="B36" s="226"/>
      <c r="I36" s="228"/>
    </row>
    <row r="37" ht="14.25" customHeight="1">
      <c r="A37" s="4"/>
      <c r="B37" s="74" t="s">
        <v>139</v>
      </c>
      <c r="C37" s="12"/>
      <c r="D37" s="12"/>
      <c r="E37" s="12"/>
      <c r="F37" s="12"/>
      <c r="G37" s="12"/>
      <c r="H37" s="12"/>
      <c r="I37" s="14"/>
    </row>
    <row r="38" ht="14.25" customHeight="1">
      <c r="A38" s="4"/>
      <c r="B38" s="231"/>
      <c r="C38" s="4"/>
      <c r="D38" s="4"/>
      <c r="E38" s="4"/>
      <c r="F38" s="4"/>
      <c r="G38" s="4"/>
      <c r="H38" s="4"/>
      <c r="I38" s="232"/>
    </row>
    <row r="39" ht="14.25" customHeight="1">
      <c r="A39" s="4"/>
      <c r="B39" s="233" t="s">
        <v>142</v>
      </c>
      <c r="C39" s="234" t="s">
        <v>143</v>
      </c>
      <c r="D39" s="4"/>
      <c r="E39" s="4"/>
      <c r="F39" s="4"/>
      <c r="G39" s="4"/>
      <c r="H39" s="4"/>
      <c r="I39" s="232"/>
    </row>
    <row r="40" ht="14.25" customHeight="1">
      <c r="A40" s="4"/>
      <c r="B40" s="235"/>
      <c r="C40" s="236"/>
      <c r="D40" s="237"/>
      <c r="E40" s="237"/>
      <c r="F40" s="237"/>
      <c r="G40" s="237"/>
      <c r="H40" s="237"/>
      <c r="I40" s="238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</row>
    <row r="118" ht="14.25" customHeight="1">
      <c r="A118" s="4"/>
      <c r="B118" s="4"/>
      <c r="C118" s="4"/>
      <c r="D118" s="4"/>
      <c r="E118" s="4"/>
      <c r="F118" s="4"/>
      <c r="G118" s="4"/>
      <c r="H118" s="4"/>
      <c r="I118" s="4"/>
    </row>
    <row r="119" ht="14.25" customHeight="1">
      <c r="A119" s="4"/>
      <c r="B119" s="4"/>
      <c r="C119" s="4"/>
      <c r="D119" s="4"/>
      <c r="E119" s="4"/>
      <c r="F119" s="4"/>
      <c r="G119" s="4"/>
      <c r="H119" s="4"/>
      <c r="I119" s="4"/>
    </row>
    <row r="120" ht="14.25" customHeight="1">
      <c r="A120" s="4"/>
      <c r="B120" s="4"/>
      <c r="C120" s="4"/>
      <c r="D120" s="4"/>
      <c r="E120" s="4"/>
      <c r="F120" s="4"/>
      <c r="G120" s="4"/>
      <c r="H120" s="4"/>
      <c r="I120" s="4"/>
    </row>
    <row r="121" ht="14.25" customHeight="1">
      <c r="A121" s="4"/>
      <c r="B121" s="4"/>
      <c r="C121" s="4"/>
      <c r="D121" s="4"/>
      <c r="E121" s="4"/>
      <c r="F121" s="4"/>
      <c r="G121" s="4"/>
      <c r="H121" s="4"/>
      <c r="I121" s="4"/>
    </row>
    <row r="122" ht="14.25" customHeight="1">
      <c r="A122" s="4"/>
      <c r="B122" s="4"/>
      <c r="C122" s="4"/>
      <c r="D122" s="4"/>
      <c r="E122" s="4"/>
      <c r="F122" s="4"/>
      <c r="G122" s="4"/>
      <c r="H122" s="4"/>
      <c r="I122" s="4"/>
    </row>
    <row r="123" ht="14.25" customHeight="1">
      <c r="A123" s="4"/>
      <c r="B123" s="4"/>
      <c r="C123" s="4"/>
      <c r="D123" s="4"/>
      <c r="E123" s="4"/>
      <c r="F123" s="4"/>
      <c r="G123" s="4"/>
      <c r="H123" s="4"/>
      <c r="I123" s="4"/>
    </row>
    <row r="124" ht="14.25" customHeight="1">
      <c r="A124" s="4"/>
      <c r="B124" s="4"/>
      <c r="C124" s="4"/>
      <c r="D124" s="4"/>
      <c r="E124" s="4"/>
      <c r="F124" s="4"/>
      <c r="G124" s="4"/>
      <c r="H124" s="4"/>
      <c r="I124" s="4"/>
    </row>
    <row r="125" ht="14.25" customHeight="1">
      <c r="A125" s="4"/>
      <c r="B125" s="4"/>
      <c r="C125" s="4"/>
      <c r="D125" s="4"/>
      <c r="E125" s="4"/>
      <c r="F125" s="4"/>
      <c r="G125" s="4"/>
      <c r="H125" s="4"/>
      <c r="I125" s="4"/>
    </row>
    <row r="126" ht="14.25" customHeight="1">
      <c r="A126" s="4"/>
      <c r="B126" s="4"/>
      <c r="C126" s="4"/>
      <c r="D126" s="4"/>
      <c r="E126" s="4"/>
      <c r="F126" s="4"/>
      <c r="G126" s="4"/>
      <c r="H126" s="4"/>
      <c r="I126" s="4"/>
    </row>
    <row r="127" ht="14.25" customHeight="1">
      <c r="A127" s="4"/>
      <c r="B127" s="4"/>
      <c r="C127" s="4"/>
      <c r="D127" s="4"/>
      <c r="E127" s="4"/>
      <c r="F127" s="4"/>
      <c r="G127" s="4"/>
      <c r="H127" s="4"/>
      <c r="I127" s="4"/>
    </row>
    <row r="128" ht="14.25" customHeight="1">
      <c r="A128" s="4"/>
      <c r="B128" s="4"/>
      <c r="C128" s="4"/>
      <c r="D128" s="4"/>
      <c r="E128" s="4"/>
      <c r="F128" s="4"/>
      <c r="G128" s="4"/>
      <c r="H128" s="4"/>
      <c r="I128" s="4"/>
    </row>
    <row r="129" ht="14.25" customHeight="1">
      <c r="A129" s="4"/>
      <c r="B129" s="4"/>
      <c r="C129" s="4"/>
      <c r="D129" s="4"/>
      <c r="E129" s="4"/>
      <c r="F129" s="4"/>
      <c r="G129" s="4"/>
      <c r="H129" s="4"/>
      <c r="I129" s="4"/>
    </row>
    <row r="130" ht="14.25" customHeight="1">
      <c r="A130" s="4"/>
      <c r="B130" s="4"/>
      <c r="C130" s="4"/>
      <c r="D130" s="4"/>
      <c r="E130" s="4"/>
      <c r="F130" s="4"/>
      <c r="G130" s="4"/>
      <c r="H130" s="4"/>
      <c r="I130" s="4"/>
    </row>
    <row r="131" ht="14.25" customHeight="1">
      <c r="A131" s="4"/>
      <c r="B131" s="4"/>
      <c r="C131" s="4"/>
      <c r="D131" s="4"/>
      <c r="E131" s="4"/>
      <c r="F131" s="4"/>
      <c r="G131" s="4"/>
      <c r="H131" s="4"/>
      <c r="I131" s="4"/>
    </row>
    <row r="132" ht="14.25" customHeight="1">
      <c r="A132" s="4"/>
      <c r="B132" s="4"/>
      <c r="C132" s="4"/>
      <c r="D132" s="4"/>
      <c r="E132" s="4"/>
      <c r="F132" s="4"/>
      <c r="G132" s="4"/>
      <c r="H132" s="4"/>
      <c r="I132" s="4"/>
    </row>
    <row r="133" ht="14.25" customHeight="1">
      <c r="A133" s="4"/>
      <c r="B133" s="4"/>
      <c r="C133" s="4"/>
      <c r="D133" s="4"/>
      <c r="E133" s="4"/>
      <c r="F133" s="4"/>
      <c r="G133" s="4"/>
      <c r="H133" s="4"/>
      <c r="I133" s="4"/>
    </row>
    <row r="134" ht="14.25" customHeight="1">
      <c r="A134" s="4"/>
      <c r="B134" s="4"/>
      <c r="C134" s="4"/>
      <c r="D134" s="4"/>
      <c r="E134" s="4"/>
      <c r="F134" s="4"/>
      <c r="G134" s="4"/>
      <c r="H134" s="4"/>
      <c r="I134" s="4"/>
    </row>
    <row r="135" ht="14.25" customHeight="1">
      <c r="A135" s="4"/>
      <c r="B135" s="4"/>
      <c r="C135" s="4"/>
      <c r="D135" s="4"/>
      <c r="E135" s="4"/>
      <c r="F135" s="4"/>
      <c r="G135" s="4"/>
      <c r="H135" s="4"/>
      <c r="I135" s="4"/>
    </row>
    <row r="136" ht="14.25" customHeight="1">
      <c r="A136" s="4"/>
      <c r="B136" s="4"/>
      <c r="C136" s="4"/>
      <c r="D136" s="4"/>
      <c r="E136" s="4"/>
      <c r="F136" s="4"/>
      <c r="G136" s="4"/>
      <c r="H136" s="4"/>
      <c r="I136" s="4"/>
    </row>
    <row r="137" ht="14.25" customHeight="1">
      <c r="A137" s="4"/>
      <c r="B137" s="4"/>
      <c r="C137" s="4"/>
      <c r="D137" s="4"/>
      <c r="E137" s="4"/>
      <c r="F137" s="4"/>
      <c r="G137" s="4"/>
      <c r="H137" s="4"/>
      <c r="I137" s="4"/>
    </row>
    <row r="138" ht="14.25" customHeight="1">
      <c r="A138" s="4"/>
      <c r="B138" s="4"/>
      <c r="C138" s="4"/>
      <c r="D138" s="4"/>
      <c r="E138" s="4"/>
      <c r="F138" s="4"/>
      <c r="G138" s="4"/>
      <c r="H138" s="4"/>
      <c r="I138" s="4"/>
    </row>
    <row r="139" ht="14.25" customHeight="1">
      <c r="A139" s="4"/>
      <c r="B139" s="4"/>
      <c r="C139" s="4"/>
      <c r="D139" s="4"/>
      <c r="E139" s="4"/>
      <c r="F139" s="4"/>
      <c r="G139" s="4"/>
      <c r="H139" s="4"/>
      <c r="I139" s="4"/>
    </row>
    <row r="140" ht="14.25" customHeight="1">
      <c r="A140" s="4"/>
      <c r="B140" s="4"/>
      <c r="C140" s="4"/>
      <c r="D140" s="4"/>
      <c r="E140" s="4"/>
      <c r="F140" s="4"/>
      <c r="G140" s="4"/>
      <c r="H140" s="4"/>
      <c r="I140" s="4"/>
    </row>
    <row r="141" ht="14.25" customHeight="1">
      <c r="A141" s="4"/>
      <c r="B141" s="4"/>
      <c r="C141" s="4"/>
      <c r="D141" s="4"/>
      <c r="E141" s="4"/>
      <c r="F141" s="4"/>
      <c r="G141" s="4"/>
      <c r="H141" s="4"/>
      <c r="I141" s="4"/>
    </row>
    <row r="142" ht="14.25" customHeight="1">
      <c r="A142" s="4"/>
      <c r="B142" s="4"/>
      <c r="C142" s="4"/>
      <c r="D142" s="4"/>
      <c r="E142" s="4"/>
      <c r="F142" s="4"/>
      <c r="G142" s="4"/>
      <c r="H142" s="4"/>
      <c r="I142" s="4"/>
    </row>
    <row r="143" ht="14.25" customHeight="1">
      <c r="A143" s="4"/>
      <c r="B143" s="4"/>
      <c r="C143" s="4"/>
      <c r="D143" s="4"/>
      <c r="E143" s="4"/>
      <c r="F143" s="4"/>
      <c r="G143" s="4"/>
      <c r="H143" s="4"/>
      <c r="I143" s="4"/>
    </row>
    <row r="144" ht="14.25" customHeight="1">
      <c r="A144" s="4"/>
      <c r="B144" s="4"/>
      <c r="C144" s="4"/>
      <c r="D144" s="4"/>
      <c r="E144" s="4"/>
      <c r="F144" s="4"/>
      <c r="G144" s="4"/>
      <c r="H144" s="4"/>
      <c r="I144" s="4"/>
    </row>
    <row r="145" ht="14.25" customHeight="1">
      <c r="A145" s="4"/>
      <c r="B145" s="4"/>
      <c r="C145" s="4"/>
      <c r="D145" s="4"/>
      <c r="E145" s="4"/>
      <c r="F145" s="4"/>
      <c r="G145" s="4"/>
      <c r="H145" s="4"/>
      <c r="I145" s="4"/>
    </row>
    <row r="146" ht="14.25" customHeight="1">
      <c r="A146" s="4"/>
      <c r="B146" s="4"/>
      <c r="C146" s="4"/>
      <c r="D146" s="4"/>
      <c r="E146" s="4"/>
      <c r="F146" s="4"/>
      <c r="G146" s="4"/>
      <c r="H146" s="4"/>
      <c r="I146" s="4"/>
    </row>
    <row r="147" ht="14.25" customHeight="1">
      <c r="A147" s="4"/>
      <c r="B147" s="4"/>
      <c r="C147" s="4"/>
      <c r="D147" s="4"/>
      <c r="E147" s="4"/>
      <c r="F147" s="4"/>
      <c r="G147" s="4"/>
      <c r="H147" s="4"/>
      <c r="I147" s="4"/>
    </row>
    <row r="148" ht="14.25" customHeight="1">
      <c r="A148" s="4"/>
      <c r="B148" s="4"/>
      <c r="C148" s="4"/>
      <c r="D148" s="4"/>
      <c r="E148" s="4"/>
      <c r="F148" s="4"/>
      <c r="G148" s="4"/>
      <c r="H148" s="4"/>
      <c r="I148" s="4"/>
    </row>
    <row r="149" ht="14.25" customHeight="1">
      <c r="A149" s="4"/>
      <c r="B149" s="4"/>
      <c r="C149" s="4"/>
      <c r="D149" s="4"/>
      <c r="E149" s="4"/>
      <c r="F149" s="4"/>
      <c r="G149" s="4"/>
      <c r="H149" s="4"/>
      <c r="I149" s="4"/>
    </row>
    <row r="150" ht="14.25" customHeight="1">
      <c r="A150" s="4"/>
      <c r="B150" s="4"/>
      <c r="C150" s="4"/>
      <c r="D150" s="4"/>
      <c r="E150" s="4"/>
      <c r="F150" s="4"/>
      <c r="G150" s="4"/>
      <c r="H150" s="4"/>
      <c r="I150" s="4"/>
    </row>
    <row r="151" ht="14.25" customHeight="1">
      <c r="A151" s="4"/>
      <c r="B151" s="4"/>
      <c r="C151" s="4"/>
      <c r="D151" s="4"/>
      <c r="E151" s="4"/>
      <c r="F151" s="4"/>
      <c r="G151" s="4"/>
      <c r="H151" s="4"/>
      <c r="I151" s="4"/>
    </row>
    <row r="152" ht="14.25" customHeight="1">
      <c r="A152" s="4"/>
      <c r="B152" s="4"/>
      <c r="C152" s="4"/>
      <c r="D152" s="4"/>
      <c r="E152" s="4"/>
      <c r="F152" s="4"/>
      <c r="G152" s="4"/>
      <c r="H152" s="4"/>
      <c r="I152" s="4"/>
    </row>
    <row r="153" ht="14.25" customHeight="1">
      <c r="A153" s="4"/>
      <c r="B153" s="4"/>
      <c r="C153" s="4"/>
      <c r="D153" s="4"/>
      <c r="E153" s="4"/>
      <c r="F153" s="4"/>
      <c r="G153" s="4"/>
      <c r="H153" s="4"/>
      <c r="I153" s="4"/>
    </row>
    <row r="154" ht="14.25" customHeight="1">
      <c r="A154" s="4"/>
      <c r="B154" s="4"/>
      <c r="C154" s="4"/>
      <c r="D154" s="4"/>
      <c r="E154" s="4"/>
      <c r="F154" s="4"/>
      <c r="G154" s="4"/>
      <c r="H154" s="4"/>
      <c r="I154" s="4"/>
    </row>
    <row r="155" ht="14.25" customHeight="1">
      <c r="A155" s="4"/>
      <c r="B155" s="4"/>
      <c r="C155" s="4"/>
      <c r="D155" s="4"/>
      <c r="E155" s="4"/>
      <c r="F155" s="4"/>
      <c r="G155" s="4"/>
      <c r="H155" s="4"/>
      <c r="I155" s="4"/>
    </row>
    <row r="156" ht="14.25" customHeight="1">
      <c r="A156" s="4"/>
      <c r="B156" s="4"/>
      <c r="C156" s="4"/>
      <c r="D156" s="4"/>
      <c r="E156" s="4"/>
      <c r="F156" s="4"/>
      <c r="G156" s="4"/>
      <c r="H156" s="4"/>
      <c r="I156" s="4"/>
    </row>
    <row r="157" ht="14.25" customHeight="1">
      <c r="A157" s="4"/>
      <c r="B157" s="4"/>
      <c r="C157" s="4"/>
      <c r="D157" s="4"/>
      <c r="E157" s="4"/>
      <c r="F157" s="4"/>
      <c r="G157" s="4"/>
      <c r="H157" s="4"/>
      <c r="I157" s="4"/>
    </row>
    <row r="158" ht="14.25" customHeight="1">
      <c r="A158" s="4"/>
      <c r="B158" s="4"/>
      <c r="C158" s="4"/>
      <c r="D158" s="4"/>
      <c r="E158" s="4"/>
      <c r="F158" s="4"/>
      <c r="G158" s="4"/>
      <c r="H158" s="4"/>
      <c r="I158" s="4"/>
    </row>
    <row r="159" ht="14.25" customHeight="1">
      <c r="A159" s="4"/>
      <c r="B159" s="4"/>
      <c r="C159" s="4"/>
      <c r="D159" s="4"/>
      <c r="E159" s="4"/>
      <c r="F159" s="4"/>
      <c r="G159" s="4"/>
      <c r="H159" s="4"/>
      <c r="I159" s="4"/>
    </row>
    <row r="160" ht="14.25" customHeight="1">
      <c r="A160" s="4"/>
      <c r="B160" s="4"/>
      <c r="C160" s="4"/>
      <c r="D160" s="4"/>
      <c r="E160" s="4"/>
      <c r="F160" s="4"/>
      <c r="G160" s="4"/>
      <c r="H160" s="4"/>
      <c r="I160" s="4"/>
    </row>
    <row r="161" ht="14.25" customHeight="1">
      <c r="A161" s="4"/>
      <c r="B161" s="4"/>
      <c r="C161" s="4"/>
      <c r="D161" s="4"/>
      <c r="E161" s="4"/>
      <c r="F161" s="4"/>
      <c r="G161" s="4"/>
      <c r="H161" s="4"/>
      <c r="I161" s="4"/>
    </row>
    <row r="162" ht="14.25" customHeight="1">
      <c r="A162" s="4"/>
      <c r="B162" s="4"/>
      <c r="C162" s="4"/>
      <c r="D162" s="4"/>
      <c r="E162" s="4"/>
      <c r="F162" s="4"/>
      <c r="G162" s="4"/>
      <c r="H162" s="4"/>
      <c r="I162" s="4"/>
    </row>
    <row r="163" ht="14.25" customHeight="1">
      <c r="A163" s="4"/>
      <c r="B163" s="4"/>
      <c r="C163" s="4"/>
      <c r="D163" s="4"/>
      <c r="E163" s="4"/>
      <c r="F163" s="4"/>
      <c r="G163" s="4"/>
      <c r="H163" s="4"/>
      <c r="I163" s="4"/>
    </row>
    <row r="164" ht="14.25" customHeight="1">
      <c r="A164" s="4"/>
      <c r="B164" s="4"/>
      <c r="C164" s="4"/>
      <c r="D164" s="4"/>
      <c r="E164" s="4"/>
      <c r="F164" s="4"/>
      <c r="G164" s="4"/>
      <c r="H164" s="4"/>
      <c r="I164" s="4"/>
    </row>
    <row r="165" ht="14.25" customHeight="1">
      <c r="A165" s="4"/>
      <c r="B165" s="4"/>
      <c r="C165" s="4"/>
      <c r="D165" s="4"/>
      <c r="E165" s="4"/>
      <c r="F165" s="4"/>
      <c r="G165" s="4"/>
      <c r="H165" s="4"/>
      <c r="I165" s="4"/>
    </row>
    <row r="166" ht="14.25" customHeight="1">
      <c r="A166" s="4"/>
      <c r="B166" s="4"/>
      <c r="C166" s="4"/>
      <c r="D166" s="4"/>
      <c r="E166" s="4"/>
      <c r="F166" s="4"/>
      <c r="G166" s="4"/>
      <c r="H166" s="4"/>
      <c r="I166" s="4"/>
    </row>
    <row r="167" ht="14.25" customHeight="1">
      <c r="A167" s="4"/>
      <c r="B167" s="4"/>
      <c r="C167" s="4"/>
      <c r="D167" s="4"/>
      <c r="E167" s="4"/>
      <c r="F167" s="4"/>
      <c r="G167" s="4"/>
      <c r="H167" s="4"/>
      <c r="I167" s="4"/>
    </row>
    <row r="168" ht="14.25" customHeight="1">
      <c r="A168" s="4"/>
      <c r="B168" s="4"/>
      <c r="C168" s="4"/>
      <c r="D168" s="4"/>
      <c r="E168" s="4"/>
      <c r="F168" s="4"/>
      <c r="G168" s="4"/>
      <c r="H168" s="4"/>
      <c r="I168" s="4"/>
    </row>
    <row r="169" ht="14.25" customHeight="1">
      <c r="A169" s="4"/>
      <c r="B169" s="4"/>
      <c r="C169" s="4"/>
      <c r="D169" s="4"/>
      <c r="E169" s="4"/>
      <c r="F169" s="4"/>
      <c r="G169" s="4"/>
      <c r="H169" s="4"/>
      <c r="I169" s="4"/>
    </row>
    <row r="170" ht="14.25" customHeight="1">
      <c r="A170" s="4"/>
      <c r="B170" s="4"/>
      <c r="C170" s="4"/>
      <c r="D170" s="4"/>
      <c r="E170" s="4"/>
      <c r="F170" s="4"/>
      <c r="G170" s="4"/>
      <c r="H170" s="4"/>
      <c r="I170" s="4"/>
    </row>
    <row r="171" ht="14.25" customHeight="1">
      <c r="A171" s="4"/>
      <c r="B171" s="4"/>
      <c r="C171" s="4"/>
      <c r="D171" s="4"/>
      <c r="E171" s="4"/>
      <c r="F171" s="4"/>
      <c r="G171" s="4"/>
      <c r="H171" s="4"/>
      <c r="I171" s="4"/>
    </row>
    <row r="172" ht="14.25" customHeight="1">
      <c r="A172" s="4"/>
      <c r="B172" s="4"/>
      <c r="C172" s="4"/>
      <c r="D172" s="4"/>
      <c r="E172" s="4"/>
      <c r="F172" s="4"/>
      <c r="G172" s="4"/>
      <c r="H172" s="4"/>
      <c r="I172" s="4"/>
    </row>
    <row r="173" ht="14.25" customHeight="1">
      <c r="A173" s="4"/>
      <c r="B173" s="4"/>
      <c r="C173" s="4"/>
      <c r="D173" s="4"/>
      <c r="E173" s="4"/>
      <c r="F173" s="4"/>
      <c r="G173" s="4"/>
      <c r="H173" s="4"/>
      <c r="I173" s="4"/>
    </row>
    <row r="174" ht="14.25" customHeight="1">
      <c r="A174" s="4"/>
      <c r="B174" s="4"/>
      <c r="C174" s="4"/>
      <c r="D174" s="4"/>
      <c r="E174" s="4"/>
      <c r="F174" s="4"/>
      <c r="G174" s="4"/>
      <c r="H174" s="4"/>
      <c r="I174" s="4"/>
    </row>
    <row r="175" ht="14.25" customHeight="1">
      <c r="A175" s="4"/>
      <c r="B175" s="4"/>
      <c r="C175" s="4"/>
      <c r="D175" s="4"/>
      <c r="E175" s="4"/>
      <c r="F175" s="4"/>
      <c r="G175" s="4"/>
      <c r="H175" s="4"/>
      <c r="I175" s="4"/>
    </row>
    <row r="176" ht="14.25" customHeight="1">
      <c r="A176" s="4"/>
      <c r="B176" s="4"/>
      <c r="C176" s="4"/>
      <c r="D176" s="4"/>
      <c r="E176" s="4"/>
      <c r="F176" s="4"/>
      <c r="G176" s="4"/>
      <c r="H176" s="4"/>
      <c r="I176" s="4"/>
    </row>
    <row r="177" ht="14.25" customHeight="1">
      <c r="A177" s="4"/>
      <c r="B177" s="4"/>
      <c r="C177" s="4"/>
      <c r="D177" s="4"/>
      <c r="E177" s="4"/>
      <c r="F177" s="4"/>
      <c r="G177" s="4"/>
      <c r="H177" s="4"/>
      <c r="I177" s="4"/>
    </row>
    <row r="178" ht="14.25" customHeight="1">
      <c r="A178" s="4"/>
      <c r="B178" s="4"/>
      <c r="C178" s="4"/>
      <c r="D178" s="4"/>
      <c r="E178" s="4"/>
      <c r="F178" s="4"/>
      <c r="G178" s="4"/>
      <c r="H178" s="4"/>
      <c r="I178" s="4"/>
    </row>
    <row r="179" ht="14.25" customHeight="1">
      <c r="A179" s="4"/>
      <c r="B179" s="4"/>
      <c r="C179" s="4"/>
      <c r="D179" s="4"/>
      <c r="E179" s="4"/>
      <c r="F179" s="4"/>
      <c r="G179" s="4"/>
      <c r="H179" s="4"/>
      <c r="I179" s="4"/>
    </row>
    <row r="180" ht="14.25" customHeight="1">
      <c r="A180" s="4"/>
      <c r="B180" s="4"/>
      <c r="C180" s="4"/>
      <c r="D180" s="4"/>
      <c r="E180" s="4"/>
      <c r="F180" s="4"/>
      <c r="G180" s="4"/>
      <c r="H180" s="4"/>
      <c r="I180" s="4"/>
    </row>
    <row r="181" ht="14.25" customHeight="1">
      <c r="A181" s="4"/>
      <c r="B181" s="4"/>
      <c r="C181" s="4"/>
      <c r="D181" s="4"/>
      <c r="E181" s="4"/>
      <c r="F181" s="4"/>
      <c r="G181" s="4"/>
      <c r="H181" s="4"/>
      <c r="I181" s="4"/>
    </row>
    <row r="182" ht="14.25" customHeight="1">
      <c r="A182" s="4"/>
      <c r="B182" s="4"/>
      <c r="C182" s="4"/>
      <c r="D182" s="4"/>
      <c r="E182" s="4"/>
      <c r="F182" s="4"/>
      <c r="G182" s="4"/>
      <c r="H182" s="4"/>
      <c r="I182" s="4"/>
    </row>
    <row r="183" ht="14.25" customHeight="1">
      <c r="A183" s="4"/>
      <c r="B183" s="4"/>
      <c r="C183" s="4"/>
      <c r="D183" s="4"/>
      <c r="E183" s="4"/>
      <c r="F183" s="4"/>
      <c r="G183" s="4"/>
      <c r="H183" s="4"/>
      <c r="I183" s="4"/>
    </row>
    <row r="184" ht="14.25" customHeight="1">
      <c r="A184" s="4"/>
      <c r="B184" s="4"/>
      <c r="C184" s="4"/>
      <c r="D184" s="4"/>
      <c r="E184" s="4"/>
      <c r="F184" s="4"/>
      <c r="G184" s="4"/>
      <c r="H184" s="4"/>
      <c r="I184" s="4"/>
    </row>
    <row r="185" ht="14.25" customHeight="1">
      <c r="A185" s="4"/>
      <c r="B185" s="4"/>
      <c r="C185" s="4"/>
      <c r="D185" s="4"/>
      <c r="E185" s="4"/>
      <c r="F185" s="4"/>
      <c r="G185" s="4"/>
      <c r="H185" s="4"/>
      <c r="I185" s="4"/>
    </row>
    <row r="186" ht="14.25" customHeight="1">
      <c r="A186" s="4"/>
      <c r="B186" s="4"/>
      <c r="C186" s="4"/>
      <c r="D186" s="4"/>
      <c r="E186" s="4"/>
      <c r="F186" s="4"/>
      <c r="G186" s="4"/>
      <c r="H186" s="4"/>
      <c r="I186" s="4"/>
    </row>
    <row r="187" ht="14.25" customHeight="1">
      <c r="A187" s="4"/>
      <c r="B187" s="4"/>
      <c r="C187" s="4"/>
      <c r="D187" s="4"/>
      <c r="E187" s="4"/>
      <c r="F187" s="4"/>
      <c r="G187" s="4"/>
      <c r="H187" s="4"/>
      <c r="I187" s="4"/>
    </row>
    <row r="188" ht="14.25" customHeight="1">
      <c r="A188" s="4"/>
      <c r="B188" s="4"/>
      <c r="C188" s="4"/>
      <c r="D188" s="4"/>
      <c r="E188" s="4"/>
      <c r="F188" s="4"/>
      <c r="G188" s="4"/>
      <c r="H188" s="4"/>
      <c r="I188" s="4"/>
    </row>
    <row r="189" ht="14.25" customHeight="1">
      <c r="A189" s="4"/>
      <c r="B189" s="4"/>
      <c r="C189" s="4"/>
      <c r="D189" s="4"/>
      <c r="E189" s="4"/>
      <c r="F189" s="4"/>
      <c r="G189" s="4"/>
      <c r="H189" s="4"/>
      <c r="I189" s="4"/>
    </row>
    <row r="190" ht="14.25" customHeight="1">
      <c r="A190" s="4"/>
      <c r="B190" s="4"/>
      <c r="C190" s="4"/>
      <c r="D190" s="4"/>
      <c r="E190" s="4"/>
      <c r="F190" s="4"/>
      <c r="G190" s="4"/>
      <c r="H190" s="4"/>
      <c r="I190" s="4"/>
    </row>
    <row r="191" ht="14.25" customHeight="1">
      <c r="A191" s="4"/>
      <c r="B191" s="4"/>
      <c r="C191" s="4"/>
      <c r="D191" s="4"/>
      <c r="E191" s="4"/>
      <c r="F191" s="4"/>
      <c r="G191" s="4"/>
      <c r="H191" s="4"/>
      <c r="I191" s="4"/>
    </row>
    <row r="192" ht="14.25" customHeight="1">
      <c r="A192" s="4"/>
      <c r="B192" s="4"/>
      <c r="C192" s="4"/>
      <c r="D192" s="4"/>
      <c r="E192" s="4"/>
      <c r="F192" s="4"/>
      <c r="G192" s="4"/>
      <c r="H192" s="4"/>
      <c r="I192" s="4"/>
    </row>
    <row r="193" ht="14.25" customHeight="1">
      <c r="A193" s="4"/>
      <c r="B193" s="4"/>
      <c r="C193" s="4"/>
      <c r="D193" s="4"/>
      <c r="E193" s="4"/>
      <c r="F193" s="4"/>
      <c r="G193" s="4"/>
      <c r="H193" s="4"/>
      <c r="I193" s="4"/>
    </row>
    <row r="194" ht="14.25" customHeight="1">
      <c r="A194" s="4"/>
      <c r="B194" s="4"/>
      <c r="C194" s="4"/>
      <c r="D194" s="4"/>
      <c r="E194" s="4"/>
      <c r="F194" s="4"/>
      <c r="G194" s="4"/>
      <c r="H194" s="4"/>
      <c r="I194" s="4"/>
    </row>
    <row r="195" ht="14.25" customHeight="1">
      <c r="A195" s="4"/>
      <c r="B195" s="4"/>
      <c r="C195" s="4"/>
      <c r="D195" s="4"/>
      <c r="E195" s="4"/>
      <c r="F195" s="4"/>
      <c r="G195" s="4"/>
      <c r="H195" s="4"/>
      <c r="I195" s="4"/>
    </row>
    <row r="196" ht="14.25" customHeight="1">
      <c r="A196" s="4"/>
      <c r="B196" s="4"/>
      <c r="C196" s="4"/>
      <c r="D196" s="4"/>
      <c r="E196" s="4"/>
      <c r="F196" s="4"/>
      <c r="G196" s="4"/>
      <c r="H196" s="4"/>
      <c r="I196" s="4"/>
    </row>
    <row r="197" ht="14.25" customHeight="1">
      <c r="A197" s="4"/>
      <c r="B197" s="4"/>
      <c r="C197" s="4"/>
      <c r="D197" s="4"/>
      <c r="E197" s="4"/>
      <c r="F197" s="4"/>
      <c r="G197" s="4"/>
      <c r="H197" s="4"/>
      <c r="I197" s="4"/>
    </row>
    <row r="198" ht="14.25" customHeight="1">
      <c r="A198" s="4"/>
      <c r="B198" s="4"/>
      <c r="C198" s="4"/>
      <c r="D198" s="4"/>
      <c r="E198" s="4"/>
      <c r="F198" s="4"/>
      <c r="G198" s="4"/>
      <c r="H198" s="4"/>
      <c r="I198" s="4"/>
    </row>
    <row r="199" ht="14.25" customHeight="1">
      <c r="A199" s="4"/>
      <c r="B199" s="4"/>
      <c r="C199" s="4"/>
      <c r="D199" s="4"/>
      <c r="E199" s="4"/>
      <c r="F199" s="4"/>
      <c r="G199" s="4"/>
      <c r="H199" s="4"/>
      <c r="I199" s="4"/>
    </row>
    <row r="200" ht="14.25" customHeight="1">
      <c r="A200" s="4"/>
      <c r="B200" s="4"/>
      <c r="C200" s="4"/>
      <c r="D200" s="4"/>
      <c r="E200" s="4"/>
      <c r="F200" s="4"/>
      <c r="G200" s="4"/>
      <c r="H200" s="4"/>
      <c r="I200" s="4"/>
    </row>
    <row r="201" ht="14.25" customHeight="1">
      <c r="A201" s="4"/>
      <c r="B201" s="4"/>
      <c r="C201" s="4"/>
      <c r="D201" s="4"/>
      <c r="E201" s="4"/>
      <c r="F201" s="4"/>
      <c r="G201" s="4"/>
      <c r="H201" s="4"/>
      <c r="I201" s="4"/>
    </row>
    <row r="202" ht="14.25" customHeight="1">
      <c r="A202" s="4"/>
      <c r="B202" s="4"/>
      <c r="C202" s="4"/>
      <c r="D202" s="4"/>
      <c r="E202" s="4"/>
      <c r="F202" s="4"/>
      <c r="G202" s="4"/>
      <c r="H202" s="4"/>
      <c r="I202" s="4"/>
    </row>
    <row r="203" ht="14.25" customHeight="1">
      <c r="A203" s="4"/>
      <c r="B203" s="4"/>
      <c r="C203" s="4"/>
      <c r="D203" s="4"/>
      <c r="E203" s="4"/>
      <c r="F203" s="4"/>
      <c r="G203" s="4"/>
      <c r="H203" s="4"/>
      <c r="I203" s="4"/>
    </row>
    <row r="204" ht="14.25" customHeight="1">
      <c r="A204" s="4"/>
      <c r="B204" s="4"/>
      <c r="C204" s="4"/>
      <c r="D204" s="4"/>
      <c r="E204" s="4"/>
      <c r="F204" s="4"/>
      <c r="G204" s="4"/>
      <c r="H204" s="4"/>
      <c r="I204" s="4"/>
    </row>
    <row r="205" ht="14.25" customHeight="1">
      <c r="A205" s="4"/>
      <c r="B205" s="4"/>
      <c r="C205" s="4"/>
      <c r="D205" s="4"/>
      <c r="E205" s="4"/>
      <c r="F205" s="4"/>
      <c r="G205" s="4"/>
      <c r="H205" s="4"/>
      <c r="I205" s="4"/>
    </row>
    <row r="206" ht="14.25" customHeight="1">
      <c r="A206" s="4"/>
      <c r="B206" s="4"/>
      <c r="C206" s="4"/>
      <c r="D206" s="4"/>
      <c r="E206" s="4"/>
      <c r="F206" s="4"/>
      <c r="G206" s="4"/>
      <c r="H206" s="4"/>
      <c r="I206" s="4"/>
    </row>
    <row r="207" ht="14.25" customHeight="1">
      <c r="A207" s="4"/>
      <c r="B207" s="4"/>
      <c r="C207" s="4"/>
      <c r="D207" s="4"/>
      <c r="E207" s="4"/>
      <c r="F207" s="4"/>
      <c r="G207" s="4"/>
      <c r="H207" s="4"/>
      <c r="I207" s="4"/>
    </row>
    <row r="208" ht="14.25" customHeight="1">
      <c r="A208" s="4"/>
      <c r="B208" s="4"/>
      <c r="C208" s="4"/>
      <c r="D208" s="4"/>
      <c r="E208" s="4"/>
      <c r="F208" s="4"/>
      <c r="G208" s="4"/>
      <c r="H208" s="4"/>
      <c r="I208" s="4"/>
    </row>
    <row r="209" ht="14.25" customHeight="1">
      <c r="A209" s="4"/>
      <c r="B209" s="4"/>
      <c r="C209" s="4"/>
      <c r="D209" s="4"/>
      <c r="E209" s="4"/>
      <c r="F209" s="4"/>
      <c r="G209" s="4"/>
      <c r="H209" s="4"/>
      <c r="I209" s="4"/>
    </row>
    <row r="210" ht="14.25" customHeight="1">
      <c r="A210" s="4"/>
      <c r="B210" s="4"/>
      <c r="C210" s="4"/>
      <c r="D210" s="4"/>
      <c r="E210" s="4"/>
      <c r="F210" s="4"/>
      <c r="G210" s="4"/>
      <c r="H210" s="4"/>
      <c r="I210" s="4"/>
    </row>
    <row r="211" ht="14.25" customHeight="1">
      <c r="A211" s="4"/>
      <c r="B211" s="4"/>
      <c r="C211" s="4"/>
      <c r="D211" s="4"/>
      <c r="E211" s="4"/>
      <c r="F211" s="4"/>
      <c r="G211" s="4"/>
      <c r="H211" s="4"/>
      <c r="I211" s="4"/>
    </row>
    <row r="212" ht="14.25" customHeight="1">
      <c r="A212" s="4"/>
      <c r="B212" s="4"/>
      <c r="C212" s="4"/>
      <c r="D212" s="4"/>
      <c r="E212" s="4"/>
      <c r="F212" s="4"/>
      <c r="G212" s="4"/>
      <c r="H212" s="4"/>
      <c r="I212" s="4"/>
    </row>
    <row r="213" ht="14.25" customHeight="1">
      <c r="A213" s="4"/>
      <c r="B213" s="4"/>
      <c r="C213" s="4"/>
      <c r="D213" s="4"/>
      <c r="E213" s="4"/>
      <c r="F213" s="4"/>
      <c r="G213" s="4"/>
      <c r="H213" s="4"/>
      <c r="I213" s="4"/>
    </row>
    <row r="214" ht="14.25" customHeight="1">
      <c r="A214" s="4"/>
      <c r="B214" s="4"/>
      <c r="C214" s="4"/>
      <c r="D214" s="4"/>
      <c r="E214" s="4"/>
      <c r="F214" s="4"/>
      <c r="G214" s="4"/>
      <c r="H214" s="4"/>
      <c r="I214" s="4"/>
    </row>
    <row r="215" ht="14.25" customHeight="1">
      <c r="A215" s="4"/>
      <c r="B215" s="4"/>
      <c r="C215" s="4"/>
      <c r="D215" s="4"/>
      <c r="E215" s="4"/>
      <c r="F215" s="4"/>
      <c r="G215" s="4"/>
      <c r="H215" s="4"/>
      <c r="I215" s="4"/>
    </row>
    <row r="216" ht="14.25" customHeight="1">
      <c r="A216" s="4"/>
      <c r="B216" s="4"/>
      <c r="C216" s="4"/>
      <c r="D216" s="4"/>
      <c r="E216" s="4"/>
      <c r="F216" s="4"/>
      <c r="G216" s="4"/>
      <c r="H216" s="4"/>
      <c r="I216" s="4"/>
    </row>
    <row r="217" ht="14.25" customHeight="1">
      <c r="A217" s="4"/>
      <c r="B217" s="4"/>
      <c r="C217" s="4"/>
      <c r="D217" s="4"/>
      <c r="E217" s="4"/>
      <c r="F217" s="4"/>
      <c r="G217" s="4"/>
      <c r="H217" s="4"/>
      <c r="I217" s="4"/>
    </row>
    <row r="218" ht="14.25" customHeight="1">
      <c r="A218" s="4"/>
      <c r="B218" s="4"/>
      <c r="C218" s="4"/>
      <c r="D218" s="4"/>
      <c r="E218" s="4"/>
      <c r="F218" s="4"/>
      <c r="G218" s="4"/>
      <c r="H218" s="4"/>
      <c r="I218" s="4"/>
    </row>
    <row r="219" ht="14.25" customHeight="1">
      <c r="A219" s="4"/>
      <c r="B219" s="4"/>
      <c r="C219" s="4"/>
      <c r="D219" s="4"/>
      <c r="E219" s="4"/>
      <c r="F219" s="4"/>
      <c r="G219" s="4"/>
      <c r="H219" s="4"/>
      <c r="I219" s="4"/>
    </row>
    <row r="220" ht="14.25" customHeight="1">
      <c r="A220" s="4"/>
      <c r="B220" s="4"/>
      <c r="C220" s="4"/>
      <c r="D220" s="4"/>
      <c r="E220" s="4"/>
      <c r="F220" s="4"/>
      <c r="G220" s="4"/>
      <c r="H220" s="4"/>
      <c r="I220" s="4"/>
    </row>
    <row r="221" ht="14.25" customHeight="1">
      <c r="A221" s="4"/>
      <c r="B221" s="4"/>
      <c r="C221" s="4"/>
      <c r="D221" s="4"/>
      <c r="E221" s="4"/>
      <c r="F221" s="4"/>
      <c r="G221" s="4"/>
      <c r="H221" s="4"/>
      <c r="I221" s="4"/>
    </row>
    <row r="222" ht="14.25" customHeight="1">
      <c r="A222" s="4"/>
      <c r="B222" s="4"/>
      <c r="C222" s="4"/>
      <c r="D222" s="4"/>
      <c r="E222" s="4"/>
      <c r="F222" s="4"/>
      <c r="G222" s="4"/>
      <c r="H222" s="4"/>
      <c r="I222" s="4"/>
    </row>
    <row r="223" ht="14.25" customHeight="1">
      <c r="A223" s="4"/>
      <c r="B223" s="4"/>
      <c r="C223" s="4"/>
      <c r="D223" s="4"/>
      <c r="E223" s="4"/>
      <c r="F223" s="4"/>
      <c r="G223" s="4"/>
      <c r="H223" s="4"/>
      <c r="I223" s="4"/>
    </row>
    <row r="224" ht="14.25" customHeight="1">
      <c r="A224" s="4"/>
      <c r="B224" s="4"/>
      <c r="C224" s="4"/>
      <c r="D224" s="4"/>
      <c r="E224" s="4"/>
      <c r="F224" s="4"/>
      <c r="G224" s="4"/>
      <c r="H224" s="4"/>
      <c r="I224" s="4"/>
    </row>
    <row r="225" ht="14.25" customHeight="1">
      <c r="A225" s="4"/>
      <c r="B225" s="4"/>
      <c r="C225" s="4"/>
      <c r="D225" s="4"/>
      <c r="E225" s="4"/>
      <c r="F225" s="4"/>
      <c r="G225" s="4"/>
      <c r="H225" s="4"/>
      <c r="I225" s="4"/>
    </row>
    <row r="226" ht="14.25" customHeight="1">
      <c r="A226" s="4"/>
      <c r="B226" s="4"/>
      <c r="C226" s="4"/>
      <c r="D226" s="4"/>
      <c r="E226" s="4"/>
      <c r="F226" s="4"/>
      <c r="G226" s="4"/>
      <c r="H226" s="4"/>
      <c r="I226" s="4"/>
    </row>
    <row r="227" ht="14.25" customHeight="1">
      <c r="A227" s="4"/>
      <c r="B227" s="4"/>
      <c r="C227" s="4"/>
      <c r="D227" s="4"/>
      <c r="E227" s="4"/>
      <c r="F227" s="4"/>
      <c r="G227" s="4"/>
      <c r="H227" s="4"/>
      <c r="I227" s="4"/>
    </row>
    <row r="228" ht="14.25" customHeight="1">
      <c r="A228" s="4"/>
      <c r="B228" s="4"/>
      <c r="C228" s="4"/>
      <c r="D228" s="4"/>
      <c r="E228" s="4"/>
      <c r="F228" s="4"/>
      <c r="G228" s="4"/>
      <c r="H228" s="4"/>
      <c r="I228" s="4"/>
    </row>
    <row r="229" ht="14.25" customHeight="1">
      <c r="A229" s="4"/>
      <c r="B229" s="4"/>
      <c r="C229" s="4"/>
      <c r="D229" s="4"/>
      <c r="E229" s="4"/>
      <c r="F229" s="4"/>
      <c r="G229" s="4"/>
      <c r="H229" s="4"/>
      <c r="I229" s="4"/>
    </row>
    <row r="230" ht="14.25" customHeight="1">
      <c r="A230" s="4"/>
      <c r="B230" s="4"/>
      <c r="C230" s="4"/>
      <c r="D230" s="4"/>
      <c r="E230" s="4"/>
      <c r="F230" s="4"/>
      <c r="G230" s="4"/>
      <c r="H230" s="4"/>
      <c r="I230" s="4"/>
    </row>
    <row r="231" ht="14.25" customHeight="1">
      <c r="A231" s="4"/>
      <c r="B231" s="4"/>
      <c r="C231" s="4"/>
      <c r="D231" s="4"/>
      <c r="E231" s="4"/>
      <c r="F231" s="4"/>
      <c r="G231" s="4"/>
      <c r="H231" s="4"/>
      <c r="I231" s="4"/>
    </row>
    <row r="232" ht="14.25" customHeight="1">
      <c r="A232" s="4"/>
      <c r="B232" s="4"/>
      <c r="C232" s="4"/>
      <c r="D232" s="4"/>
      <c r="E232" s="4"/>
      <c r="F232" s="4"/>
      <c r="G232" s="4"/>
      <c r="H232" s="4"/>
      <c r="I232" s="4"/>
    </row>
    <row r="233" ht="14.25" customHeight="1">
      <c r="A233" s="4"/>
      <c r="B233" s="4"/>
      <c r="C233" s="4"/>
      <c r="D233" s="4"/>
      <c r="E233" s="4"/>
      <c r="F233" s="4"/>
      <c r="G233" s="4"/>
      <c r="H233" s="4"/>
      <c r="I233" s="4"/>
    </row>
    <row r="234" ht="14.25" customHeight="1">
      <c r="A234" s="4"/>
      <c r="B234" s="4"/>
      <c r="C234" s="4"/>
      <c r="D234" s="4"/>
      <c r="E234" s="4"/>
      <c r="F234" s="4"/>
      <c r="G234" s="4"/>
      <c r="H234" s="4"/>
      <c r="I234" s="4"/>
    </row>
    <row r="235" ht="14.25" customHeight="1">
      <c r="A235" s="4"/>
      <c r="B235" s="4"/>
      <c r="C235" s="4"/>
      <c r="D235" s="4"/>
      <c r="E235" s="4"/>
      <c r="F235" s="4"/>
      <c r="G235" s="4"/>
      <c r="H235" s="4"/>
      <c r="I235" s="4"/>
    </row>
    <row r="236" ht="14.25" customHeight="1">
      <c r="A236" s="4"/>
      <c r="B236" s="4"/>
      <c r="C236" s="4"/>
      <c r="D236" s="4"/>
      <c r="E236" s="4"/>
      <c r="F236" s="4"/>
      <c r="G236" s="4"/>
      <c r="H236" s="4"/>
      <c r="I236" s="4"/>
    </row>
    <row r="237" ht="14.25" customHeight="1">
      <c r="A237" s="4"/>
      <c r="B237" s="4"/>
      <c r="C237" s="4"/>
      <c r="D237" s="4"/>
      <c r="E237" s="4"/>
      <c r="F237" s="4"/>
      <c r="G237" s="4"/>
      <c r="H237" s="4"/>
      <c r="I237" s="4"/>
    </row>
    <row r="238" ht="14.25" customHeight="1">
      <c r="A238" s="4"/>
      <c r="B238" s="4"/>
      <c r="C238" s="4"/>
      <c r="D238" s="4"/>
      <c r="E238" s="4"/>
      <c r="F238" s="4"/>
      <c r="G238" s="4"/>
      <c r="H238" s="4"/>
      <c r="I238" s="4"/>
    </row>
    <row r="239" ht="14.25" customHeight="1">
      <c r="A239" s="4"/>
      <c r="B239" s="4"/>
      <c r="C239" s="4"/>
      <c r="D239" s="4"/>
      <c r="E239" s="4"/>
      <c r="F239" s="4"/>
      <c r="G239" s="4"/>
      <c r="H239" s="4"/>
      <c r="I239" s="4"/>
    </row>
    <row r="240" ht="14.25" customHeight="1">
      <c r="A240" s="198"/>
    </row>
    <row r="241" ht="14.25" customHeight="1">
      <c r="A241" s="198"/>
    </row>
    <row r="242" ht="14.25" customHeight="1">
      <c r="A242" s="198"/>
    </row>
    <row r="243" ht="14.25" customHeight="1">
      <c r="A243" s="198"/>
    </row>
    <row r="244" ht="14.25" customHeight="1">
      <c r="A244" s="198"/>
    </row>
    <row r="245" ht="14.25" customHeight="1">
      <c r="A245" s="198"/>
    </row>
    <row r="246" ht="14.25" customHeight="1">
      <c r="A246" s="198"/>
    </row>
    <row r="247" ht="14.25" customHeight="1">
      <c r="A247" s="198"/>
    </row>
    <row r="248" ht="14.25" customHeight="1">
      <c r="A248" s="198"/>
    </row>
    <row r="249" ht="14.25" customHeight="1">
      <c r="A249" s="198"/>
    </row>
    <row r="250" ht="14.25" customHeight="1">
      <c r="A250" s="198"/>
    </row>
    <row r="251" ht="14.25" customHeight="1">
      <c r="A251" s="198"/>
    </row>
    <row r="252" ht="14.25" customHeight="1">
      <c r="A252" s="198"/>
    </row>
    <row r="253" ht="14.25" customHeight="1">
      <c r="A253" s="198"/>
    </row>
    <row r="254" ht="14.25" customHeight="1">
      <c r="A254" s="198"/>
    </row>
    <row r="255" ht="14.25" customHeight="1">
      <c r="A255" s="198"/>
    </row>
    <row r="256" ht="14.25" customHeight="1">
      <c r="A256" s="198"/>
    </row>
    <row r="257" ht="14.25" customHeight="1">
      <c r="A257" s="198"/>
    </row>
    <row r="258" ht="14.25" customHeight="1">
      <c r="A258" s="198"/>
    </row>
    <row r="259" ht="14.25" customHeight="1">
      <c r="A259" s="198"/>
    </row>
    <row r="260" ht="14.25" customHeight="1">
      <c r="A260" s="198"/>
    </row>
    <row r="261" ht="14.25" customHeight="1">
      <c r="A261" s="198"/>
    </row>
    <row r="262" ht="14.25" customHeight="1">
      <c r="A262" s="198"/>
    </row>
    <row r="263" ht="14.25" customHeight="1">
      <c r="A263" s="198"/>
    </row>
    <row r="264" ht="14.25" customHeight="1">
      <c r="A264" s="198"/>
    </row>
    <row r="265" ht="14.25" customHeight="1">
      <c r="A265" s="198"/>
    </row>
    <row r="266" ht="14.25" customHeight="1">
      <c r="A266" s="198"/>
    </row>
    <row r="267" ht="14.25" customHeight="1">
      <c r="A267" s="198"/>
    </row>
    <row r="268" ht="14.25" customHeight="1">
      <c r="A268" s="198"/>
    </row>
    <row r="269" ht="14.25" customHeight="1">
      <c r="A269" s="198"/>
    </row>
    <row r="270" ht="14.25" customHeight="1">
      <c r="A270" s="198"/>
    </row>
    <row r="271" ht="14.25" customHeight="1">
      <c r="A271" s="198"/>
    </row>
    <row r="272" ht="14.25" customHeight="1">
      <c r="A272" s="198"/>
    </row>
    <row r="273" ht="14.25" customHeight="1">
      <c r="A273" s="198"/>
    </row>
    <row r="274" ht="14.25" customHeight="1">
      <c r="A274" s="198"/>
    </row>
    <row r="275" ht="14.25" customHeight="1">
      <c r="A275" s="198"/>
    </row>
    <row r="276" ht="14.25" customHeight="1">
      <c r="A276" s="198"/>
    </row>
    <row r="277" ht="14.25" customHeight="1">
      <c r="A277" s="198"/>
    </row>
    <row r="278" ht="14.25" customHeight="1">
      <c r="A278" s="198"/>
    </row>
    <row r="279" ht="14.25" customHeight="1">
      <c r="A279" s="198"/>
    </row>
    <row r="280" ht="14.25" customHeight="1">
      <c r="A280" s="198"/>
    </row>
    <row r="281" ht="14.25" customHeight="1">
      <c r="A281" s="198"/>
    </row>
    <row r="282" ht="14.25" customHeight="1">
      <c r="A282" s="198"/>
    </row>
    <row r="283" ht="14.25" customHeight="1">
      <c r="A283" s="198"/>
    </row>
    <row r="284" ht="14.25" customHeight="1">
      <c r="A284" s="198"/>
    </row>
    <row r="285" ht="14.25" customHeight="1">
      <c r="A285" s="198"/>
    </row>
    <row r="286" ht="14.25" customHeight="1">
      <c r="A286" s="198"/>
    </row>
    <row r="287" ht="14.25" customHeight="1">
      <c r="A287" s="198"/>
    </row>
    <row r="288" ht="14.25" customHeight="1">
      <c r="A288" s="198"/>
    </row>
    <row r="289" ht="14.25" customHeight="1">
      <c r="A289" s="198"/>
    </row>
    <row r="290" ht="14.25" customHeight="1">
      <c r="A290" s="198"/>
    </row>
    <row r="291" ht="14.25" customHeight="1">
      <c r="A291" s="198"/>
    </row>
    <row r="292" ht="14.25" customHeight="1">
      <c r="A292" s="198"/>
    </row>
    <row r="293" ht="14.25" customHeight="1">
      <c r="A293" s="198"/>
    </row>
    <row r="294" ht="14.25" customHeight="1">
      <c r="A294" s="198"/>
    </row>
    <row r="295" ht="14.25" customHeight="1">
      <c r="A295" s="198"/>
    </row>
    <row r="296" ht="14.25" customHeight="1">
      <c r="A296" s="198"/>
    </row>
    <row r="297" ht="14.25" customHeight="1">
      <c r="A297" s="198"/>
    </row>
    <row r="298" ht="14.25" customHeight="1">
      <c r="A298" s="198"/>
    </row>
    <row r="299" ht="14.25" customHeight="1">
      <c r="A299" s="198"/>
    </row>
    <row r="300" ht="14.25" customHeight="1">
      <c r="A300" s="198"/>
    </row>
    <row r="301" ht="14.25" customHeight="1">
      <c r="A301" s="198"/>
    </row>
    <row r="302" ht="14.25" customHeight="1">
      <c r="A302" s="198"/>
    </row>
    <row r="303" ht="14.25" customHeight="1">
      <c r="A303" s="198"/>
    </row>
    <row r="304" ht="14.25" customHeight="1">
      <c r="A304" s="198"/>
    </row>
    <row r="305" ht="14.25" customHeight="1">
      <c r="A305" s="198"/>
    </row>
    <row r="306" ht="14.25" customHeight="1">
      <c r="A306" s="198"/>
    </row>
    <row r="307" ht="14.25" customHeight="1">
      <c r="A307" s="198"/>
    </row>
    <row r="308" ht="14.25" customHeight="1">
      <c r="A308" s="198"/>
    </row>
    <row r="309" ht="14.25" customHeight="1">
      <c r="A309" s="198"/>
    </row>
    <row r="310" ht="14.25" customHeight="1">
      <c r="A310" s="198"/>
    </row>
    <row r="311" ht="14.25" customHeight="1">
      <c r="A311" s="198"/>
    </row>
    <row r="312" ht="14.25" customHeight="1">
      <c r="A312" s="198"/>
    </row>
    <row r="313" ht="14.25" customHeight="1">
      <c r="A313" s="198"/>
    </row>
    <row r="314" ht="14.25" customHeight="1">
      <c r="A314" s="198"/>
    </row>
    <row r="315" ht="14.25" customHeight="1">
      <c r="A315" s="198"/>
    </row>
    <row r="316" ht="14.25" customHeight="1">
      <c r="A316" s="198"/>
    </row>
    <row r="317" ht="14.25" customHeight="1">
      <c r="A317" s="198"/>
    </row>
    <row r="318" ht="14.25" customHeight="1">
      <c r="A318" s="198"/>
    </row>
    <row r="319" ht="14.25" customHeight="1">
      <c r="A319" s="198"/>
    </row>
    <row r="320" ht="14.25" customHeight="1">
      <c r="A320" s="198"/>
    </row>
    <row r="321" ht="14.25" customHeight="1">
      <c r="A321" s="198"/>
    </row>
    <row r="322" ht="14.25" customHeight="1">
      <c r="A322" s="198"/>
    </row>
    <row r="323" ht="14.25" customHeight="1">
      <c r="A323" s="198"/>
    </row>
    <row r="324" ht="14.25" customHeight="1">
      <c r="A324" s="198"/>
    </row>
    <row r="325" ht="14.25" customHeight="1">
      <c r="A325" s="198"/>
    </row>
    <row r="326" ht="14.25" customHeight="1">
      <c r="A326" s="198"/>
    </row>
    <row r="327" ht="14.25" customHeight="1">
      <c r="A327" s="198"/>
    </row>
    <row r="328" ht="14.25" customHeight="1">
      <c r="A328" s="198"/>
    </row>
    <row r="329" ht="14.25" customHeight="1">
      <c r="A329" s="198"/>
    </row>
    <row r="330" ht="14.25" customHeight="1">
      <c r="A330" s="198"/>
    </row>
    <row r="331" ht="14.25" customHeight="1">
      <c r="A331" s="198"/>
    </row>
    <row r="332" ht="14.25" customHeight="1">
      <c r="A332" s="198"/>
    </row>
    <row r="333" ht="14.25" customHeight="1">
      <c r="A333" s="198"/>
    </row>
    <row r="334" ht="14.25" customHeight="1">
      <c r="A334" s="198"/>
    </row>
    <row r="335" ht="14.25" customHeight="1">
      <c r="A335" s="198"/>
    </row>
    <row r="336" ht="14.25" customHeight="1">
      <c r="A336" s="198"/>
    </row>
    <row r="337" ht="14.25" customHeight="1">
      <c r="A337" s="198"/>
    </row>
    <row r="338" ht="14.25" customHeight="1">
      <c r="A338" s="198"/>
    </row>
    <row r="339" ht="14.25" customHeight="1">
      <c r="A339" s="198"/>
    </row>
    <row r="340" ht="14.25" customHeight="1">
      <c r="A340" s="198"/>
    </row>
    <row r="341" ht="14.25" customHeight="1">
      <c r="A341" s="198"/>
    </row>
    <row r="342" ht="14.25" customHeight="1">
      <c r="A342" s="198"/>
    </row>
    <row r="343" ht="14.25" customHeight="1">
      <c r="A343" s="198"/>
    </row>
    <row r="344" ht="14.25" customHeight="1">
      <c r="A344" s="198"/>
    </row>
    <row r="345" ht="14.25" customHeight="1">
      <c r="A345" s="198"/>
    </row>
    <row r="346" ht="14.25" customHeight="1">
      <c r="A346" s="198"/>
    </row>
    <row r="347" ht="14.25" customHeight="1">
      <c r="A347" s="198"/>
    </row>
    <row r="348" ht="14.25" customHeight="1">
      <c r="A348" s="198"/>
    </row>
    <row r="349" ht="14.25" customHeight="1">
      <c r="A349" s="198"/>
    </row>
    <row r="350" ht="14.25" customHeight="1">
      <c r="A350" s="198"/>
    </row>
    <row r="351" ht="14.25" customHeight="1">
      <c r="A351" s="198"/>
    </row>
    <row r="352" ht="14.25" customHeight="1">
      <c r="A352" s="198"/>
    </row>
    <row r="353" ht="14.25" customHeight="1">
      <c r="A353" s="198"/>
    </row>
    <row r="354" ht="14.25" customHeight="1">
      <c r="A354" s="198"/>
    </row>
    <row r="355" ht="14.25" customHeight="1">
      <c r="A355" s="198"/>
    </row>
    <row r="356" ht="14.25" customHeight="1">
      <c r="A356" s="198"/>
    </row>
    <row r="357" ht="14.25" customHeight="1">
      <c r="A357" s="198"/>
    </row>
    <row r="358" ht="14.25" customHeight="1">
      <c r="A358" s="198"/>
    </row>
    <row r="359" ht="14.25" customHeight="1">
      <c r="A359" s="198"/>
    </row>
    <row r="360" ht="14.25" customHeight="1">
      <c r="A360" s="198"/>
    </row>
    <row r="361" ht="14.25" customHeight="1">
      <c r="A361" s="198"/>
    </row>
    <row r="362" ht="14.25" customHeight="1">
      <c r="A362" s="198"/>
    </row>
    <row r="363" ht="14.25" customHeight="1">
      <c r="A363" s="198"/>
    </row>
    <row r="364" ht="14.25" customHeight="1">
      <c r="A364" s="198"/>
    </row>
    <row r="365" ht="14.25" customHeight="1">
      <c r="A365" s="198"/>
    </row>
    <row r="366" ht="14.25" customHeight="1">
      <c r="A366" s="198"/>
    </row>
    <row r="367" ht="14.25" customHeight="1">
      <c r="A367" s="198"/>
    </row>
    <row r="368" ht="14.25" customHeight="1">
      <c r="A368" s="198"/>
    </row>
    <row r="369" ht="14.25" customHeight="1">
      <c r="A369" s="198"/>
    </row>
    <row r="370" ht="14.25" customHeight="1">
      <c r="A370" s="198"/>
    </row>
    <row r="371" ht="14.25" customHeight="1">
      <c r="A371" s="198"/>
    </row>
    <row r="372" ht="14.25" customHeight="1">
      <c r="A372" s="198"/>
    </row>
    <row r="373" ht="14.25" customHeight="1">
      <c r="A373" s="198"/>
    </row>
    <row r="374" ht="14.25" customHeight="1">
      <c r="A374" s="198"/>
    </row>
    <row r="375" ht="14.25" customHeight="1">
      <c r="A375" s="198"/>
    </row>
    <row r="376" ht="14.25" customHeight="1">
      <c r="A376" s="198"/>
    </row>
    <row r="377" ht="14.25" customHeight="1">
      <c r="A377" s="198"/>
    </row>
    <row r="378" ht="14.25" customHeight="1">
      <c r="A378" s="198"/>
    </row>
    <row r="379" ht="14.25" customHeight="1">
      <c r="A379" s="198"/>
    </row>
    <row r="380" ht="14.25" customHeight="1">
      <c r="A380" s="198"/>
    </row>
    <row r="381" ht="14.25" customHeight="1">
      <c r="A381" s="198"/>
    </row>
    <row r="382" ht="14.25" customHeight="1">
      <c r="A382" s="198"/>
    </row>
    <row r="383" ht="14.25" customHeight="1">
      <c r="A383" s="198"/>
    </row>
    <row r="384" ht="14.25" customHeight="1">
      <c r="A384" s="198"/>
    </row>
    <row r="385" ht="14.25" customHeight="1">
      <c r="A385" s="198"/>
    </row>
    <row r="386" ht="14.25" customHeight="1">
      <c r="A386" s="198"/>
    </row>
    <row r="387" ht="14.25" customHeight="1">
      <c r="A387" s="198"/>
    </row>
    <row r="388" ht="14.25" customHeight="1">
      <c r="A388" s="198"/>
    </row>
    <row r="389" ht="14.25" customHeight="1">
      <c r="A389" s="198"/>
    </row>
    <row r="390" ht="14.25" customHeight="1">
      <c r="A390" s="198"/>
    </row>
    <row r="391" ht="14.25" customHeight="1">
      <c r="A391" s="198"/>
    </row>
    <row r="392" ht="14.25" customHeight="1">
      <c r="A392" s="198"/>
    </row>
    <row r="393" ht="14.25" customHeight="1">
      <c r="A393" s="198"/>
    </row>
    <row r="394" ht="14.25" customHeight="1">
      <c r="A394" s="198"/>
    </row>
    <row r="395" ht="14.25" customHeight="1">
      <c r="A395" s="198"/>
    </row>
    <row r="396" ht="14.25" customHeight="1">
      <c r="A396" s="198"/>
    </row>
    <row r="397" ht="14.25" customHeight="1">
      <c r="A397" s="198"/>
    </row>
    <row r="398" ht="14.25" customHeight="1">
      <c r="A398" s="198"/>
    </row>
    <row r="399" ht="14.25" customHeight="1">
      <c r="A399" s="198"/>
    </row>
    <row r="400" ht="14.25" customHeight="1">
      <c r="A400" s="198"/>
    </row>
    <row r="401" ht="14.25" customHeight="1">
      <c r="A401" s="198"/>
    </row>
    <row r="402" ht="14.25" customHeight="1">
      <c r="A402" s="198"/>
    </row>
    <row r="403" ht="14.25" customHeight="1">
      <c r="A403" s="198"/>
    </row>
    <row r="404" ht="14.25" customHeight="1">
      <c r="A404" s="198"/>
    </row>
    <row r="405" ht="14.25" customHeight="1">
      <c r="A405" s="198"/>
    </row>
    <row r="406" ht="14.25" customHeight="1">
      <c r="A406" s="198"/>
    </row>
    <row r="407" ht="14.25" customHeight="1">
      <c r="A407" s="198"/>
    </row>
    <row r="408" ht="14.25" customHeight="1">
      <c r="A408" s="198"/>
    </row>
    <row r="409" ht="14.25" customHeight="1">
      <c r="A409" s="198"/>
    </row>
    <row r="410" ht="14.25" customHeight="1">
      <c r="A410" s="198"/>
    </row>
    <row r="411" ht="14.25" customHeight="1">
      <c r="A411" s="198"/>
    </row>
    <row r="412" ht="14.25" customHeight="1">
      <c r="A412" s="198"/>
    </row>
    <row r="413" ht="14.25" customHeight="1">
      <c r="A413" s="198"/>
    </row>
    <row r="414" ht="14.25" customHeight="1">
      <c r="A414" s="198"/>
    </row>
    <row r="415" ht="14.25" customHeight="1">
      <c r="A415" s="198"/>
    </row>
    <row r="416" ht="14.25" customHeight="1">
      <c r="A416" s="198"/>
    </row>
    <row r="417" ht="14.25" customHeight="1">
      <c r="A417" s="198"/>
    </row>
    <row r="418" ht="14.25" customHeight="1">
      <c r="A418" s="198"/>
    </row>
    <row r="419" ht="14.25" customHeight="1">
      <c r="A419" s="198"/>
    </row>
    <row r="420" ht="14.25" customHeight="1">
      <c r="A420" s="198"/>
    </row>
    <row r="421" ht="14.25" customHeight="1">
      <c r="A421" s="198"/>
    </row>
    <row r="422" ht="14.25" customHeight="1">
      <c r="A422" s="198"/>
    </row>
    <row r="423" ht="14.25" customHeight="1">
      <c r="A423" s="198"/>
    </row>
    <row r="424" ht="14.25" customHeight="1">
      <c r="A424" s="198"/>
    </row>
    <row r="425" ht="14.25" customHeight="1">
      <c r="A425" s="198"/>
    </row>
    <row r="426" ht="14.25" customHeight="1">
      <c r="A426" s="198"/>
    </row>
    <row r="427" ht="14.25" customHeight="1">
      <c r="A427" s="198"/>
    </row>
    <row r="428" ht="14.25" customHeight="1">
      <c r="A428" s="198"/>
    </row>
    <row r="429" ht="14.25" customHeight="1">
      <c r="A429" s="198"/>
    </row>
    <row r="430" ht="14.25" customHeight="1">
      <c r="A430" s="198"/>
    </row>
    <row r="431" ht="14.25" customHeight="1">
      <c r="A431" s="198"/>
    </row>
    <row r="432" ht="14.25" customHeight="1">
      <c r="A432" s="198"/>
    </row>
    <row r="433" ht="14.25" customHeight="1">
      <c r="A433" s="198"/>
    </row>
    <row r="434" ht="14.25" customHeight="1">
      <c r="A434" s="198"/>
    </row>
    <row r="435" ht="14.25" customHeight="1">
      <c r="A435" s="198"/>
    </row>
    <row r="436" ht="14.25" customHeight="1">
      <c r="A436" s="198"/>
    </row>
    <row r="437" ht="14.25" customHeight="1">
      <c r="A437" s="198"/>
    </row>
    <row r="438" ht="14.25" customHeight="1">
      <c r="A438" s="198"/>
    </row>
    <row r="439" ht="14.25" customHeight="1">
      <c r="A439" s="198"/>
    </row>
    <row r="440" ht="14.25" customHeight="1">
      <c r="A440" s="198"/>
    </row>
    <row r="441" ht="14.25" customHeight="1">
      <c r="A441" s="198"/>
    </row>
    <row r="442" ht="14.25" customHeight="1">
      <c r="A442" s="198"/>
    </row>
    <row r="443" ht="14.25" customHeight="1">
      <c r="A443" s="198"/>
    </row>
    <row r="444" ht="14.25" customHeight="1">
      <c r="A444" s="198"/>
    </row>
    <row r="445" ht="14.25" customHeight="1">
      <c r="A445" s="198"/>
    </row>
    <row r="446" ht="14.25" customHeight="1">
      <c r="A446" s="198"/>
    </row>
    <row r="447" ht="14.25" customHeight="1">
      <c r="A447" s="198"/>
    </row>
    <row r="448" ht="14.25" customHeight="1">
      <c r="A448" s="198"/>
    </row>
    <row r="449" ht="14.25" customHeight="1">
      <c r="A449" s="198"/>
    </row>
    <row r="450" ht="14.25" customHeight="1">
      <c r="A450" s="198"/>
    </row>
    <row r="451" ht="14.25" customHeight="1">
      <c r="A451" s="198"/>
    </row>
    <row r="452" ht="14.25" customHeight="1">
      <c r="A452" s="198"/>
    </row>
    <row r="453" ht="14.25" customHeight="1">
      <c r="A453" s="198"/>
    </row>
    <row r="454" ht="14.25" customHeight="1">
      <c r="A454" s="198"/>
    </row>
    <row r="455" ht="14.25" customHeight="1">
      <c r="A455" s="198"/>
    </row>
    <row r="456" ht="14.25" customHeight="1">
      <c r="A456" s="198"/>
    </row>
    <row r="457" ht="14.25" customHeight="1">
      <c r="A457" s="198"/>
    </row>
    <row r="458" ht="14.25" customHeight="1">
      <c r="A458" s="198"/>
    </row>
    <row r="459" ht="14.25" customHeight="1">
      <c r="A459" s="198"/>
    </row>
    <row r="460" ht="14.25" customHeight="1">
      <c r="A460" s="198"/>
    </row>
    <row r="461" ht="14.25" customHeight="1">
      <c r="A461" s="198"/>
    </row>
    <row r="462" ht="14.25" customHeight="1">
      <c r="A462" s="198"/>
    </row>
    <row r="463" ht="14.25" customHeight="1">
      <c r="A463" s="198"/>
    </row>
    <row r="464" ht="14.25" customHeight="1">
      <c r="A464" s="198"/>
    </row>
    <row r="465" ht="14.25" customHeight="1">
      <c r="A465" s="198"/>
    </row>
    <row r="466" ht="14.25" customHeight="1">
      <c r="A466" s="198"/>
    </row>
    <row r="467" ht="14.25" customHeight="1">
      <c r="A467" s="198"/>
    </row>
    <row r="468" ht="14.25" customHeight="1">
      <c r="A468" s="198"/>
    </row>
    <row r="469" ht="14.25" customHeight="1">
      <c r="A469" s="198"/>
    </row>
    <row r="470" ht="14.25" customHeight="1">
      <c r="A470" s="198"/>
    </row>
    <row r="471" ht="14.25" customHeight="1">
      <c r="A471" s="198"/>
    </row>
    <row r="472" ht="14.25" customHeight="1">
      <c r="A472" s="198"/>
    </row>
    <row r="473" ht="14.25" customHeight="1">
      <c r="A473" s="198"/>
    </row>
    <row r="474" ht="14.25" customHeight="1">
      <c r="A474" s="198"/>
    </row>
    <row r="475" ht="14.25" customHeight="1">
      <c r="A475" s="198"/>
    </row>
    <row r="476" ht="14.25" customHeight="1">
      <c r="A476" s="198"/>
    </row>
    <row r="477" ht="14.25" customHeight="1">
      <c r="A477" s="198"/>
    </row>
    <row r="478" ht="14.25" customHeight="1">
      <c r="A478" s="198"/>
    </row>
    <row r="479" ht="14.25" customHeight="1">
      <c r="A479" s="198"/>
    </row>
    <row r="480" ht="14.25" customHeight="1">
      <c r="A480" s="198"/>
    </row>
    <row r="481" ht="14.25" customHeight="1">
      <c r="A481" s="198"/>
    </row>
    <row r="482" ht="14.25" customHeight="1">
      <c r="A482" s="198"/>
    </row>
    <row r="483" ht="14.25" customHeight="1">
      <c r="A483" s="198"/>
    </row>
    <row r="484" ht="14.25" customHeight="1">
      <c r="A484" s="198"/>
    </row>
    <row r="485" ht="14.25" customHeight="1">
      <c r="A485" s="198"/>
    </row>
    <row r="486" ht="14.25" customHeight="1">
      <c r="A486" s="198"/>
    </row>
    <row r="487" ht="14.25" customHeight="1">
      <c r="A487" s="198"/>
    </row>
    <row r="488" ht="14.25" customHeight="1">
      <c r="A488" s="198"/>
    </row>
    <row r="489" ht="14.25" customHeight="1">
      <c r="A489" s="198"/>
    </row>
    <row r="490" ht="14.25" customHeight="1">
      <c r="A490" s="198"/>
    </row>
    <row r="491" ht="14.25" customHeight="1">
      <c r="A491" s="198"/>
    </row>
    <row r="492" ht="14.25" customHeight="1">
      <c r="A492" s="198"/>
    </row>
    <row r="493" ht="14.25" customHeight="1">
      <c r="A493" s="198"/>
    </row>
    <row r="494" ht="14.25" customHeight="1">
      <c r="A494" s="198"/>
    </row>
    <row r="495" ht="14.25" customHeight="1">
      <c r="A495" s="198"/>
    </row>
    <row r="496" ht="14.25" customHeight="1">
      <c r="A496" s="198"/>
    </row>
    <row r="497" ht="14.25" customHeight="1">
      <c r="A497" s="198"/>
    </row>
    <row r="498" ht="14.25" customHeight="1">
      <c r="A498" s="198"/>
    </row>
    <row r="499" ht="14.25" customHeight="1">
      <c r="A499" s="198"/>
    </row>
    <row r="500" ht="14.25" customHeight="1">
      <c r="A500" s="198"/>
    </row>
    <row r="501" ht="14.25" customHeight="1">
      <c r="A501" s="198"/>
    </row>
    <row r="502" ht="14.25" customHeight="1">
      <c r="A502" s="198"/>
    </row>
    <row r="503" ht="14.25" customHeight="1">
      <c r="A503" s="198"/>
    </row>
    <row r="504" ht="14.25" customHeight="1">
      <c r="A504" s="198"/>
    </row>
    <row r="505" ht="14.25" customHeight="1">
      <c r="A505" s="198"/>
    </row>
    <row r="506" ht="14.25" customHeight="1">
      <c r="A506" s="198"/>
    </row>
    <row r="507" ht="14.25" customHeight="1">
      <c r="A507" s="198"/>
    </row>
    <row r="508" ht="14.25" customHeight="1">
      <c r="A508" s="198"/>
    </row>
    <row r="509" ht="14.25" customHeight="1">
      <c r="A509" s="198"/>
    </row>
    <row r="510" ht="14.25" customHeight="1">
      <c r="A510" s="198"/>
    </row>
    <row r="511" ht="14.25" customHeight="1">
      <c r="A511" s="198"/>
    </row>
    <row r="512" ht="14.25" customHeight="1">
      <c r="A512" s="198"/>
    </row>
    <row r="513" ht="14.25" customHeight="1">
      <c r="A513" s="198"/>
    </row>
    <row r="514" ht="14.25" customHeight="1">
      <c r="A514" s="198"/>
    </row>
    <row r="515" ht="14.25" customHeight="1">
      <c r="A515" s="198"/>
    </row>
    <row r="516" ht="14.25" customHeight="1">
      <c r="A516" s="198"/>
    </row>
    <row r="517" ht="14.25" customHeight="1">
      <c r="A517" s="198"/>
    </row>
    <row r="518" ht="14.25" customHeight="1">
      <c r="A518" s="198"/>
    </row>
    <row r="519" ht="14.25" customHeight="1">
      <c r="A519" s="198"/>
    </row>
    <row r="520" ht="14.25" customHeight="1">
      <c r="A520" s="198"/>
    </row>
    <row r="521" ht="14.25" customHeight="1">
      <c r="A521" s="198"/>
    </row>
    <row r="522" ht="14.25" customHeight="1">
      <c r="A522" s="198"/>
    </row>
    <row r="523" ht="14.25" customHeight="1">
      <c r="A523" s="198"/>
    </row>
    <row r="524" ht="14.25" customHeight="1">
      <c r="A524" s="198"/>
    </row>
    <row r="525" ht="14.25" customHeight="1">
      <c r="A525" s="198"/>
    </row>
    <row r="526" ht="14.25" customHeight="1">
      <c r="A526" s="198"/>
    </row>
    <row r="527" ht="14.25" customHeight="1">
      <c r="A527" s="198"/>
    </row>
    <row r="528" ht="14.25" customHeight="1">
      <c r="A528" s="198"/>
    </row>
    <row r="529" ht="14.25" customHeight="1">
      <c r="A529" s="198"/>
    </row>
    <row r="530" ht="14.25" customHeight="1">
      <c r="A530" s="198"/>
    </row>
    <row r="531" ht="14.25" customHeight="1">
      <c r="A531" s="198"/>
    </row>
    <row r="532" ht="14.25" customHeight="1">
      <c r="A532" s="198"/>
    </row>
    <row r="533" ht="14.25" customHeight="1">
      <c r="A533" s="198"/>
    </row>
    <row r="534" ht="14.25" customHeight="1">
      <c r="A534" s="198"/>
    </row>
    <row r="535" ht="14.25" customHeight="1">
      <c r="A535" s="198"/>
    </row>
    <row r="536" ht="14.25" customHeight="1">
      <c r="A536" s="198"/>
    </row>
    <row r="537" ht="14.25" customHeight="1">
      <c r="A537" s="198"/>
    </row>
    <row r="538" ht="14.25" customHeight="1">
      <c r="A538" s="198"/>
    </row>
    <row r="539" ht="14.25" customHeight="1">
      <c r="A539" s="198"/>
    </row>
    <row r="540" ht="14.25" customHeight="1">
      <c r="A540" s="198"/>
    </row>
    <row r="541" ht="14.25" customHeight="1">
      <c r="A541" s="198"/>
    </row>
    <row r="542" ht="14.25" customHeight="1">
      <c r="A542" s="198"/>
    </row>
    <row r="543" ht="14.25" customHeight="1">
      <c r="A543" s="198"/>
    </row>
    <row r="544" ht="14.25" customHeight="1">
      <c r="A544" s="198"/>
    </row>
    <row r="545" ht="14.25" customHeight="1">
      <c r="A545" s="198"/>
    </row>
    <row r="546" ht="14.25" customHeight="1">
      <c r="A546" s="198"/>
    </row>
    <row r="547" ht="14.25" customHeight="1">
      <c r="A547" s="198"/>
    </row>
    <row r="548" ht="14.25" customHeight="1">
      <c r="A548" s="198"/>
    </row>
    <row r="549" ht="14.25" customHeight="1">
      <c r="A549" s="198"/>
    </row>
    <row r="550" ht="14.25" customHeight="1">
      <c r="A550" s="198"/>
    </row>
    <row r="551" ht="14.25" customHeight="1">
      <c r="A551" s="198"/>
    </row>
    <row r="552" ht="14.25" customHeight="1">
      <c r="A552" s="198"/>
    </row>
    <row r="553" ht="14.25" customHeight="1">
      <c r="A553" s="198"/>
    </row>
    <row r="554" ht="14.25" customHeight="1">
      <c r="A554" s="198"/>
    </row>
    <row r="555" ht="14.25" customHeight="1">
      <c r="A555" s="198"/>
    </row>
    <row r="556" ht="14.25" customHeight="1">
      <c r="A556" s="198"/>
    </row>
    <row r="557" ht="14.25" customHeight="1">
      <c r="A557" s="198"/>
    </row>
    <row r="558" ht="14.25" customHeight="1">
      <c r="A558" s="198"/>
    </row>
    <row r="559" ht="14.25" customHeight="1">
      <c r="A559" s="198"/>
    </row>
    <row r="560" ht="14.25" customHeight="1">
      <c r="A560" s="198"/>
    </row>
    <row r="561" ht="14.25" customHeight="1">
      <c r="A561" s="198"/>
    </row>
    <row r="562" ht="14.25" customHeight="1">
      <c r="A562" s="198"/>
    </row>
    <row r="563" ht="14.25" customHeight="1">
      <c r="A563" s="198"/>
    </row>
    <row r="564" ht="14.25" customHeight="1">
      <c r="A564" s="198"/>
    </row>
    <row r="565" ht="14.25" customHeight="1">
      <c r="A565" s="198"/>
    </row>
    <row r="566" ht="14.25" customHeight="1">
      <c r="A566" s="198"/>
    </row>
    <row r="567" ht="14.25" customHeight="1">
      <c r="A567" s="198"/>
    </row>
    <row r="568" ht="14.25" customHeight="1">
      <c r="A568" s="198"/>
    </row>
    <row r="569" ht="14.25" customHeight="1">
      <c r="A569" s="198"/>
    </row>
    <row r="570" ht="14.25" customHeight="1">
      <c r="A570" s="198"/>
    </row>
    <row r="571" ht="14.25" customHeight="1">
      <c r="A571" s="198"/>
    </row>
    <row r="572" ht="14.25" customHeight="1">
      <c r="A572" s="198"/>
    </row>
    <row r="573" ht="14.25" customHeight="1">
      <c r="A573" s="198"/>
    </row>
    <row r="574" ht="14.25" customHeight="1">
      <c r="A574" s="198"/>
    </row>
    <row r="575" ht="14.25" customHeight="1">
      <c r="A575" s="198"/>
    </row>
    <row r="576" ht="14.25" customHeight="1">
      <c r="A576" s="198"/>
    </row>
    <row r="577" ht="14.25" customHeight="1">
      <c r="A577" s="198"/>
    </row>
    <row r="578" ht="14.25" customHeight="1">
      <c r="A578" s="198"/>
    </row>
    <row r="579" ht="14.25" customHeight="1">
      <c r="A579" s="198"/>
    </row>
    <row r="580" ht="14.25" customHeight="1">
      <c r="A580" s="198"/>
    </row>
    <row r="581" ht="14.25" customHeight="1">
      <c r="A581" s="198"/>
    </row>
    <row r="582" ht="14.25" customHeight="1">
      <c r="A582" s="198"/>
    </row>
    <row r="583" ht="14.25" customHeight="1">
      <c r="A583" s="198"/>
    </row>
    <row r="584" ht="14.25" customHeight="1">
      <c r="A584" s="198"/>
    </row>
    <row r="585" ht="14.25" customHeight="1">
      <c r="A585" s="198"/>
    </row>
    <row r="586" ht="14.25" customHeight="1">
      <c r="A586" s="198"/>
    </row>
    <row r="587" ht="14.25" customHeight="1">
      <c r="A587" s="198"/>
    </row>
    <row r="588" ht="14.25" customHeight="1">
      <c r="A588" s="198"/>
    </row>
    <row r="589" ht="14.25" customHeight="1">
      <c r="A589" s="198"/>
    </row>
    <row r="590" ht="14.25" customHeight="1">
      <c r="A590" s="198"/>
    </row>
    <row r="591" ht="14.25" customHeight="1">
      <c r="A591" s="198"/>
    </row>
    <row r="592" ht="14.25" customHeight="1">
      <c r="A592" s="198"/>
    </row>
    <row r="593" ht="14.25" customHeight="1">
      <c r="A593" s="198"/>
    </row>
    <row r="594" ht="14.25" customHeight="1">
      <c r="A594" s="198"/>
    </row>
    <row r="595" ht="14.25" customHeight="1">
      <c r="A595" s="198"/>
    </row>
    <row r="596" ht="14.25" customHeight="1">
      <c r="A596" s="198"/>
    </row>
    <row r="597" ht="14.25" customHeight="1">
      <c r="A597" s="198"/>
    </row>
    <row r="598" ht="14.25" customHeight="1">
      <c r="A598" s="198"/>
    </row>
    <row r="599" ht="14.25" customHeight="1">
      <c r="A599" s="198"/>
    </row>
    <row r="600" ht="14.25" customHeight="1">
      <c r="A600" s="198"/>
    </row>
    <row r="601" ht="14.25" customHeight="1">
      <c r="A601" s="198"/>
    </row>
    <row r="602" ht="14.25" customHeight="1">
      <c r="A602" s="198"/>
    </row>
    <row r="603" ht="14.25" customHeight="1">
      <c r="A603" s="198"/>
    </row>
    <row r="604" ht="14.25" customHeight="1">
      <c r="A604" s="198"/>
    </row>
    <row r="605" ht="14.25" customHeight="1">
      <c r="A605" s="198"/>
    </row>
    <row r="606" ht="14.25" customHeight="1">
      <c r="A606" s="198"/>
    </row>
    <row r="607" ht="14.25" customHeight="1">
      <c r="A607" s="198"/>
    </row>
    <row r="608" ht="14.25" customHeight="1">
      <c r="A608" s="198"/>
    </row>
    <row r="609" ht="14.25" customHeight="1">
      <c r="A609" s="198"/>
    </row>
    <row r="610" ht="14.25" customHeight="1">
      <c r="A610" s="198"/>
    </row>
    <row r="611" ht="14.25" customHeight="1">
      <c r="A611" s="198"/>
    </row>
    <row r="612" ht="14.25" customHeight="1">
      <c r="A612" s="198"/>
    </row>
    <row r="613" ht="14.25" customHeight="1">
      <c r="A613" s="198"/>
    </row>
    <row r="614" ht="14.25" customHeight="1">
      <c r="A614" s="198"/>
    </row>
    <row r="615" ht="14.25" customHeight="1">
      <c r="A615" s="198"/>
    </row>
    <row r="616" ht="14.25" customHeight="1">
      <c r="A616" s="198"/>
    </row>
    <row r="617" ht="14.25" customHeight="1">
      <c r="A617" s="198"/>
    </row>
    <row r="618" ht="14.25" customHeight="1">
      <c r="A618" s="198"/>
    </row>
    <row r="619" ht="14.25" customHeight="1">
      <c r="A619" s="198"/>
    </row>
    <row r="620" ht="14.25" customHeight="1">
      <c r="A620" s="198"/>
    </row>
    <row r="621" ht="14.25" customHeight="1">
      <c r="A621" s="198"/>
    </row>
    <row r="622" ht="14.25" customHeight="1">
      <c r="A622" s="198"/>
    </row>
    <row r="623" ht="14.25" customHeight="1">
      <c r="A623" s="198"/>
    </row>
    <row r="624" ht="14.25" customHeight="1">
      <c r="A624" s="198"/>
    </row>
    <row r="625" ht="14.25" customHeight="1">
      <c r="A625" s="198"/>
    </row>
    <row r="626" ht="14.25" customHeight="1">
      <c r="A626" s="198"/>
    </row>
    <row r="627" ht="14.25" customHeight="1">
      <c r="A627" s="198"/>
    </row>
    <row r="628" ht="14.25" customHeight="1">
      <c r="A628" s="198"/>
    </row>
    <row r="629" ht="14.25" customHeight="1">
      <c r="A629" s="198"/>
    </row>
    <row r="630" ht="14.25" customHeight="1">
      <c r="A630" s="198"/>
    </row>
    <row r="631" ht="14.25" customHeight="1">
      <c r="A631" s="198"/>
    </row>
    <row r="632" ht="14.25" customHeight="1">
      <c r="A632" s="198"/>
    </row>
    <row r="633" ht="14.25" customHeight="1">
      <c r="A633" s="198"/>
    </row>
    <row r="634" ht="14.25" customHeight="1">
      <c r="A634" s="198"/>
    </row>
    <row r="635" ht="14.25" customHeight="1">
      <c r="A635" s="198"/>
    </row>
    <row r="636" ht="14.25" customHeight="1">
      <c r="A636" s="198"/>
    </row>
    <row r="637" ht="14.25" customHeight="1">
      <c r="A637" s="198"/>
    </row>
    <row r="638" ht="14.25" customHeight="1">
      <c r="A638" s="198"/>
    </row>
    <row r="639" ht="14.25" customHeight="1">
      <c r="A639" s="198"/>
    </row>
    <row r="640" ht="14.25" customHeight="1">
      <c r="A640" s="198"/>
    </row>
    <row r="641" ht="14.25" customHeight="1">
      <c r="A641" s="198"/>
    </row>
    <row r="642" ht="14.25" customHeight="1">
      <c r="A642" s="198"/>
    </row>
    <row r="643" ht="14.25" customHeight="1">
      <c r="A643" s="198"/>
    </row>
    <row r="644" ht="14.25" customHeight="1">
      <c r="A644" s="198"/>
    </row>
    <row r="645" ht="14.25" customHeight="1">
      <c r="A645" s="198"/>
    </row>
    <row r="646" ht="14.25" customHeight="1">
      <c r="A646" s="198"/>
    </row>
    <row r="647" ht="14.25" customHeight="1">
      <c r="A647" s="198"/>
    </row>
    <row r="648" ht="14.25" customHeight="1">
      <c r="A648" s="198"/>
    </row>
    <row r="649" ht="14.25" customHeight="1">
      <c r="A649" s="198"/>
    </row>
    <row r="650" ht="14.25" customHeight="1">
      <c r="A650" s="198"/>
    </row>
    <row r="651" ht="14.25" customHeight="1">
      <c r="A651" s="198"/>
    </row>
    <row r="652" ht="14.25" customHeight="1">
      <c r="A652" s="198"/>
    </row>
    <row r="653" ht="14.25" customHeight="1">
      <c r="A653" s="198"/>
    </row>
    <row r="654" ht="14.25" customHeight="1">
      <c r="A654" s="198"/>
    </row>
    <row r="655" ht="14.25" customHeight="1">
      <c r="A655" s="198"/>
    </row>
    <row r="656" ht="14.25" customHeight="1">
      <c r="A656" s="198"/>
    </row>
    <row r="657" ht="14.25" customHeight="1">
      <c r="A657" s="198"/>
    </row>
    <row r="658" ht="14.25" customHeight="1">
      <c r="A658" s="198"/>
    </row>
    <row r="659" ht="14.25" customHeight="1">
      <c r="A659" s="198"/>
    </row>
    <row r="660" ht="14.25" customHeight="1">
      <c r="A660" s="198"/>
    </row>
    <row r="661" ht="14.25" customHeight="1">
      <c r="A661" s="198"/>
    </row>
    <row r="662" ht="14.25" customHeight="1">
      <c r="A662" s="198"/>
    </row>
    <row r="663" ht="14.25" customHeight="1">
      <c r="A663" s="198"/>
    </row>
    <row r="664" ht="14.25" customHeight="1">
      <c r="A664" s="198"/>
    </row>
    <row r="665" ht="14.25" customHeight="1">
      <c r="A665" s="198"/>
    </row>
    <row r="666" ht="14.25" customHeight="1">
      <c r="A666" s="198"/>
    </row>
    <row r="667" ht="14.25" customHeight="1">
      <c r="A667" s="198"/>
    </row>
    <row r="668" ht="14.25" customHeight="1">
      <c r="A668" s="198"/>
    </row>
    <row r="669" ht="14.25" customHeight="1">
      <c r="A669" s="198"/>
    </row>
    <row r="670" ht="14.25" customHeight="1">
      <c r="A670" s="198"/>
    </row>
    <row r="671" ht="14.25" customHeight="1">
      <c r="A671" s="198"/>
    </row>
    <row r="672" ht="14.25" customHeight="1">
      <c r="A672" s="198"/>
    </row>
    <row r="673" ht="14.25" customHeight="1">
      <c r="A673" s="198"/>
    </row>
    <row r="674" ht="14.25" customHeight="1">
      <c r="A674" s="198"/>
    </row>
    <row r="675" ht="14.25" customHeight="1">
      <c r="A675" s="198"/>
    </row>
    <row r="676" ht="14.25" customHeight="1">
      <c r="A676" s="198"/>
    </row>
    <row r="677" ht="14.25" customHeight="1">
      <c r="A677" s="198"/>
    </row>
    <row r="678" ht="14.25" customHeight="1">
      <c r="A678" s="198"/>
    </row>
    <row r="679" ht="14.25" customHeight="1">
      <c r="A679" s="198"/>
    </row>
    <row r="680" ht="14.25" customHeight="1">
      <c r="A680" s="198"/>
    </row>
    <row r="681" ht="14.25" customHeight="1">
      <c r="A681" s="198"/>
    </row>
    <row r="682" ht="14.25" customHeight="1">
      <c r="A682" s="198"/>
    </row>
    <row r="683" ht="14.25" customHeight="1">
      <c r="A683" s="198"/>
    </row>
    <row r="684" ht="14.25" customHeight="1">
      <c r="A684" s="198"/>
    </row>
    <row r="685" ht="14.25" customHeight="1">
      <c r="A685" s="198"/>
    </row>
    <row r="686" ht="14.25" customHeight="1">
      <c r="A686" s="198"/>
    </row>
    <row r="687" ht="14.25" customHeight="1">
      <c r="A687" s="198"/>
    </row>
    <row r="688" ht="14.25" customHeight="1">
      <c r="A688" s="198"/>
    </row>
    <row r="689" ht="14.25" customHeight="1">
      <c r="A689" s="198"/>
    </row>
    <row r="690" ht="14.25" customHeight="1">
      <c r="A690" s="198"/>
    </row>
    <row r="691" ht="14.25" customHeight="1">
      <c r="A691" s="198"/>
    </row>
    <row r="692" ht="14.25" customHeight="1">
      <c r="A692" s="198"/>
    </row>
    <row r="693" ht="14.25" customHeight="1">
      <c r="A693" s="198"/>
    </row>
    <row r="694" ht="14.25" customHeight="1">
      <c r="A694" s="198"/>
    </row>
    <row r="695" ht="14.25" customHeight="1">
      <c r="A695" s="198"/>
    </row>
    <row r="696" ht="14.25" customHeight="1">
      <c r="A696" s="198"/>
    </row>
    <row r="697" ht="14.25" customHeight="1">
      <c r="A697" s="198"/>
    </row>
    <row r="698" ht="14.25" customHeight="1">
      <c r="A698" s="198"/>
    </row>
    <row r="699" ht="14.25" customHeight="1">
      <c r="A699" s="198"/>
    </row>
    <row r="700" ht="14.25" customHeight="1">
      <c r="A700" s="198"/>
    </row>
    <row r="701" ht="14.25" customHeight="1">
      <c r="A701" s="198"/>
    </row>
    <row r="702" ht="14.25" customHeight="1">
      <c r="A702" s="198"/>
    </row>
    <row r="703" ht="14.25" customHeight="1">
      <c r="A703" s="198"/>
    </row>
    <row r="704" ht="14.25" customHeight="1">
      <c r="A704" s="198"/>
    </row>
    <row r="705" ht="14.25" customHeight="1">
      <c r="A705" s="198"/>
    </row>
    <row r="706" ht="14.25" customHeight="1">
      <c r="A706" s="198"/>
    </row>
    <row r="707" ht="14.25" customHeight="1">
      <c r="A707" s="198"/>
    </row>
    <row r="708" ht="14.25" customHeight="1">
      <c r="A708" s="198"/>
    </row>
    <row r="709" ht="14.25" customHeight="1">
      <c r="A709" s="198"/>
    </row>
    <row r="710" ht="14.25" customHeight="1">
      <c r="A710" s="198"/>
    </row>
    <row r="711" ht="14.25" customHeight="1">
      <c r="A711" s="198"/>
    </row>
    <row r="712" ht="14.25" customHeight="1">
      <c r="A712" s="198"/>
    </row>
    <row r="713" ht="14.25" customHeight="1">
      <c r="A713" s="198"/>
    </row>
    <row r="714" ht="14.25" customHeight="1">
      <c r="A714" s="198"/>
    </row>
    <row r="715" ht="14.25" customHeight="1">
      <c r="A715" s="198"/>
    </row>
    <row r="716" ht="14.25" customHeight="1">
      <c r="A716" s="198"/>
    </row>
    <row r="717" ht="14.25" customHeight="1">
      <c r="A717" s="198"/>
    </row>
    <row r="718" ht="14.25" customHeight="1">
      <c r="A718" s="198"/>
    </row>
    <row r="719" ht="14.25" customHeight="1">
      <c r="A719" s="198"/>
    </row>
    <row r="720" ht="14.25" customHeight="1">
      <c r="A720" s="198"/>
    </row>
    <row r="721" ht="14.25" customHeight="1">
      <c r="A721" s="198"/>
    </row>
    <row r="722" ht="14.25" customHeight="1">
      <c r="A722" s="198"/>
    </row>
    <row r="723" ht="14.25" customHeight="1">
      <c r="A723" s="198"/>
    </row>
    <row r="724" ht="14.25" customHeight="1">
      <c r="A724" s="198"/>
    </row>
    <row r="725" ht="14.25" customHeight="1">
      <c r="A725" s="198"/>
    </row>
    <row r="726" ht="14.25" customHeight="1">
      <c r="A726" s="198"/>
    </row>
    <row r="727" ht="14.25" customHeight="1">
      <c r="A727" s="198"/>
    </row>
    <row r="728" ht="14.25" customHeight="1">
      <c r="A728" s="198"/>
    </row>
    <row r="729" ht="14.25" customHeight="1">
      <c r="A729" s="198"/>
    </row>
    <row r="730" ht="14.25" customHeight="1">
      <c r="A730" s="198"/>
    </row>
    <row r="731" ht="14.25" customHeight="1">
      <c r="A731" s="198"/>
    </row>
    <row r="732" ht="14.25" customHeight="1">
      <c r="A732" s="198"/>
    </row>
    <row r="733" ht="14.25" customHeight="1">
      <c r="A733" s="198"/>
    </row>
    <row r="734" ht="14.25" customHeight="1">
      <c r="A734" s="198"/>
    </row>
    <row r="735" ht="14.25" customHeight="1">
      <c r="A735" s="198"/>
    </row>
    <row r="736" ht="14.25" customHeight="1">
      <c r="A736" s="198"/>
    </row>
    <row r="737" ht="14.25" customHeight="1">
      <c r="A737" s="198"/>
    </row>
    <row r="738" ht="14.25" customHeight="1">
      <c r="A738" s="198"/>
    </row>
    <row r="739" ht="14.25" customHeight="1">
      <c r="A739" s="198"/>
    </row>
    <row r="740" ht="14.25" customHeight="1">
      <c r="A740" s="198"/>
    </row>
    <row r="741" ht="14.25" customHeight="1">
      <c r="A741" s="198"/>
    </row>
    <row r="742" ht="14.25" customHeight="1">
      <c r="A742" s="198"/>
    </row>
    <row r="743" ht="14.25" customHeight="1">
      <c r="A743" s="198"/>
    </row>
    <row r="744" ht="14.25" customHeight="1">
      <c r="A744" s="198"/>
    </row>
    <row r="745" ht="14.25" customHeight="1">
      <c r="A745" s="198"/>
    </row>
    <row r="746" ht="14.25" customHeight="1">
      <c r="A746" s="198"/>
    </row>
    <row r="747" ht="14.25" customHeight="1">
      <c r="A747" s="198"/>
    </row>
    <row r="748" ht="14.25" customHeight="1">
      <c r="A748" s="198"/>
    </row>
    <row r="749" ht="14.25" customHeight="1">
      <c r="A749" s="198"/>
    </row>
    <row r="750" ht="14.25" customHeight="1">
      <c r="A750" s="198"/>
    </row>
    <row r="751" ht="14.25" customHeight="1">
      <c r="A751" s="198"/>
    </row>
    <row r="752" ht="14.25" customHeight="1">
      <c r="A752" s="198"/>
    </row>
    <row r="753" ht="14.25" customHeight="1">
      <c r="A753" s="198"/>
    </row>
    <row r="754" ht="14.25" customHeight="1">
      <c r="A754" s="198"/>
    </row>
    <row r="755" ht="14.25" customHeight="1">
      <c r="A755" s="198"/>
    </row>
    <row r="756" ht="14.25" customHeight="1">
      <c r="A756" s="198"/>
    </row>
    <row r="757" ht="14.25" customHeight="1">
      <c r="A757" s="198"/>
    </row>
    <row r="758" ht="14.25" customHeight="1">
      <c r="A758" s="198"/>
    </row>
    <row r="759" ht="14.25" customHeight="1">
      <c r="A759" s="198"/>
    </row>
    <row r="760" ht="14.25" customHeight="1">
      <c r="A760" s="198"/>
    </row>
    <row r="761" ht="14.25" customHeight="1">
      <c r="A761" s="198"/>
    </row>
    <row r="762" ht="14.25" customHeight="1">
      <c r="A762" s="198"/>
    </row>
    <row r="763" ht="14.25" customHeight="1">
      <c r="A763" s="198"/>
    </row>
    <row r="764" ht="14.25" customHeight="1">
      <c r="A764" s="198"/>
    </row>
    <row r="765" ht="14.25" customHeight="1">
      <c r="A765" s="198"/>
    </row>
    <row r="766" ht="14.25" customHeight="1">
      <c r="A766" s="198"/>
    </row>
    <row r="767" ht="14.25" customHeight="1">
      <c r="A767" s="198"/>
    </row>
    <row r="768" ht="14.25" customHeight="1">
      <c r="A768" s="198"/>
    </row>
    <row r="769" ht="14.25" customHeight="1">
      <c r="A769" s="198"/>
    </row>
    <row r="770" ht="14.25" customHeight="1">
      <c r="A770" s="198"/>
    </row>
    <row r="771" ht="14.25" customHeight="1">
      <c r="A771" s="198"/>
    </row>
    <row r="772" ht="14.25" customHeight="1">
      <c r="A772" s="198"/>
    </row>
    <row r="773" ht="14.25" customHeight="1">
      <c r="A773" s="198"/>
    </row>
    <row r="774" ht="14.25" customHeight="1">
      <c r="A774" s="198"/>
    </row>
    <row r="775" ht="14.25" customHeight="1">
      <c r="A775" s="198"/>
    </row>
    <row r="776" ht="14.25" customHeight="1">
      <c r="A776" s="198"/>
    </row>
    <row r="777" ht="14.25" customHeight="1">
      <c r="A777" s="198"/>
    </row>
    <row r="778" ht="14.25" customHeight="1">
      <c r="A778" s="198"/>
    </row>
    <row r="779" ht="14.25" customHeight="1">
      <c r="A779" s="198"/>
    </row>
    <row r="780" ht="14.25" customHeight="1">
      <c r="A780" s="198"/>
    </row>
    <row r="781" ht="14.25" customHeight="1">
      <c r="A781" s="198"/>
    </row>
    <row r="782" ht="14.25" customHeight="1">
      <c r="A782" s="198"/>
    </row>
    <row r="783" ht="14.25" customHeight="1">
      <c r="A783" s="198"/>
    </row>
    <row r="784" ht="14.25" customHeight="1">
      <c r="A784" s="198"/>
    </row>
    <row r="785" ht="14.25" customHeight="1">
      <c r="A785" s="198"/>
    </row>
    <row r="786" ht="14.25" customHeight="1">
      <c r="A786" s="198"/>
    </row>
    <row r="787" ht="14.25" customHeight="1">
      <c r="A787" s="198"/>
    </row>
    <row r="788" ht="14.25" customHeight="1">
      <c r="A788" s="198"/>
    </row>
    <row r="789" ht="14.25" customHeight="1">
      <c r="A789" s="198"/>
    </row>
    <row r="790" ht="14.25" customHeight="1">
      <c r="A790" s="198"/>
    </row>
    <row r="791" ht="14.25" customHeight="1">
      <c r="A791" s="198"/>
    </row>
    <row r="792" ht="14.25" customHeight="1">
      <c r="A792" s="198"/>
    </row>
    <row r="793" ht="14.25" customHeight="1">
      <c r="A793" s="198"/>
    </row>
    <row r="794" ht="14.25" customHeight="1">
      <c r="A794" s="198"/>
    </row>
    <row r="795" ht="14.25" customHeight="1">
      <c r="A795" s="198"/>
    </row>
    <row r="796" ht="14.25" customHeight="1">
      <c r="A796" s="198"/>
    </row>
    <row r="797" ht="14.25" customHeight="1">
      <c r="A797" s="198"/>
    </row>
    <row r="798" ht="14.25" customHeight="1">
      <c r="A798" s="198"/>
    </row>
    <row r="799" ht="14.25" customHeight="1">
      <c r="A799" s="198"/>
    </row>
    <row r="800" ht="14.25" customHeight="1">
      <c r="A800" s="198"/>
    </row>
    <row r="801" ht="14.25" customHeight="1">
      <c r="A801" s="198"/>
    </row>
    <row r="802" ht="14.25" customHeight="1">
      <c r="A802" s="198"/>
    </row>
    <row r="803" ht="14.25" customHeight="1">
      <c r="A803" s="198"/>
    </row>
    <row r="804" ht="14.25" customHeight="1">
      <c r="A804" s="198"/>
    </row>
    <row r="805" ht="14.25" customHeight="1">
      <c r="A805" s="198"/>
    </row>
    <row r="806" ht="14.25" customHeight="1">
      <c r="A806" s="198"/>
    </row>
    <row r="807" ht="14.25" customHeight="1">
      <c r="A807" s="198"/>
    </row>
    <row r="808" ht="14.25" customHeight="1">
      <c r="A808" s="198"/>
    </row>
    <row r="809" ht="14.25" customHeight="1">
      <c r="A809" s="198"/>
    </row>
    <row r="810" ht="14.25" customHeight="1">
      <c r="A810" s="198"/>
    </row>
    <row r="811" ht="14.25" customHeight="1">
      <c r="A811" s="198"/>
    </row>
    <row r="812" ht="14.25" customHeight="1">
      <c r="A812" s="198"/>
    </row>
    <row r="813" ht="14.25" customHeight="1">
      <c r="A813" s="198"/>
    </row>
    <row r="814" ht="14.25" customHeight="1">
      <c r="A814" s="198"/>
    </row>
    <row r="815" ht="14.25" customHeight="1">
      <c r="A815" s="198"/>
    </row>
    <row r="816" ht="14.25" customHeight="1">
      <c r="A816" s="198"/>
    </row>
    <row r="817" ht="14.25" customHeight="1">
      <c r="A817" s="198"/>
    </row>
    <row r="818" ht="14.25" customHeight="1">
      <c r="A818" s="198"/>
    </row>
    <row r="819" ht="14.25" customHeight="1">
      <c r="A819" s="198"/>
    </row>
    <row r="820" ht="14.25" customHeight="1">
      <c r="A820" s="198"/>
    </row>
    <row r="821" ht="14.25" customHeight="1">
      <c r="A821" s="198"/>
    </row>
    <row r="822" ht="14.25" customHeight="1">
      <c r="A822" s="198"/>
    </row>
    <row r="823" ht="14.25" customHeight="1">
      <c r="A823" s="198"/>
    </row>
    <row r="824" ht="14.25" customHeight="1">
      <c r="A824" s="198"/>
    </row>
    <row r="825" ht="14.25" customHeight="1">
      <c r="A825" s="198"/>
    </row>
    <row r="826" ht="14.25" customHeight="1">
      <c r="A826" s="198"/>
    </row>
    <row r="827" ht="14.25" customHeight="1">
      <c r="A827" s="198"/>
    </row>
    <row r="828" ht="14.25" customHeight="1">
      <c r="A828" s="198"/>
    </row>
    <row r="829" ht="14.25" customHeight="1">
      <c r="A829" s="198"/>
    </row>
    <row r="830" ht="14.25" customHeight="1">
      <c r="A830" s="198"/>
    </row>
    <row r="831" ht="14.25" customHeight="1">
      <c r="A831" s="198"/>
    </row>
    <row r="832" ht="14.25" customHeight="1">
      <c r="A832" s="198"/>
    </row>
    <row r="833" ht="14.25" customHeight="1">
      <c r="A833" s="198"/>
    </row>
    <row r="834" ht="14.25" customHeight="1">
      <c r="A834" s="198"/>
    </row>
    <row r="835" ht="14.25" customHeight="1">
      <c r="A835" s="198"/>
    </row>
    <row r="836" ht="14.25" customHeight="1">
      <c r="A836" s="198"/>
    </row>
    <row r="837" ht="14.25" customHeight="1">
      <c r="A837" s="198"/>
    </row>
    <row r="838" ht="14.25" customHeight="1">
      <c r="A838" s="198"/>
    </row>
    <row r="839" ht="14.25" customHeight="1">
      <c r="A839" s="198"/>
    </row>
    <row r="840" ht="14.25" customHeight="1">
      <c r="A840" s="198"/>
    </row>
    <row r="841" ht="14.25" customHeight="1">
      <c r="A841" s="198"/>
    </row>
    <row r="842" ht="14.25" customHeight="1">
      <c r="A842" s="198"/>
    </row>
    <row r="843" ht="14.25" customHeight="1">
      <c r="A843" s="198"/>
    </row>
    <row r="844" ht="14.25" customHeight="1">
      <c r="A844" s="198"/>
    </row>
    <row r="845" ht="14.25" customHeight="1">
      <c r="A845" s="198"/>
    </row>
    <row r="846" ht="14.25" customHeight="1">
      <c r="A846" s="198"/>
    </row>
    <row r="847" ht="14.25" customHeight="1">
      <c r="A847" s="198"/>
    </row>
    <row r="848" ht="14.25" customHeight="1">
      <c r="A848" s="198"/>
    </row>
    <row r="849" ht="14.25" customHeight="1">
      <c r="A849" s="198"/>
    </row>
    <row r="850" ht="14.25" customHeight="1">
      <c r="A850" s="198"/>
    </row>
    <row r="851" ht="14.25" customHeight="1">
      <c r="A851" s="198"/>
    </row>
    <row r="852" ht="14.25" customHeight="1">
      <c r="A852" s="198"/>
    </row>
    <row r="853" ht="14.25" customHeight="1">
      <c r="A853" s="198"/>
    </row>
    <row r="854" ht="14.25" customHeight="1">
      <c r="A854" s="198"/>
    </row>
    <row r="855" ht="14.25" customHeight="1">
      <c r="A855" s="198"/>
    </row>
    <row r="856" ht="14.25" customHeight="1">
      <c r="A856" s="198"/>
    </row>
    <row r="857" ht="14.25" customHeight="1">
      <c r="A857" s="198"/>
    </row>
    <row r="858" ht="14.25" customHeight="1">
      <c r="A858" s="198"/>
    </row>
    <row r="859" ht="14.25" customHeight="1">
      <c r="A859" s="198"/>
    </row>
    <row r="860" ht="14.25" customHeight="1">
      <c r="A860" s="198"/>
    </row>
    <row r="861" ht="14.25" customHeight="1">
      <c r="A861" s="198"/>
    </row>
    <row r="862" ht="14.25" customHeight="1">
      <c r="A862" s="198"/>
    </row>
    <row r="863" ht="14.25" customHeight="1">
      <c r="A863" s="198"/>
    </row>
    <row r="864" ht="14.25" customHeight="1">
      <c r="A864" s="198"/>
    </row>
    <row r="865" ht="14.25" customHeight="1">
      <c r="A865" s="198"/>
    </row>
    <row r="866" ht="14.25" customHeight="1">
      <c r="A866" s="198"/>
    </row>
    <row r="867" ht="14.25" customHeight="1">
      <c r="A867" s="198"/>
    </row>
    <row r="868" ht="14.25" customHeight="1">
      <c r="A868" s="198"/>
    </row>
    <row r="869" ht="14.25" customHeight="1">
      <c r="A869" s="198"/>
    </row>
    <row r="870" ht="14.25" customHeight="1">
      <c r="A870" s="198"/>
    </row>
    <row r="871" ht="14.25" customHeight="1">
      <c r="A871" s="198"/>
    </row>
    <row r="872" ht="14.25" customHeight="1">
      <c r="A872" s="198"/>
    </row>
    <row r="873" ht="14.25" customHeight="1">
      <c r="A873" s="198"/>
    </row>
    <row r="874" ht="14.25" customHeight="1">
      <c r="A874" s="198"/>
    </row>
    <row r="875" ht="14.25" customHeight="1">
      <c r="A875" s="198"/>
    </row>
    <row r="876" ht="14.25" customHeight="1">
      <c r="A876" s="198"/>
    </row>
    <row r="877" ht="14.25" customHeight="1">
      <c r="A877" s="198"/>
    </row>
    <row r="878" ht="14.25" customHeight="1">
      <c r="A878" s="198"/>
    </row>
    <row r="879" ht="14.25" customHeight="1">
      <c r="A879" s="198"/>
    </row>
    <row r="880" ht="14.25" customHeight="1">
      <c r="A880" s="198"/>
    </row>
    <row r="881" ht="14.25" customHeight="1">
      <c r="A881" s="198"/>
    </row>
    <row r="882" ht="14.25" customHeight="1">
      <c r="A882" s="198"/>
    </row>
    <row r="883" ht="14.25" customHeight="1">
      <c r="A883" s="198"/>
    </row>
    <row r="884" ht="14.25" customHeight="1">
      <c r="A884" s="198"/>
    </row>
    <row r="885" ht="14.25" customHeight="1">
      <c r="A885" s="198"/>
    </row>
    <row r="886" ht="14.25" customHeight="1">
      <c r="A886" s="198"/>
    </row>
    <row r="887" ht="14.25" customHeight="1">
      <c r="A887" s="198"/>
    </row>
    <row r="888" ht="14.25" customHeight="1">
      <c r="A888" s="198"/>
    </row>
    <row r="889" ht="14.25" customHeight="1">
      <c r="A889" s="198"/>
    </row>
    <row r="890" ht="14.25" customHeight="1">
      <c r="A890" s="198"/>
    </row>
    <row r="891" ht="14.25" customHeight="1">
      <c r="A891" s="198"/>
    </row>
    <row r="892" ht="14.25" customHeight="1">
      <c r="A892" s="198"/>
    </row>
    <row r="893" ht="14.25" customHeight="1">
      <c r="A893" s="198"/>
    </row>
    <row r="894" ht="14.25" customHeight="1">
      <c r="A894" s="198"/>
    </row>
    <row r="895" ht="14.25" customHeight="1">
      <c r="A895" s="198"/>
    </row>
    <row r="896" ht="14.25" customHeight="1">
      <c r="A896" s="198"/>
    </row>
    <row r="897" ht="14.25" customHeight="1">
      <c r="A897" s="198"/>
    </row>
    <row r="898" ht="14.25" customHeight="1">
      <c r="A898" s="198"/>
    </row>
    <row r="899" ht="14.25" customHeight="1">
      <c r="A899" s="198"/>
    </row>
    <row r="900" ht="14.25" customHeight="1">
      <c r="A900" s="198"/>
    </row>
    <row r="901" ht="14.25" customHeight="1">
      <c r="A901" s="198"/>
    </row>
    <row r="902" ht="14.25" customHeight="1">
      <c r="A902" s="198"/>
    </row>
    <row r="903" ht="14.25" customHeight="1">
      <c r="A903" s="198"/>
    </row>
    <row r="904" ht="14.25" customHeight="1">
      <c r="A904" s="198"/>
    </row>
    <row r="905" ht="14.25" customHeight="1">
      <c r="A905" s="198"/>
    </row>
    <row r="906" ht="14.25" customHeight="1">
      <c r="A906" s="198"/>
    </row>
    <row r="907" ht="14.25" customHeight="1">
      <c r="A907" s="198"/>
    </row>
    <row r="908" ht="14.25" customHeight="1">
      <c r="A908" s="198"/>
    </row>
    <row r="909" ht="14.25" customHeight="1">
      <c r="A909" s="198"/>
    </row>
    <row r="910" ht="14.25" customHeight="1">
      <c r="A910" s="198"/>
    </row>
    <row r="911" ht="14.25" customHeight="1">
      <c r="A911" s="198"/>
    </row>
    <row r="912" ht="14.25" customHeight="1">
      <c r="A912" s="198"/>
    </row>
    <row r="913" ht="14.25" customHeight="1">
      <c r="A913" s="198"/>
    </row>
    <row r="914" ht="14.25" customHeight="1">
      <c r="A914" s="198"/>
    </row>
    <row r="915" ht="14.25" customHeight="1">
      <c r="A915" s="198"/>
    </row>
    <row r="916" ht="14.25" customHeight="1">
      <c r="A916" s="198"/>
    </row>
    <row r="917" ht="14.25" customHeight="1">
      <c r="A917" s="198"/>
    </row>
    <row r="918" ht="14.25" customHeight="1">
      <c r="A918" s="198"/>
    </row>
    <row r="919" ht="14.25" customHeight="1">
      <c r="A919" s="198"/>
    </row>
    <row r="920" ht="14.25" customHeight="1">
      <c r="A920" s="198"/>
    </row>
    <row r="921" ht="14.25" customHeight="1">
      <c r="A921" s="198"/>
    </row>
    <row r="922" ht="14.25" customHeight="1">
      <c r="A922" s="198"/>
    </row>
    <row r="923" ht="14.25" customHeight="1">
      <c r="A923" s="198"/>
    </row>
    <row r="924" ht="14.25" customHeight="1">
      <c r="A924" s="198"/>
    </row>
    <row r="925" ht="14.25" customHeight="1">
      <c r="A925" s="198"/>
    </row>
    <row r="926" ht="14.25" customHeight="1">
      <c r="A926" s="198"/>
    </row>
    <row r="927" ht="14.25" customHeight="1">
      <c r="A927" s="198"/>
    </row>
    <row r="928" ht="14.25" customHeight="1">
      <c r="A928" s="198"/>
    </row>
    <row r="929" ht="14.25" customHeight="1">
      <c r="A929" s="198"/>
    </row>
    <row r="930" ht="14.25" customHeight="1">
      <c r="A930" s="198"/>
    </row>
    <row r="931" ht="14.25" customHeight="1">
      <c r="A931" s="198"/>
    </row>
    <row r="932" ht="14.25" customHeight="1">
      <c r="A932" s="198"/>
    </row>
    <row r="933" ht="14.25" customHeight="1">
      <c r="A933" s="198"/>
    </row>
    <row r="934" ht="14.25" customHeight="1">
      <c r="A934" s="198"/>
    </row>
    <row r="935" ht="14.25" customHeight="1">
      <c r="A935" s="198"/>
    </row>
    <row r="936" ht="14.25" customHeight="1">
      <c r="A936" s="198"/>
    </row>
    <row r="937" ht="14.25" customHeight="1">
      <c r="A937" s="198"/>
    </row>
    <row r="938" ht="14.25" customHeight="1">
      <c r="A938" s="198"/>
    </row>
    <row r="939" ht="14.25" customHeight="1">
      <c r="A939" s="198"/>
    </row>
    <row r="940" ht="14.25" customHeight="1">
      <c r="A940" s="198"/>
    </row>
    <row r="941" ht="14.25" customHeight="1">
      <c r="A941" s="198"/>
    </row>
    <row r="942" ht="14.25" customHeight="1">
      <c r="A942" s="198"/>
    </row>
    <row r="943" ht="14.25" customHeight="1">
      <c r="A943" s="198"/>
    </row>
    <row r="944" ht="14.25" customHeight="1">
      <c r="A944" s="198"/>
    </row>
    <row r="945" ht="14.25" customHeight="1">
      <c r="A945" s="198"/>
    </row>
    <row r="946" ht="14.25" customHeight="1">
      <c r="A946" s="198"/>
    </row>
    <row r="947" ht="14.25" customHeight="1">
      <c r="A947" s="198"/>
    </row>
    <row r="948" ht="14.25" customHeight="1">
      <c r="A948" s="198"/>
    </row>
    <row r="949" ht="14.25" customHeight="1">
      <c r="A949" s="198"/>
    </row>
    <row r="950" ht="14.25" customHeight="1">
      <c r="A950" s="198"/>
    </row>
    <row r="951" ht="14.25" customHeight="1">
      <c r="A951" s="198"/>
    </row>
    <row r="952" ht="14.25" customHeight="1">
      <c r="A952" s="198"/>
    </row>
    <row r="953" ht="14.25" customHeight="1">
      <c r="A953" s="198"/>
    </row>
    <row r="954" ht="14.25" customHeight="1">
      <c r="A954" s="198"/>
    </row>
    <row r="955" ht="14.25" customHeight="1">
      <c r="A955" s="198"/>
    </row>
    <row r="956" ht="14.25" customHeight="1">
      <c r="A956" s="198"/>
    </row>
    <row r="957" ht="14.25" customHeight="1">
      <c r="A957" s="198"/>
    </row>
    <row r="958" ht="14.25" customHeight="1">
      <c r="A958" s="198"/>
    </row>
    <row r="959" ht="14.25" customHeight="1">
      <c r="A959" s="198"/>
    </row>
    <row r="960" ht="14.25" customHeight="1">
      <c r="A960" s="198"/>
    </row>
    <row r="961" ht="14.25" customHeight="1">
      <c r="A961" s="198"/>
    </row>
    <row r="962" ht="14.25" customHeight="1">
      <c r="A962" s="198"/>
    </row>
    <row r="963" ht="14.25" customHeight="1">
      <c r="A963" s="198"/>
    </row>
    <row r="964" ht="14.25" customHeight="1">
      <c r="A964" s="198"/>
    </row>
    <row r="965" ht="14.25" customHeight="1">
      <c r="A965" s="198"/>
    </row>
    <row r="966" ht="14.25" customHeight="1">
      <c r="A966" s="198"/>
    </row>
    <row r="967" ht="14.25" customHeight="1">
      <c r="A967" s="198"/>
    </row>
    <row r="968" ht="14.25" customHeight="1">
      <c r="A968" s="198"/>
    </row>
    <row r="969" ht="14.25" customHeight="1">
      <c r="A969" s="198"/>
    </row>
    <row r="970" ht="14.25" customHeight="1">
      <c r="A970" s="198"/>
    </row>
    <row r="971" ht="14.25" customHeight="1">
      <c r="A971" s="198"/>
    </row>
    <row r="972" ht="14.25" customHeight="1">
      <c r="A972" s="198"/>
    </row>
    <row r="973" ht="14.25" customHeight="1">
      <c r="A973" s="198"/>
    </row>
    <row r="974" ht="14.25" customHeight="1">
      <c r="A974" s="198"/>
    </row>
    <row r="975" ht="14.25" customHeight="1">
      <c r="A975" s="198"/>
    </row>
    <row r="976" ht="14.25" customHeight="1">
      <c r="A976" s="198"/>
    </row>
    <row r="977" ht="14.25" customHeight="1">
      <c r="A977" s="198"/>
    </row>
    <row r="978" ht="14.25" customHeight="1">
      <c r="A978" s="198"/>
    </row>
    <row r="979" ht="14.25" customHeight="1">
      <c r="A979" s="198"/>
    </row>
    <row r="980" ht="14.25" customHeight="1">
      <c r="A980" s="198"/>
    </row>
    <row r="981" ht="14.25" customHeight="1">
      <c r="A981" s="198"/>
    </row>
    <row r="982" ht="14.25" customHeight="1">
      <c r="A982" s="198"/>
    </row>
    <row r="983" ht="14.25" customHeight="1">
      <c r="A983" s="198"/>
    </row>
    <row r="984" ht="14.25" customHeight="1">
      <c r="A984" s="198"/>
    </row>
    <row r="985" ht="14.25" customHeight="1">
      <c r="A985" s="198"/>
    </row>
    <row r="986" ht="14.25" customHeight="1">
      <c r="A986" s="198"/>
    </row>
    <row r="987" ht="14.25" customHeight="1">
      <c r="A987" s="198"/>
    </row>
    <row r="988" ht="14.25" customHeight="1">
      <c r="A988" s="198"/>
    </row>
    <row r="989" ht="14.25" customHeight="1">
      <c r="A989" s="198"/>
    </row>
    <row r="990" ht="14.25" customHeight="1">
      <c r="A990" s="198"/>
    </row>
    <row r="991" ht="14.25" customHeight="1">
      <c r="A991" s="198"/>
    </row>
    <row r="992" ht="14.25" customHeight="1">
      <c r="A992" s="198"/>
    </row>
    <row r="993" ht="14.25" customHeight="1">
      <c r="A993" s="198"/>
    </row>
    <row r="994" ht="14.25" customHeight="1">
      <c r="A994" s="198"/>
    </row>
    <row r="995" ht="14.25" customHeight="1">
      <c r="A995" s="198"/>
    </row>
    <row r="996" ht="14.25" customHeight="1">
      <c r="A996" s="198"/>
    </row>
    <row r="997" ht="14.25" customHeight="1">
      <c r="A997" s="198"/>
    </row>
    <row r="998" ht="14.25" customHeight="1">
      <c r="A998" s="198"/>
    </row>
    <row r="999" ht="14.25" customHeight="1">
      <c r="A999" s="198"/>
    </row>
    <row r="1000" ht="14.25" customHeight="1">
      <c r="A1000" s="198"/>
    </row>
  </sheetData>
  <mergeCells count="38">
    <mergeCell ref="C7:C8"/>
    <mergeCell ref="D7:D8"/>
    <mergeCell ref="E7:E8"/>
    <mergeCell ref="F7:F8"/>
    <mergeCell ref="G7:G8"/>
    <mergeCell ref="H7:H8"/>
    <mergeCell ref="B1:B2"/>
    <mergeCell ref="C1:H1"/>
    <mergeCell ref="I1:I2"/>
    <mergeCell ref="C2:H2"/>
    <mergeCell ref="B3:I3"/>
    <mergeCell ref="G5:H5"/>
    <mergeCell ref="B7:B8"/>
    <mergeCell ref="I7:I8"/>
    <mergeCell ref="B9:I9"/>
    <mergeCell ref="B13:H13"/>
    <mergeCell ref="B14:I14"/>
    <mergeCell ref="B15:D15"/>
    <mergeCell ref="B16:D16"/>
    <mergeCell ref="B17:D17"/>
    <mergeCell ref="B18:D18"/>
    <mergeCell ref="B19:G19"/>
    <mergeCell ref="B20:I20"/>
    <mergeCell ref="B21:E21"/>
    <mergeCell ref="B22:E22"/>
    <mergeCell ref="B23:E23"/>
    <mergeCell ref="B24:E24"/>
    <mergeCell ref="B32:H32"/>
    <mergeCell ref="B33:H33"/>
    <mergeCell ref="B36:I36"/>
    <mergeCell ref="B37:I37"/>
    <mergeCell ref="B25:E25"/>
    <mergeCell ref="B26:E26"/>
    <mergeCell ref="B27:E27"/>
    <mergeCell ref="B28:G28"/>
    <mergeCell ref="B29:H29"/>
    <mergeCell ref="B30:H30"/>
    <mergeCell ref="B31:H31"/>
  </mergeCells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>
      <c r="A1" s="3"/>
      <c r="B1" s="5"/>
      <c r="L1" s="5"/>
    </row>
    <row r="2">
      <c r="A2" s="3"/>
      <c r="L2" s="5"/>
    </row>
    <row r="3">
      <c r="A3" s="3"/>
      <c r="L3" s="5"/>
    </row>
    <row r="4">
      <c r="A4" s="3"/>
      <c r="L4" s="5"/>
    </row>
    <row r="5">
      <c r="A5" s="3"/>
      <c r="L5" s="5"/>
    </row>
    <row r="6">
      <c r="A6" s="3"/>
      <c r="B6" s="9" t="s">
        <v>2</v>
      </c>
      <c r="L6" s="9"/>
    </row>
    <row r="7">
      <c r="A7" s="3"/>
      <c r="B7" s="11" t="s">
        <v>4</v>
      </c>
      <c r="C7" s="13" t="s">
        <v>5</v>
      </c>
    </row>
    <row r="8" ht="30.7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</v>
      </c>
      <c r="C11" s="12"/>
      <c r="D11" s="14"/>
      <c r="E11" s="41" t="s">
        <v>23</v>
      </c>
      <c r="F11" s="14"/>
      <c r="G11" s="42">
        <v>120000.0</v>
      </c>
      <c r="H11" s="43">
        <v>1.0</v>
      </c>
      <c r="I11" s="45">
        <v>60000.0</v>
      </c>
      <c r="J11" s="14"/>
      <c r="K11" s="47"/>
      <c r="L11" s="37"/>
      <c r="M11" s="49"/>
    </row>
    <row r="12">
      <c r="A12" s="3"/>
      <c r="B12" s="39" t="s">
        <v>25</v>
      </c>
      <c r="C12" s="12"/>
      <c r="D12" s="14"/>
      <c r="E12" s="41" t="s">
        <v>26</v>
      </c>
      <c r="F12" s="14"/>
      <c r="G12" s="42">
        <v>180000.0</v>
      </c>
      <c r="H12" s="43">
        <v>0.5</v>
      </c>
      <c r="I12" s="45">
        <v>45000.0</v>
      </c>
      <c r="J12" s="14"/>
      <c r="K12" s="47"/>
      <c r="L12" s="37"/>
      <c r="M12" s="49"/>
    </row>
    <row r="13">
      <c r="A13" s="3"/>
      <c r="B13" s="39"/>
      <c r="C13" s="12"/>
      <c r="D13" s="14"/>
      <c r="E13" s="59"/>
      <c r="F13" s="14"/>
      <c r="G13" s="60"/>
      <c r="H13" s="43"/>
      <c r="I13" s="59"/>
      <c r="J13" s="14"/>
      <c r="K13" s="47"/>
      <c r="L13" s="37"/>
      <c r="M13" s="49"/>
    </row>
    <row r="14">
      <c r="A14" s="3"/>
      <c r="B14" s="39"/>
      <c r="C14" s="12"/>
      <c r="D14" s="14"/>
      <c r="E14" s="59"/>
      <c r="F14" s="14"/>
      <c r="G14" s="60"/>
      <c r="H14" s="60"/>
      <c r="I14" s="59"/>
      <c r="J14" s="14"/>
      <c r="K14" s="47"/>
      <c r="L14" s="37"/>
      <c r="M14" s="49"/>
    </row>
    <row r="15">
      <c r="A15" s="3"/>
      <c r="B15" s="39"/>
      <c r="C15" s="12"/>
      <c r="D15" s="14"/>
      <c r="E15" s="59"/>
      <c r="F15" s="14"/>
      <c r="G15" s="60"/>
      <c r="H15" s="60"/>
      <c r="I15" s="59"/>
      <c r="J15" s="14"/>
      <c r="K15" s="17"/>
      <c r="L15" s="37"/>
      <c r="M15" s="49"/>
    </row>
    <row r="16">
      <c r="A16" s="3"/>
      <c r="B16" s="68" t="s">
        <v>34</v>
      </c>
      <c r="C16" s="67"/>
      <c r="D16" s="67"/>
      <c r="E16" s="67"/>
      <c r="F16" s="67"/>
      <c r="G16" s="67"/>
      <c r="H16" s="67"/>
      <c r="I16" s="67"/>
      <c r="J16" s="70"/>
      <c r="K16" s="76">
        <f>I11+I12</f>
        <v>105000</v>
      </c>
      <c r="L16" s="37"/>
      <c r="M16" s="49"/>
    </row>
    <row r="17">
      <c r="A17" s="3"/>
      <c r="B17" s="24" t="s">
        <v>41</v>
      </c>
      <c r="M17" s="49"/>
    </row>
    <row r="18">
      <c r="A18" s="3"/>
      <c r="B18" s="26" t="s">
        <v>13</v>
      </c>
      <c r="C18" s="12"/>
      <c r="D18" s="14"/>
      <c r="E18" s="26" t="s">
        <v>42</v>
      </c>
      <c r="F18" s="14"/>
      <c r="G18" s="81" t="s">
        <v>43</v>
      </c>
      <c r="H18" s="31" t="s">
        <v>44</v>
      </c>
      <c r="I18" s="84" t="s">
        <v>18</v>
      </c>
      <c r="J18" s="14"/>
      <c r="K18" s="36"/>
      <c r="L18" s="37"/>
      <c r="M18" s="49"/>
    </row>
    <row r="19" ht="35.25" customHeight="1">
      <c r="A19" s="87"/>
      <c r="B19" s="88" t="s">
        <v>45</v>
      </c>
      <c r="C19" s="12"/>
      <c r="D19" s="14"/>
      <c r="E19" s="89" t="s">
        <v>23</v>
      </c>
      <c r="F19" s="14"/>
      <c r="G19" s="91">
        <v>850000.0</v>
      </c>
      <c r="H19" s="92">
        <v>1.0</v>
      </c>
      <c r="I19" s="94">
        <v>425000.0</v>
      </c>
      <c r="J19" s="14"/>
      <c r="K19" s="17"/>
      <c r="L19" s="95"/>
      <c r="M19" s="49"/>
      <c r="N19" s="97"/>
      <c r="O19" s="97"/>
      <c r="P19" s="97"/>
      <c r="Q19" s="97"/>
      <c r="R19" s="97"/>
      <c r="S19" s="97"/>
      <c r="T19" s="97"/>
    </row>
    <row r="20">
      <c r="A20" s="3"/>
      <c r="B20" s="100" t="s">
        <v>50</v>
      </c>
      <c r="C20" s="12"/>
      <c r="D20" s="14"/>
      <c r="E20" s="41" t="s">
        <v>23</v>
      </c>
      <c r="F20" s="14"/>
      <c r="G20" s="42">
        <v>180000.0</v>
      </c>
      <c r="H20" s="43">
        <v>1.0</v>
      </c>
      <c r="I20" s="101">
        <v>90000.0</v>
      </c>
      <c r="J20" s="14"/>
      <c r="K20" s="102"/>
      <c r="L20" s="37"/>
      <c r="M20" s="49"/>
    </row>
    <row r="21" ht="21.75" customHeight="1">
      <c r="A21" s="87"/>
      <c r="B21" s="88" t="s">
        <v>54</v>
      </c>
      <c r="C21" s="12"/>
      <c r="D21" s="14"/>
      <c r="E21" s="89" t="s">
        <v>23</v>
      </c>
      <c r="F21" s="14"/>
      <c r="G21" s="91">
        <v>120000.0</v>
      </c>
      <c r="H21" s="92">
        <v>1.0</v>
      </c>
      <c r="I21" s="94">
        <v>60000.0</v>
      </c>
      <c r="J21" s="14"/>
      <c r="K21" s="107"/>
      <c r="L21" s="95"/>
      <c r="M21" s="49"/>
      <c r="N21" s="97"/>
      <c r="O21" s="97"/>
      <c r="P21" s="97"/>
      <c r="Q21" s="97"/>
      <c r="R21" s="97"/>
      <c r="S21" s="97"/>
      <c r="T21" s="97"/>
    </row>
    <row r="22">
      <c r="A22" s="3"/>
      <c r="B22" s="68" t="s">
        <v>34</v>
      </c>
      <c r="C22" s="67"/>
      <c r="D22" s="67"/>
      <c r="E22" s="67"/>
      <c r="F22" s="67"/>
      <c r="G22" s="67"/>
      <c r="H22" s="67"/>
      <c r="I22" s="67"/>
      <c r="J22" s="70"/>
      <c r="K22" s="114">
        <f>I19+I20+I21</f>
        <v>575000</v>
      </c>
      <c r="L22" s="37"/>
      <c r="M22" s="49"/>
    </row>
    <row r="23">
      <c r="A23" s="3"/>
      <c r="B23" s="24" t="s">
        <v>61</v>
      </c>
      <c r="M23" s="49"/>
    </row>
    <row r="24">
      <c r="A24" s="3"/>
      <c r="B24" s="26" t="s">
        <v>63</v>
      </c>
      <c r="C24" s="14"/>
      <c r="D24" s="31" t="s">
        <v>65</v>
      </c>
      <c r="E24" s="29" t="s">
        <v>66</v>
      </c>
      <c r="F24" s="14"/>
      <c r="G24" s="31" t="s">
        <v>67</v>
      </c>
      <c r="H24" s="31" t="s">
        <v>15</v>
      </c>
      <c r="I24" s="29" t="s">
        <v>18</v>
      </c>
      <c r="J24" s="14"/>
      <c r="K24" s="36"/>
      <c r="L24" s="37"/>
      <c r="M24" s="49"/>
    </row>
    <row r="25">
      <c r="A25" s="3"/>
      <c r="B25" s="39" t="s">
        <v>68</v>
      </c>
      <c r="C25" s="14"/>
      <c r="D25" s="43"/>
      <c r="E25" s="41"/>
      <c r="F25" s="14"/>
      <c r="G25" s="43"/>
      <c r="H25" s="125">
        <v>100000.0</v>
      </c>
      <c r="I25" s="127">
        <v>50000.0</v>
      </c>
      <c r="J25" s="14"/>
      <c r="K25" s="47"/>
      <c r="L25" s="37"/>
      <c r="M25" s="49"/>
    </row>
    <row r="26">
      <c r="A26" s="3"/>
      <c r="B26" s="39"/>
      <c r="C26" s="14"/>
      <c r="D26" s="60"/>
      <c r="E26" s="59"/>
      <c r="F26" s="14"/>
      <c r="G26" s="60"/>
      <c r="H26" s="60"/>
      <c r="I26" s="59"/>
      <c r="J26" s="14"/>
      <c r="K26" s="47"/>
      <c r="L26" s="37"/>
      <c r="M26" s="49"/>
    </row>
    <row r="27">
      <c r="A27" s="3"/>
      <c r="B27" s="39"/>
      <c r="C27" s="14"/>
      <c r="D27" s="60"/>
      <c r="E27" s="59"/>
      <c r="F27" s="14"/>
      <c r="G27" s="60"/>
      <c r="H27" s="60"/>
      <c r="I27" s="59"/>
      <c r="J27" s="14"/>
      <c r="K27" s="17"/>
      <c r="L27" s="37"/>
      <c r="M27" s="49"/>
    </row>
    <row r="28">
      <c r="A28" s="3"/>
      <c r="B28" s="68" t="s">
        <v>34</v>
      </c>
      <c r="C28" s="67"/>
      <c r="D28" s="67"/>
      <c r="E28" s="67"/>
      <c r="F28" s="67"/>
      <c r="G28" s="67"/>
      <c r="H28" s="67"/>
      <c r="I28" s="67"/>
      <c r="J28" s="70"/>
      <c r="K28" s="76">
        <f>I25</f>
        <v>50000</v>
      </c>
      <c r="L28" s="37"/>
      <c r="M28" s="49"/>
    </row>
    <row r="29">
      <c r="A29" s="3"/>
      <c r="B29" s="24" t="s">
        <v>76</v>
      </c>
      <c r="M29" s="49"/>
    </row>
    <row r="30">
      <c r="A30" s="3"/>
      <c r="B30" s="26" t="s">
        <v>77</v>
      </c>
      <c r="C30" s="14"/>
      <c r="D30" s="31" t="s">
        <v>78</v>
      </c>
      <c r="E30" s="29" t="s">
        <v>79</v>
      </c>
      <c r="F30" s="14"/>
      <c r="G30" s="152" t="s">
        <v>80</v>
      </c>
      <c r="H30" s="31" t="s">
        <v>17</v>
      </c>
      <c r="I30" s="29" t="s">
        <v>18</v>
      </c>
      <c r="J30" s="14"/>
      <c r="K30" s="36"/>
      <c r="L30" s="37"/>
      <c r="M30" s="49"/>
    </row>
    <row r="31">
      <c r="A31" s="3"/>
      <c r="B31" s="39" t="s">
        <v>88</v>
      </c>
      <c r="C31" s="14"/>
      <c r="D31" s="76">
        <v>190000.0</v>
      </c>
      <c r="E31" s="162">
        <v>2.0</v>
      </c>
      <c r="F31" s="14"/>
      <c r="G31" s="76">
        <f t="shared" ref="G31:G32" si="1">D31*E31</f>
        <v>380000</v>
      </c>
      <c r="H31" s="122">
        <v>1.0</v>
      </c>
      <c r="I31" s="169">
        <v>190000.0</v>
      </c>
      <c r="J31" s="14"/>
      <c r="K31" s="47"/>
      <c r="L31" s="37"/>
      <c r="M31" s="49"/>
    </row>
    <row r="32">
      <c r="A32" s="3"/>
      <c r="B32" s="39" t="s">
        <v>92</v>
      </c>
      <c r="C32" s="14"/>
      <c r="D32" s="76">
        <v>80000.0</v>
      </c>
      <c r="E32" s="162">
        <v>2.0</v>
      </c>
      <c r="F32" s="14"/>
      <c r="G32" s="76">
        <f t="shared" si="1"/>
        <v>160000</v>
      </c>
      <c r="H32" s="122">
        <v>1.0</v>
      </c>
      <c r="I32" s="169">
        <v>80000.0</v>
      </c>
      <c r="J32" s="14"/>
      <c r="K32" s="47"/>
      <c r="L32" s="37"/>
      <c r="M32" s="49"/>
    </row>
    <row r="33">
      <c r="A33" s="3"/>
      <c r="B33" s="39"/>
      <c r="C33" s="14"/>
      <c r="D33" s="60"/>
      <c r="E33" s="59"/>
      <c r="F33" s="14"/>
      <c r="G33" s="60"/>
      <c r="H33" s="60"/>
      <c r="I33" s="59"/>
      <c r="J33" s="14"/>
      <c r="K33" s="47"/>
      <c r="L33" s="37"/>
      <c r="M33" s="49"/>
    </row>
    <row r="34">
      <c r="A34" s="3"/>
      <c r="B34" s="39"/>
      <c r="C34" s="14"/>
      <c r="D34" s="60"/>
      <c r="E34" s="59"/>
      <c r="F34" s="14"/>
      <c r="G34" s="60"/>
      <c r="H34" s="60"/>
      <c r="I34" s="59"/>
      <c r="J34" s="14"/>
      <c r="K34" s="17"/>
      <c r="L34" s="37"/>
      <c r="M34" s="49"/>
    </row>
    <row r="35">
      <c r="A35" s="3"/>
      <c r="B35" s="68" t="s">
        <v>34</v>
      </c>
      <c r="C35" s="67"/>
      <c r="D35" s="67"/>
      <c r="E35" s="67"/>
      <c r="F35" s="67"/>
      <c r="G35" s="67"/>
      <c r="H35" s="67"/>
      <c r="I35" s="67"/>
      <c r="J35" s="70"/>
      <c r="K35" s="114">
        <f>I31+I32</f>
        <v>270000</v>
      </c>
      <c r="L35" s="37"/>
      <c r="M35" s="49"/>
    </row>
    <row r="36">
      <c r="A36" s="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>
      <c r="A37" s="3"/>
      <c r="B37" s="175" t="s">
        <v>101</v>
      </c>
      <c r="C37" s="12"/>
      <c r="D37" s="12"/>
      <c r="E37" s="12"/>
      <c r="F37" s="12"/>
      <c r="G37" s="12"/>
      <c r="H37" s="12"/>
      <c r="I37" s="12"/>
      <c r="J37" s="14"/>
      <c r="K37" s="178">
        <f>K35+K28+K22+K16</f>
        <v>1000000</v>
      </c>
      <c r="L37" s="179"/>
    </row>
  </sheetData>
  <mergeCells count="76">
    <mergeCell ref="I15:J15"/>
    <mergeCell ref="B16:J16"/>
    <mergeCell ref="B17:L17"/>
    <mergeCell ref="B18:D18"/>
    <mergeCell ref="E18:F18"/>
    <mergeCell ref="I18:J18"/>
    <mergeCell ref="K18:K19"/>
    <mergeCell ref="I19:J19"/>
    <mergeCell ref="B19:D19"/>
    <mergeCell ref="E19:F19"/>
    <mergeCell ref="B20:D20"/>
    <mergeCell ref="E20:F20"/>
    <mergeCell ref="I20:J20"/>
    <mergeCell ref="E21:F21"/>
    <mergeCell ref="I21:J21"/>
    <mergeCell ref="E24:F24"/>
    <mergeCell ref="E25:F25"/>
    <mergeCell ref="B25:C25"/>
    <mergeCell ref="B26:C26"/>
    <mergeCell ref="B30:C30"/>
    <mergeCell ref="B31:C31"/>
    <mergeCell ref="B32:C32"/>
    <mergeCell ref="B33:C33"/>
    <mergeCell ref="B34:C34"/>
    <mergeCell ref="I25:J25"/>
    <mergeCell ref="I26:J26"/>
    <mergeCell ref="I30:J30"/>
    <mergeCell ref="K30:K34"/>
    <mergeCell ref="I31:J31"/>
    <mergeCell ref="I32:J32"/>
    <mergeCell ref="I33:J33"/>
    <mergeCell ref="I34:J34"/>
    <mergeCell ref="E26:F26"/>
    <mergeCell ref="E27:F27"/>
    <mergeCell ref="E30:F30"/>
    <mergeCell ref="E31:F31"/>
    <mergeCell ref="E32:F32"/>
    <mergeCell ref="E33:F33"/>
    <mergeCell ref="E34:F34"/>
    <mergeCell ref="I27:J27"/>
    <mergeCell ref="B28:J28"/>
    <mergeCell ref="B29:L29"/>
    <mergeCell ref="B35:J35"/>
    <mergeCell ref="B37:J37"/>
    <mergeCell ref="B21:D21"/>
    <mergeCell ref="B22:J22"/>
    <mergeCell ref="B23:L23"/>
    <mergeCell ref="B24:C24"/>
    <mergeCell ref="I24:J24"/>
    <mergeCell ref="K24:K27"/>
    <mergeCell ref="B27:C27"/>
    <mergeCell ref="B1:K5"/>
    <mergeCell ref="B6:K6"/>
    <mergeCell ref="C7:K7"/>
    <mergeCell ref="B8:E8"/>
    <mergeCell ref="F8:I8"/>
    <mergeCell ref="J8:L8"/>
    <mergeCell ref="B9:L9"/>
    <mergeCell ref="B12:D12"/>
    <mergeCell ref="E12:F12"/>
    <mergeCell ref="B11:D11"/>
    <mergeCell ref="B13:D13"/>
    <mergeCell ref="I12:J12"/>
    <mergeCell ref="I13:J13"/>
    <mergeCell ref="B14:D14"/>
    <mergeCell ref="E14:F14"/>
    <mergeCell ref="E13:F13"/>
    <mergeCell ref="B15:D15"/>
    <mergeCell ref="E15:F15"/>
    <mergeCell ref="B10:D10"/>
    <mergeCell ref="E10:F10"/>
    <mergeCell ref="I10:J10"/>
    <mergeCell ref="K10:K15"/>
    <mergeCell ref="E11:F11"/>
    <mergeCell ref="I11:J11"/>
    <mergeCell ref="I14:J14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>
      <c r="A1" s="3"/>
      <c r="B1" s="5"/>
      <c r="L1" s="5"/>
    </row>
    <row r="2">
      <c r="A2" s="3"/>
      <c r="L2" s="5"/>
    </row>
    <row r="3">
      <c r="A3" s="3"/>
      <c r="L3" s="5"/>
    </row>
    <row r="4">
      <c r="A4" s="3"/>
      <c r="L4" s="5"/>
    </row>
    <row r="5">
      <c r="A5" s="3"/>
      <c r="L5" s="5"/>
    </row>
    <row r="6">
      <c r="A6" s="3"/>
      <c r="B6" s="9" t="s">
        <v>2</v>
      </c>
      <c r="L6" s="9"/>
    </row>
    <row r="7">
      <c r="A7" s="3"/>
      <c r="B7" s="11" t="s">
        <v>4</v>
      </c>
      <c r="C7" s="19" t="s">
        <v>9</v>
      </c>
    </row>
    <row r="8" ht="35.2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22</v>
      </c>
      <c r="C11" s="12"/>
      <c r="D11" s="14"/>
      <c r="E11" s="41" t="s">
        <v>23</v>
      </c>
      <c r="F11" s="14"/>
      <c r="G11" s="42">
        <v>2325.0</v>
      </c>
      <c r="H11" s="43">
        <v>1.0</v>
      </c>
      <c r="I11" s="45">
        <f>H11*G11</f>
        <v>2325</v>
      </c>
      <c r="J11" s="14"/>
      <c r="K11" s="47"/>
      <c r="L11" s="37"/>
    </row>
    <row r="12">
      <c r="A12" s="3"/>
      <c r="B12" s="39" t="s">
        <v>28</v>
      </c>
      <c r="C12" s="12"/>
      <c r="D12" s="14"/>
      <c r="E12" s="41" t="s">
        <v>26</v>
      </c>
      <c r="F12" s="14"/>
      <c r="G12" s="42">
        <v>25000.0</v>
      </c>
      <c r="H12" s="43">
        <v>1.0</v>
      </c>
      <c r="I12" s="65">
        <f>G12*H12</f>
        <v>25000</v>
      </c>
      <c r="J12" s="14"/>
      <c r="K12" s="47"/>
      <c r="L12" s="37"/>
    </row>
    <row r="13">
      <c r="A13" s="3"/>
      <c r="B13" s="39"/>
      <c r="C13" s="12"/>
      <c r="D13" s="14"/>
      <c r="E13" s="59"/>
      <c r="F13" s="14"/>
      <c r="G13" s="60"/>
      <c r="H13" s="60"/>
      <c r="I13" s="59"/>
      <c r="J13" s="14"/>
      <c r="K13" s="47"/>
      <c r="L13" s="37"/>
    </row>
    <row r="14">
      <c r="A14" s="3"/>
      <c r="B14" s="39"/>
      <c r="C14" s="12"/>
      <c r="D14" s="14"/>
      <c r="E14" s="59"/>
      <c r="F14" s="14"/>
      <c r="G14" s="60"/>
      <c r="H14" s="60"/>
      <c r="I14" s="59"/>
      <c r="J14" s="14"/>
      <c r="K14" s="47"/>
      <c r="L14" s="37"/>
    </row>
    <row r="15">
      <c r="A15" s="3"/>
      <c r="B15" s="39"/>
      <c r="C15" s="12"/>
      <c r="D15" s="14"/>
      <c r="E15" s="59"/>
      <c r="F15" s="14"/>
      <c r="G15" s="60"/>
      <c r="H15" s="60"/>
      <c r="I15" s="59"/>
      <c r="J15" s="14"/>
      <c r="K15" s="47"/>
      <c r="L15" s="37"/>
    </row>
    <row r="16">
      <c r="A16" s="3"/>
      <c r="B16" s="39"/>
      <c r="C16" s="12"/>
      <c r="D16" s="14"/>
      <c r="E16" s="59"/>
      <c r="F16" s="14"/>
      <c r="G16" s="60"/>
      <c r="H16" s="60"/>
      <c r="I16" s="59"/>
      <c r="J16" s="14"/>
      <c r="K16" s="17"/>
      <c r="L16" s="37"/>
    </row>
    <row r="17">
      <c r="A17" s="3"/>
      <c r="B17" s="68" t="s">
        <v>34</v>
      </c>
      <c r="C17" s="67"/>
      <c r="D17" s="67"/>
      <c r="E17" s="67"/>
      <c r="F17" s="67"/>
      <c r="G17" s="67"/>
      <c r="H17" s="67"/>
      <c r="I17" s="67"/>
      <c r="J17" s="70"/>
      <c r="K17" s="76">
        <f>I11+I12</f>
        <v>27325</v>
      </c>
      <c r="L17" s="37"/>
    </row>
    <row r="18">
      <c r="A18" s="3"/>
      <c r="B18" s="24" t="s">
        <v>41</v>
      </c>
    </row>
    <row r="19">
      <c r="A19" s="3"/>
      <c r="B19" s="26" t="s">
        <v>13</v>
      </c>
      <c r="C19" s="12"/>
      <c r="D19" s="14"/>
      <c r="E19" s="118" t="s">
        <v>42</v>
      </c>
      <c r="F19" s="14"/>
      <c r="G19" s="81" t="s">
        <v>43</v>
      </c>
      <c r="H19" s="31" t="s">
        <v>44</v>
      </c>
      <c r="I19" s="29" t="s">
        <v>18</v>
      </c>
      <c r="J19" s="14"/>
      <c r="K19" s="36"/>
      <c r="L19" s="37"/>
    </row>
    <row r="20">
      <c r="A20" s="3"/>
      <c r="B20" s="84" t="s">
        <v>69</v>
      </c>
      <c r="C20" s="12"/>
      <c r="D20" s="14"/>
      <c r="E20" s="118" t="s">
        <v>23</v>
      </c>
      <c r="F20" s="14"/>
      <c r="G20" s="120">
        <v>69849.1571428571</v>
      </c>
      <c r="H20" s="122">
        <v>1.0</v>
      </c>
      <c r="I20" s="126">
        <f t="shared" ref="I20:I24" si="1">G20*H20</f>
        <v>69849.15714</v>
      </c>
      <c r="J20" s="14"/>
      <c r="K20" s="47"/>
      <c r="L20" s="37"/>
    </row>
    <row r="21">
      <c r="A21" s="3"/>
      <c r="B21" s="84" t="s">
        <v>72</v>
      </c>
      <c r="C21" s="12"/>
      <c r="D21" s="14"/>
      <c r="E21" s="118" t="s">
        <v>73</v>
      </c>
      <c r="F21" s="14"/>
      <c r="G21" s="129">
        <v>227717.0</v>
      </c>
      <c r="H21" s="122">
        <v>1.1</v>
      </c>
      <c r="I21" s="126">
        <f t="shared" si="1"/>
        <v>250488.7</v>
      </c>
      <c r="J21" s="14"/>
      <c r="K21" s="47"/>
      <c r="L21" s="37"/>
    </row>
    <row r="22">
      <c r="A22" s="3"/>
      <c r="B22" s="100"/>
      <c r="C22" s="12"/>
      <c r="D22" s="14"/>
      <c r="E22" s="118"/>
      <c r="F22" s="14"/>
      <c r="G22" s="122"/>
      <c r="H22" s="122"/>
      <c r="I22" s="135">
        <f t="shared" si="1"/>
        <v>0</v>
      </c>
      <c r="J22" s="14"/>
      <c r="K22" s="47"/>
      <c r="L22" s="37"/>
    </row>
    <row r="23">
      <c r="A23" s="3"/>
      <c r="B23" s="84"/>
      <c r="C23" s="12"/>
      <c r="D23" s="14"/>
      <c r="E23" s="118"/>
      <c r="F23" s="14"/>
      <c r="G23" s="122"/>
      <c r="H23" s="122"/>
      <c r="I23" s="135">
        <f t="shared" si="1"/>
        <v>0</v>
      </c>
      <c r="J23" s="14"/>
      <c r="K23" s="47"/>
      <c r="L23" s="37"/>
    </row>
    <row r="24">
      <c r="A24" s="3"/>
      <c r="B24" s="100"/>
      <c r="C24" s="12"/>
      <c r="D24" s="14"/>
      <c r="E24" s="118"/>
      <c r="F24" s="14"/>
      <c r="G24" s="122"/>
      <c r="H24" s="122"/>
      <c r="I24" s="135">
        <f t="shared" si="1"/>
        <v>0</v>
      </c>
      <c r="J24" s="14"/>
      <c r="K24" s="17"/>
      <c r="L24" s="37"/>
    </row>
    <row r="25">
      <c r="A25" s="3"/>
      <c r="B25" s="138"/>
      <c r="C25" s="67"/>
      <c r="D25" s="70"/>
      <c r="E25" s="118"/>
      <c r="F25" s="14"/>
      <c r="G25" s="140"/>
      <c r="H25" s="140"/>
      <c r="I25" s="142"/>
      <c r="J25" s="70"/>
      <c r="K25" s="102"/>
      <c r="L25" s="37"/>
    </row>
    <row r="26">
      <c r="A26" s="3"/>
      <c r="B26" s="138"/>
      <c r="C26" s="67"/>
      <c r="D26" s="70"/>
      <c r="E26" s="146"/>
      <c r="F26" s="70"/>
      <c r="G26" s="140"/>
      <c r="H26" s="140"/>
      <c r="I26" s="142"/>
      <c r="J26" s="70"/>
      <c r="K26" s="102"/>
      <c r="L26" s="37"/>
    </row>
    <row r="27">
      <c r="A27" s="3"/>
      <c r="B27" s="68" t="s">
        <v>34</v>
      </c>
      <c r="C27" s="67"/>
      <c r="D27" s="67"/>
      <c r="E27" s="67"/>
      <c r="F27" s="67"/>
      <c r="G27" s="67"/>
      <c r="H27" s="67"/>
      <c r="I27" s="67"/>
      <c r="J27" s="70"/>
      <c r="K27" s="153">
        <f>I20+I21</f>
        <v>320337.8571</v>
      </c>
      <c r="L27" s="37"/>
    </row>
    <row r="28">
      <c r="A28" s="3"/>
      <c r="B28" s="24" t="s">
        <v>61</v>
      </c>
    </row>
    <row r="29">
      <c r="A29" s="3"/>
      <c r="B29" s="26" t="s">
        <v>63</v>
      </c>
      <c r="C29" s="14"/>
      <c r="D29" s="31" t="s">
        <v>65</v>
      </c>
      <c r="E29" s="29" t="s">
        <v>66</v>
      </c>
      <c r="F29" s="14"/>
      <c r="G29" s="31" t="s">
        <v>67</v>
      </c>
      <c r="H29" s="31" t="s">
        <v>15</v>
      </c>
      <c r="I29" s="29" t="s">
        <v>18</v>
      </c>
      <c r="J29" s="14"/>
      <c r="K29" s="36"/>
      <c r="L29" s="37"/>
    </row>
    <row r="30">
      <c r="A30" s="3"/>
      <c r="B30" s="39"/>
      <c r="C30" s="14"/>
      <c r="D30" s="43"/>
      <c r="E30" s="41"/>
      <c r="F30" s="14"/>
      <c r="G30" s="43"/>
      <c r="H30" s="43"/>
      <c r="I30" s="59"/>
      <c r="J30" s="14"/>
      <c r="K30" s="47"/>
      <c r="L30" s="37"/>
    </row>
    <row r="31">
      <c r="A31" s="3"/>
      <c r="B31" s="39"/>
      <c r="C31" s="14"/>
      <c r="D31" s="60"/>
      <c r="E31" s="59"/>
      <c r="F31" s="14"/>
      <c r="G31" s="60"/>
      <c r="H31" s="60"/>
      <c r="I31" s="59"/>
      <c r="J31" s="14"/>
      <c r="K31" s="47"/>
      <c r="L31" s="37"/>
    </row>
    <row r="32">
      <c r="A32" s="3"/>
      <c r="B32" s="39"/>
      <c r="C32" s="14"/>
      <c r="D32" s="60"/>
      <c r="E32" s="59"/>
      <c r="F32" s="14"/>
      <c r="G32" s="60"/>
      <c r="H32" s="60"/>
      <c r="I32" s="59"/>
      <c r="J32" s="14"/>
      <c r="K32" s="17"/>
      <c r="L32" s="37"/>
    </row>
    <row r="33">
      <c r="A33" s="3"/>
      <c r="B33" s="68" t="s">
        <v>34</v>
      </c>
      <c r="C33" s="67"/>
      <c r="D33" s="67"/>
      <c r="E33" s="67"/>
      <c r="F33" s="67"/>
      <c r="G33" s="67"/>
      <c r="H33" s="67"/>
      <c r="I33" s="67"/>
      <c r="J33" s="70"/>
      <c r="K33" s="122"/>
      <c r="L33" s="37"/>
    </row>
    <row r="34">
      <c r="A34" s="3"/>
      <c r="B34" s="24" t="s">
        <v>76</v>
      </c>
      <c r="M34" s="49"/>
    </row>
    <row r="35">
      <c r="A35" s="3"/>
      <c r="B35" s="26" t="s">
        <v>77</v>
      </c>
      <c r="C35" s="14"/>
      <c r="D35" s="31" t="s">
        <v>78</v>
      </c>
      <c r="E35" s="29" t="s">
        <v>79</v>
      </c>
      <c r="F35" s="14"/>
      <c r="G35" s="152" t="s">
        <v>80</v>
      </c>
      <c r="H35" s="31" t="s">
        <v>17</v>
      </c>
      <c r="I35" s="29" t="s">
        <v>18</v>
      </c>
      <c r="J35" s="14"/>
      <c r="K35" s="36"/>
      <c r="L35" s="37"/>
    </row>
    <row r="36">
      <c r="A36" s="3"/>
      <c r="B36" s="26" t="s">
        <v>95</v>
      </c>
      <c r="C36" s="14"/>
      <c r="D36" s="76">
        <v>228318.0</v>
      </c>
      <c r="E36" s="173">
        <v>2.0</v>
      </c>
      <c r="F36" s="14"/>
      <c r="G36" s="76">
        <f>D36*E36</f>
        <v>456636</v>
      </c>
      <c r="H36" s="122">
        <v>0.7</v>
      </c>
      <c r="I36" s="169">
        <f>G36/H36</f>
        <v>652337.1429</v>
      </c>
      <c r="J36" s="14"/>
      <c r="K36" s="47"/>
      <c r="L36" s="37"/>
    </row>
    <row r="37">
      <c r="A37" s="3"/>
      <c r="B37" s="176"/>
      <c r="C37" s="14"/>
      <c r="D37" s="122"/>
      <c r="E37" s="135"/>
      <c r="F37" s="14"/>
      <c r="G37" s="122"/>
      <c r="H37" s="122"/>
      <c r="I37" s="135"/>
      <c r="J37" s="14"/>
      <c r="K37" s="47"/>
      <c r="L37" s="37"/>
    </row>
    <row r="38">
      <c r="A38" s="3"/>
      <c r="B38" s="39"/>
      <c r="C38" s="14"/>
      <c r="D38" s="60"/>
      <c r="E38" s="59"/>
      <c r="F38" s="14"/>
      <c r="G38" s="60"/>
      <c r="H38" s="60"/>
      <c r="I38" s="59"/>
      <c r="J38" s="14"/>
      <c r="K38" s="47"/>
      <c r="L38" s="37"/>
    </row>
    <row r="39">
      <c r="A39" s="3"/>
      <c r="B39" s="39"/>
      <c r="C39" s="14"/>
      <c r="D39" s="60"/>
      <c r="E39" s="59"/>
      <c r="F39" s="14"/>
      <c r="G39" s="60"/>
      <c r="H39" s="60"/>
      <c r="I39" s="59"/>
      <c r="J39" s="14"/>
      <c r="K39" s="17"/>
      <c r="L39" s="37"/>
    </row>
    <row r="40">
      <c r="A40" s="3"/>
      <c r="B40" s="68" t="s">
        <v>34</v>
      </c>
      <c r="C40" s="67"/>
      <c r="D40" s="67"/>
      <c r="E40" s="67"/>
      <c r="F40" s="67"/>
      <c r="G40" s="67"/>
      <c r="H40" s="67"/>
      <c r="I40" s="67"/>
      <c r="J40" s="70"/>
      <c r="K40" s="114">
        <f>I36+I37</f>
        <v>652337.1429</v>
      </c>
      <c r="L40" s="37"/>
    </row>
    <row r="41">
      <c r="A41" s="3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</row>
    <row r="42">
      <c r="A42" s="3"/>
      <c r="B42" s="175" t="s">
        <v>101</v>
      </c>
      <c r="C42" s="12"/>
      <c r="D42" s="12"/>
      <c r="E42" s="12"/>
      <c r="F42" s="12"/>
      <c r="G42" s="12"/>
      <c r="H42" s="12"/>
      <c r="I42" s="12"/>
      <c r="J42" s="14"/>
      <c r="K42" s="76">
        <f>+K17+K27+K40</f>
        <v>1000000</v>
      </c>
      <c r="L42" s="179"/>
    </row>
  </sheetData>
  <mergeCells count="91">
    <mergeCell ref="B10:D10"/>
    <mergeCell ref="E10:F10"/>
    <mergeCell ref="I10:J10"/>
    <mergeCell ref="K10:K16"/>
    <mergeCell ref="E11:F11"/>
    <mergeCell ref="I11:J11"/>
    <mergeCell ref="I14:J14"/>
    <mergeCell ref="I15:J15"/>
    <mergeCell ref="B16:D16"/>
    <mergeCell ref="E16:F16"/>
    <mergeCell ref="I16:J16"/>
    <mergeCell ref="B17:J17"/>
    <mergeCell ref="B18:L18"/>
    <mergeCell ref="B19:D19"/>
    <mergeCell ref="I12:J12"/>
    <mergeCell ref="I13:J13"/>
    <mergeCell ref="K19:K24"/>
    <mergeCell ref="I20:J20"/>
    <mergeCell ref="I21:J21"/>
    <mergeCell ref="I22:J22"/>
    <mergeCell ref="I23:J23"/>
    <mergeCell ref="I36:J36"/>
    <mergeCell ref="I37:J37"/>
    <mergeCell ref="I38:J38"/>
    <mergeCell ref="I39:J39"/>
    <mergeCell ref="I24:J24"/>
    <mergeCell ref="I25:J25"/>
    <mergeCell ref="K29:K32"/>
    <mergeCell ref="I30:J30"/>
    <mergeCell ref="I31:J31"/>
    <mergeCell ref="I32:J32"/>
    <mergeCell ref="K35:K39"/>
    <mergeCell ref="B26:D26"/>
    <mergeCell ref="E26:F26"/>
    <mergeCell ref="I26:J26"/>
    <mergeCell ref="B27:J27"/>
    <mergeCell ref="B28:L28"/>
    <mergeCell ref="E29:F29"/>
    <mergeCell ref="I29:J29"/>
    <mergeCell ref="B29:C29"/>
    <mergeCell ref="B30:C30"/>
    <mergeCell ref="E30:F30"/>
    <mergeCell ref="B31:C31"/>
    <mergeCell ref="E31:F31"/>
    <mergeCell ref="B32:C32"/>
    <mergeCell ref="E32:F32"/>
    <mergeCell ref="E36:F36"/>
    <mergeCell ref="E37:F37"/>
    <mergeCell ref="B38:C38"/>
    <mergeCell ref="E38:F38"/>
    <mergeCell ref="B39:C39"/>
    <mergeCell ref="E39:F39"/>
    <mergeCell ref="B40:J40"/>
    <mergeCell ref="B42:J42"/>
    <mergeCell ref="B33:J33"/>
    <mergeCell ref="B34:L34"/>
    <mergeCell ref="B35:C35"/>
    <mergeCell ref="E35:F35"/>
    <mergeCell ref="I35:J35"/>
    <mergeCell ref="B36:C36"/>
    <mergeCell ref="B37:C37"/>
    <mergeCell ref="B1:K5"/>
    <mergeCell ref="B6:K6"/>
    <mergeCell ref="C7:K7"/>
    <mergeCell ref="B8:E8"/>
    <mergeCell ref="F8:I8"/>
    <mergeCell ref="J8:L8"/>
    <mergeCell ref="B9:L9"/>
    <mergeCell ref="B12:D12"/>
    <mergeCell ref="E12:F12"/>
    <mergeCell ref="B11:D11"/>
    <mergeCell ref="B13:D13"/>
    <mergeCell ref="B14:D14"/>
    <mergeCell ref="E14:F14"/>
    <mergeCell ref="E13:F13"/>
    <mergeCell ref="B15:D15"/>
    <mergeCell ref="E15:F15"/>
    <mergeCell ref="E19:F19"/>
    <mergeCell ref="I19:J19"/>
    <mergeCell ref="B20:D20"/>
    <mergeCell ref="E20:F20"/>
    <mergeCell ref="B21:D21"/>
    <mergeCell ref="E21:F21"/>
    <mergeCell ref="E22:F22"/>
    <mergeCell ref="B22:D22"/>
    <mergeCell ref="B23:D23"/>
    <mergeCell ref="E23:F23"/>
    <mergeCell ref="B24:D24"/>
    <mergeCell ref="E24:F24"/>
    <mergeCell ref="B25:D25"/>
    <mergeCell ref="E25:F25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"/>
      <c r="B1" s="5"/>
    </row>
    <row r="2">
      <c r="A2" s="3"/>
    </row>
    <row r="3">
      <c r="A3" s="3"/>
    </row>
    <row r="4">
      <c r="A4" s="3"/>
    </row>
    <row r="5">
      <c r="A5" s="3"/>
    </row>
    <row r="6">
      <c r="A6" s="3"/>
      <c r="B6" s="9" t="s">
        <v>2</v>
      </c>
    </row>
    <row r="7" ht="50.25" customHeight="1">
      <c r="A7" s="3"/>
      <c r="B7" s="259" t="s">
        <v>155</v>
      </c>
    </row>
    <row r="8" ht="36.7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260"/>
      <c r="L10" s="37"/>
    </row>
    <row r="11">
      <c r="A11" s="3"/>
      <c r="B11" s="39" t="s">
        <v>21</v>
      </c>
      <c r="C11" s="12"/>
      <c r="D11" s="14"/>
      <c r="E11" s="41" t="s">
        <v>23</v>
      </c>
      <c r="F11" s="14"/>
      <c r="G11" s="42">
        <v>25000.0</v>
      </c>
      <c r="H11" s="43">
        <v>0.3</v>
      </c>
      <c r="I11" s="45">
        <f t="shared" ref="I11:I13" si="1">H11*G11</f>
        <v>7500</v>
      </c>
      <c r="J11" s="14"/>
      <c r="K11" s="47"/>
      <c r="L11" s="37"/>
      <c r="N11" s="261"/>
      <c r="O11" s="261"/>
      <c r="P11" s="262"/>
      <c r="Q11" s="262"/>
      <c r="R11" s="262"/>
      <c r="S11" s="262"/>
    </row>
    <row r="12">
      <c r="A12" s="3"/>
      <c r="B12" s="39" t="s">
        <v>164</v>
      </c>
      <c r="C12" s="12"/>
      <c r="D12" s="14"/>
      <c r="E12" s="41" t="s">
        <v>26</v>
      </c>
      <c r="F12" s="14"/>
      <c r="G12" s="42">
        <v>80000.0</v>
      </c>
      <c r="H12" s="43">
        <v>0.05</v>
      </c>
      <c r="I12" s="45">
        <f t="shared" si="1"/>
        <v>4000</v>
      </c>
      <c r="J12" s="14"/>
      <c r="K12" s="47"/>
      <c r="L12" s="37"/>
      <c r="N12" s="198"/>
      <c r="O12" s="198"/>
      <c r="P12" s="263"/>
      <c r="Q12" s="264"/>
      <c r="R12" s="265"/>
      <c r="S12" s="265"/>
    </row>
    <row r="13">
      <c r="A13" s="3"/>
      <c r="B13" s="39" t="s">
        <v>171</v>
      </c>
      <c r="C13" s="12"/>
      <c r="D13" s="14"/>
      <c r="E13" s="41" t="s">
        <v>26</v>
      </c>
      <c r="F13" s="14"/>
      <c r="G13" s="42">
        <v>120000.0</v>
      </c>
      <c r="H13" s="43">
        <v>0.06</v>
      </c>
      <c r="I13" s="45">
        <f t="shared" si="1"/>
        <v>7200</v>
      </c>
      <c r="J13" s="14"/>
      <c r="K13" s="47"/>
      <c r="L13" s="37"/>
      <c r="O13" s="198"/>
      <c r="P13" s="263"/>
      <c r="Q13" s="264"/>
      <c r="R13" s="265"/>
      <c r="S13" s="265"/>
    </row>
    <row r="14">
      <c r="A14" s="3"/>
      <c r="B14" s="39"/>
      <c r="C14" s="12"/>
      <c r="D14" s="14"/>
      <c r="E14" s="59"/>
      <c r="F14" s="14"/>
      <c r="G14" s="266"/>
      <c r="H14" s="60"/>
      <c r="I14" s="127"/>
      <c r="J14" s="14"/>
      <c r="K14" s="47"/>
      <c r="L14" s="37"/>
      <c r="O14" s="198"/>
      <c r="P14" s="263"/>
      <c r="Q14" s="264"/>
      <c r="R14" s="265"/>
      <c r="S14" s="265"/>
    </row>
    <row r="15">
      <c r="A15" s="3"/>
      <c r="B15" s="39"/>
      <c r="C15" s="12"/>
      <c r="D15" s="14"/>
      <c r="E15" s="59"/>
      <c r="F15" s="14"/>
      <c r="G15" s="266"/>
      <c r="H15" s="60"/>
      <c r="I15" s="127"/>
      <c r="J15" s="14"/>
      <c r="K15" s="47"/>
      <c r="L15" s="37"/>
      <c r="N15" s="198"/>
      <c r="O15" s="198"/>
      <c r="P15" s="263"/>
      <c r="Q15" s="264"/>
      <c r="R15" s="265"/>
      <c r="S15" s="265"/>
    </row>
    <row r="16">
      <c r="A16" s="3"/>
      <c r="B16" s="39"/>
      <c r="C16" s="12"/>
      <c r="D16" s="14"/>
      <c r="E16" s="59"/>
      <c r="F16" s="14"/>
      <c r="G16" s="60"/>
      <c r="H16" s="60"/>
      <c r="I16" s="127"/>
      <c r="J16" s="14"/>
      <c r="K16" s="17"/>
      <c r="L16" s="37"/>
      <c r="N16" s="198"/>
      <c r="O16" s="198"/>
      <c r="P16" s="263"/>
      <c r="Q16" s="264"/>
      <c r="R16" s="265"/>
      <c r="S16" s="265"/>
    </row>
    <row r="17">
      <c r="A17" s="3"/>
      <c r="B17" s="68" t="s">
        <v>34</v>
      </c>
      <c r="C17" s="67"/>
      <c r="D17" s="67"/>
      <c r="E17" s="67"/>
      <c r="F17" s="67"/>
      <c r="G17" s="67"/>
      <c r="H17" s="67"/>
      <c r="I17" s="67"/>
      <c r="J17" s="70"/>
      <c r="K17" s="270">
        <f>SUM(I11:J14)</f>
        <v>18700</v>
      </c>
      <c r="L17" s="37"/>
      <c r="N17" s="198"/>
      <c r="O17" s="198"/>
      <c r="P17" s="263"/>
      <c r="Q17" s="264"/>
      <c r="R17" s="265"/>
      <c r="S17" s="265"/>
    </row>
    <row r="18">
      <c r="A18" s="3"/>
      <c r="B18" s="24" t="s">
        <v>41</v>
      </c>
      <c r="O18" s="198"/>
      <c r="P18" s="263"/>
      <c r="Q18" s="264"/>
      <c r="R18" s="265"/>
      <c r="S18" s="265"/>
    </row>
    <row r="19">
      <c r="A19" s="3"/>
      <c r="B19" s="26" t="s">
        <v>13</v>
      </c>
      <c r="C19" s="12"/>
      <c r="D19" s="14"/>
      <c r="E19" s="118" t="s">
        <v>42</v>
      </c>
      <c r="F19" s="14"/>
      <c r="G19" s="81" t="s">
        <v>43</v>
      </c>
      <c r="H19" s="31" t="s">
        <v>44</v>
      </c>
      <c r="I19" s="29" t="s">
        <v>18</v>
      </c>
      <c r="J19" s="14"/>
      <c r="K19" s="260"/>
      <c r="L19" s="37"/>
      <c r="P19" s="263"/>
      <c r="Q19" s="263"/>
      <c r="R19" s="263"/>
      <c r="S19" s="265"/>
    </row>
    <row r="20">
      <c r="A20" s="3"/>
      <c r="B20" s="84" t="s">
        <v>179</v>
      </c>
      <c r="C20" s="12"/>
      <c r="D20" s="14"/>
      <c r="E20" s="118" t="s">
        <v>99</v>
      </c>
      <c r="F20" s="14"/>
      <c r="G20" s="76">
        <v>12900.0</v>
      </c>
      <c r="H20" s="122">
        <v>1.0</v>
      </c>
      <c r="I20" s="169">
        <f t="shared" ref="I20:I22" si="2">G20*H20</f>
        <v>12900</v>
      </c>
      <c r="J20" s="14"/>
      <c r="K20" s="47"/>
      <c r="L20" s="37"/>
    </row>
    <row r="21">
      <c r="A21" s="3"/>
      <c r="B21" s="100" t="s">
        <v>180</v>
      </c>
      <c r="C21" s="12"/>
      <c r="D21" s="14"/>
      <c r="E21" s="118" t="s">
        <v>106</v>
      </c>
      <c r="F21" s="14"/>
      <c r="G21" s="76">
        <v>14600.0</v>
      </c>
      <c r="H21" s="122">
        <v>1.0</v>
      </c>
      <c r="I21" s="169">
        <f t="shared" si="2"/>
        <v>14600</v>
      </c>
      <c r="J21" s="14"/>
      <c r="K21" s="47"/>
      <c r="L21" s="37"/>
    </row>
    <row r="22">
      <c r="A22" s="3"/>
      <c r="B22" s="100" t="s">
        <v>181</v>
      </c>
      <c r="C22" s="12"/>
      <c r="D22" s="14"/>
      <c r="E22" s="118" t="s">
        <v>23</v>
      </c>
      <c r="F22" s="14"/>
      <c r="G22" s="76">
        <v>10000.0</v>
      </c>
      <c r="H22" s="122">
        <v>1.0</v>
      </c>
      <c r="I22" s="169">
        <f t="shared" si="2"/>
        <v>10000</v>
      </c>
      <c r="J22" s="14"/>
      <c r="K22" s="47"/>
      <c r="L22" s="37"/>
    </row>
    <row r="23">
      <c r="A23" s="3"/>
      <c r="B23" s="84"/>
      <c r="C23" s="12"/>
      <c r="D23" s="14"/>
      <c r="E23" s="118"/>
      <c r="F23" s="14"/>
      <c r="G23" s="122"/>
      <c r="H23" s="122"/>
      <c r="I23" s="135"/>
      <c r="J23" s="14"/>
      <c r="K23" s="17"/>
      <c r="L23" s="37"/>
    </row>
    <row r="24">
      <c r="A24" s="3"/>
      <c r="B24" s="68" t="s">
        <v>34</v>
      </c>
      <c r="C24" s="67"/>
      <c r="D24" s="67"/>
      <c r="E24" s="67"/>
      <c r="F24" s="67"/>
      <c r="G24" s="67"/>
      <c r="H24" s="67"/>
      <c r="I24" s="67"/>
      <c r="J24" s="70"/>
      <c r="K24" s="270">
        <f>I20+I21+I22</f>
        <v>37500</v>
      </c>
      <c r="L24" s="37"/>
    </row>
    <row r="25">
      <c r="A25" s="3"/>
      <c r="B25" s="24" t="s">
        <v>61</v>
      </c>
    </row>
    <row r="26">
      <c r="A26" s="3"/>
      <c r="B26" s="26" t="s">
        <v>63</v>
      </c>
      <c r="C26" s="14"/>
      <c r="D26" s="31" t="s">
        <v>65</v>
      </c>
      <c r="E26" s="29" t="s">
        <v>66</v>
      </c>
      <c r="F26" s="14"/>
      <c r="G26" s="31" t="s">
        <v>67</v>
      </c>
      <c r="H26" s="31" t="s">
        <v>15</v>
      </c>
      <c r="I26" s="29" t="s">
        <v>18</v>
      </c>
      <c r="J26" s="14"/>
      <c r="K26" s="260"/>
      <c r="L26" s="37"/>
    </row>
    <row r="27">
      <c r="A27" s="3"/>
      <c r="B27" s="39" t="s">
        <v>183</v>
      </c>
      <c r="C27" s="14"/>
      <c r="D27" s="43">
        <v>1.0</v>
      </c>
      <c r="E27" s="41"/>
      <c r="F27" s="14"/>
      <c r="G27" s="43"/>
      <c r="H27" s="125">
        <v>5000.0</v>
      </c>
      <c r="I27" s="127">
        <f>H27*D27</f>
        <v>5000</v>
      </c>
      <c r="J27" s="14"/>
      <c r="K27" s="47"/>
      <c r="L27" s="37"/>
    </row>
    <row r="28">
      <c r="A28" s="3"/>
      <c r="B28" s="39"/>
      <c r="C28" s="14"/>
      <c r="D28" s="60"/>
      <c r="E28" s="59"/>
      <c r="F28" s="14"/>
      <c r="G28" s="60"/>
      <c r="H28" s="266"/>
      <c r="I28" s="127"/>
      <c r="J28" s="14"/>
      <c r="K28" s="47"/>
      <c r="L28" s="37"/>
    </row>
    <row r="29">
      <c r="A29" s="3"/>
      <c r="B29" s="39"/>
      <c r="C29" s="14"/>
      <c r="D29" s="60"/>
      <c r="E29" s="59"/>
      <c r="F29" s="14"/>
      <c r="G29" s="60"/>
      <c r="H29" s="266"/>
      <c r="I29" s="127"/>
      <c r="J29" s="14"/>
      <c r="K29" s="17"/>
      <c r="L29" s="37"/>
    </row>
    <row r="30">
      <c r="A30" s="3"/>
      <c r="B30" s="68" t="s">
        <v>34</v>
      </c>
      <c r="C30" s="67"/>
      <c r="D30" s="67"/>
      <c r="E30" s="67"/>
      <c r="F30" s="67"/>
      <c r="G30" s="67"/>
      <c r="H30" s="67"/>
      <c r="I30" s="67"/>
      <c r="J30" s="70"/>
      <c r="K30" s="270">
        <f>I27</f>
        <v>5000</v>
      </c>
      <c r="L30" s="37"/>
    </row>
    <row r="31">
      <c r="A31" s="3"/>
      <c r="B31" s="24" t="s">
        <v>76</v>
      </c>
    </row>
    <row r="32">
      <c r="A32" s="3"/>
      <c r="B32" s="26" t="s">
        <v>77</v>
      </c>
      <c r="C32" s="14"/>
      <c r="D32" s="31" t="s">
        <v>78</v>
      </c>
      <c r="E32" s="29" t="s">
        <v>79</v>
      </c>
      <c r="F32" s="14"/>
      <c r="G32" s="152" t="s">
        <v>80</v>
      </c>
      <c r="H32" s="31" t="s">
        <v>17</v>
      </c>
      <c r="I32" s="29" t="s">
        <v>18</v>
      </c>
      <c r="J32" s="14"/>
      <c r="K32" s="260"/>
      <c r="L32" s="37"/>
    </row>
    <row r="33">
      <c r="A33" s="3"/>
      <c r="B33" s="26" t="s">
        <v>95</v>
      </c>
      <c r="C33" s="14"/>
      <c r="D33" s="76">
        <v>228318.0</v>
      </c>
      <c r="E33" s="162">
        <v>2.2</v>
      </c>
      <c r="F33" s="14"/>
      <c r="G33" s="76">
        <f>D33*E33</f>
        <v>502299.6</v>
      </c>
      <c r="H33" s="122">
        <v>13.0</v>
      </c>
      <c r="I33" s="169">
        <f>G33/H33</f>
        <v>38638.43077</v>
      </c>
      <c r="J33" s="14"/>
      <c r="K33" s="47"/>
      <c r="L33" s="37"/>
    </row>
    <row r="34">
      <c r="A34" s="3"/>
      <c r="B34" s="176"/>
      <c r="C34" s="14"/>
      <c r="D34" s="122"/>
      <c r="E34" s="135"/>
      <c r="F34" s="14"/>
      <c r="G34" s="122"/>
      <c r="H34" s="122"/>
      <c r="I34" s="135"/>
      <c r="J34" s="14"/>
      <c r="K34" s="47"/>
      <c r="L34" s="37"/>
    </row>
    <row r="35">
      <c r="A35" s="3"/>
      <c r="B35" s="39"/>
      <c r="C35" s="14"/>
      <c r="D35" s="60"/>
      <c r="E35" s="59"/>
      <c r="F35" s="14"/>
      <c r="G35" s="60"/>
      <c r="H35" s="60"/>
      <c r="I35" s="59"/>
      <c r="J35" s="14"/>
      <c r="K35" s="47"/>
      <c r="L35" s="37"/>
    </row>
    <row r="36">
      <c r="A36" s="3"/>
      <c r="B36" s="39"/>
      <c r="C36" s="14"/>
      <c r="D36" s="60"/>
      <c r="E36" s="59"/>
      <c r="F36" s="14"/>
      <c r="G36" s="60"/>
      <c r="H36" s="60"/>
      <c r="I36" s="59"/>
      <c r="J36" s="14"/>
      <c r="K36" s="17"/>
      <c r="L36" s="37"/>
    </row>
    <row r="37">
      <c r="A37" s="3"/>
      <c r="B37" s="68" t="s">
        <v>34</v>
      </c>
      <c r="C37" s="67"/>
      <c r="D37" s="67"/>
      <c r="E37" s="67"/>
      <c r="F37" s="67"/>
      <c r="G37" s="67"/>
      <c r="H37" s="67"/>
      <c r="I37" s="67"/>
      <c r="J37" s="70"/>
      <c r="K37" s="270">
        <f>I33</f>
        <v>38638.43077</v>
      </c>
      <c r="L37" s="37"/>
    </row>
    <row r="38">
      <c r="A38" s="3"/>
      <c r="B38" s="37"/>
      <c r="C38" s="37"/>
      <c r="D38" s="37"/>
      <c r="E38" s="37"/>
      <c r="F38" s="37"/>
      <c r="G38" s="37"/>
      <c r="H38" s="37"/>
      <c r="I38" s="37"/>
      <c r="J38" s="37"/>
      <c r="K38" s="295"/>
      <c r="L38" s="37"/>
    </row>
    <row r="39">
      <c r="A39" s="3"/>
      <c r="B39" s="175" t="s">
        <v>101</v>
      </c>
      <c r="C39" s="12"/>
      <c r="D39" s="12"/>
      <c r="E39" s="12"/>
      <c r="F39" s="12"/>
      <c r="G39" s="12"/>
      <c r="H39" s="12"/>
      <c r="I39" s="12"/>
      <c r="J39" s="14"/>
      <c r="K39" s="270">
        <f>K17+K24+K30+K37</f>
        <v>99838.43077</v>
      </c>
      <c r="L39" s="179"/>
    </row>
    <row r="40">
      <c r="K40" s="263"/>
    </row>
    <row r="41">
      <c r="K41" s="263"/>
    </row>
    <row r="42">
      <c r="K42" s="263"/>
    </row>
    <row r="43">
      <c r="K43" s="263"/>
    </row>
    <row r="44">
      <c r="K44" s="263"/>
    </row>
    <row r="45">
      <c r="K45" s="263"/>
    </row>
    <row r="46">
      <c r="K46" s="263"/>
    </row>
    <row r="47">
      <c r="K47" s="263"/>
    </row>
    <row r="48">
      <c r="K48" s="263"/>
    </row>
    <row r="49">
      <c r="K49" s="263"/>
    </row>
    <row r="50">
      <c r="K50" s="263"/>
    </row>
    <row r="51">
      <c r="K51" s="263"/>
    </row>
    <row r="52">
      <c r="K52" s="263"/>
    </row>
    <row r="53">
      <c r="K53" s="263"/>
    </row>
    <row r="54">
      <c r="K54" s="263"/>
    </row>
    <row r="55">
      <c r="K55" s="263"/>
    </row>
    <row r="56">
      <c r="K56" s="263"/>
    </row>
    <row r="57">
      <c r="K57" s="263"/>
    </row>
    <row r="58">
      <c r="K58" s="263"/>
    </row>
    <row r="59">
      <c r="K59" s="263"/>
    </row>
    <row r="60">
      <c r="K60" s="263"/>
    </row>
    <row r="61">
      <c r="K61" s="263"/>
    </row>
    <row r="62">
      <c r="K62" s="263"/>
    </row>
    <row r="63">
      <c r="K63" s="263"/>
    </row>
    <row r="64">
      <c r="K64" s="263"/>
    </row>
    <row r="65">
      <c r="K65" s="263"/>
    </row>
    <row r="66">
      <c r="K66" s="263"/>
    </row>
    <row r="67">
      <c r="K67" s="263"/>
    </row>
    <row r="68">
      <c r="K68" s="263"/>
    </row>
    <row r="69">
      <c r="K69" s="263"/>
    </row>
    <row r="70">
      <c r="K70" s="263"/>
    </row>
    <row r="71">
      <c r="K71" s="263"/>
    </row>
    <row r="72">
      <c r="K72" s="263"/>
    </row>
    <row r="73">
      <c r="K73" s="263"/>
    </row>
    <row r="74">
      <c r="K74" s="263"/>
    </row>
    <row r="75">
      <c r="K75" s="263"/>
    </row>
    <row r="76">
      <c r="K76" s="263"/>
    </row>
    <row r="77">
      <c r="K77" s="263"/>
    </row>
    <row r="78">
      <c r="K78" s="263"/>
    </row>
    <row r="79">
      <c r="K79" s="263"/>
    </row>
    <row r="80">
      <c r="K80" s="263"/>
    </row>
    <row r="81">
      <c r="K81" s="263"/>
    </row>
    <row r="82">
      <c r="K82" s="263"/>
    </row>
    <row r="83">
      <c r="K83" s="263"/>
    </row>
    <row r="84">
      <c r="K84" s="263"/>
    </row>
    <row r="85">
      <c r="K85" s="263"/>
    </row>
    <row r="86">
      <c r="K86" s="263"/>
    </row>
    <row r="87">
      <c r="K87" s="263"/>
    </row>
    <row r="88">
      <c r="K88" s="263"/>
    </row>
    <row r="89">
      <c r="K89" s="263"/>
    </row>
    <row r="90">
      <c r="K90" s="263"/>
    </row>
    <row r="91">
      <c r="K91" s="263"/>
    </row>
    <row r="92">
      <c r="K92" s="263"/>
    </row>
    <row r="93">
      <c r="K93" s="263"/>
    </row>
    <row r="94">
      <c r="K94" s="263"/>
    </row>
    <row r="95">
      <c r="K95" s="263"/>
    </row>
    <row r="96">
      <c r="K96" s="263"/>
    </row>
    <row r="97">
      <c r="K97" s="263"/>
    </row>
    <row r="98">
      <c r="K98" s="263"/>
    </row>
    <row r="99">
      <c r="K99" s="263"/>
    </row>
    <row r="100">
      <c r="K100" s="263"/>
    </row>
    <row r="101">
      <c r="K101" s="263"/>
    </row>
    <row r="102">
      <c r="K102" s="263"/>
    </row>
    <row r="103">
      <c r="K103" s="263"/>
    </row>
    <row r="104">
      <c r="K104" s="263"/>
    </row>
    <row r="105">
      <c r="K105" s="263"/>
    </row>
    <row r="106">
      <c r="K106" s="263"/>
    </row>
    <row r="107">
      <c r="K107" s="263"/>
    </row>
    <row r="108">
      <c r="K108" s="263"/>
    </row>
    <row r="109">
      <c r="K109" s="263"/>
    </row>
    <row r="110">
      <c r="K110" s="263"/>
    </row>
    <row r="111">
      <c r="K111" s="263"/>
    </row>
    <row r="112">
      <c r="K112" s="263"/>
    </row>
    <row r="113">
      <c r="K113" s="263"/>
    </row>
    <row r="114">
      <c r="K114" s="263"/>
    </row>
    <row r="115">
      <c r="K115" s="263"/>
    </row>
    <row r="116">
      <c r="K116" s="263"/>
    </row>
    <row r="117">
      <c r="K117" s="263"/>
    </row>
    <row r="118">
      <c r="K118" s="263"/>
    </row>
    <row r="119">
      <c r="K119" s="263"/>
    </row>
    <row r="120">
      <c r="K120" s="263"/>
    </row>
    <row r="121">
      <c r="K121" s="263"/>
    </row>
    <row r="122">
      <c r="K122" s="263"/>
    </row>
    <row r="123">
      <c r="K123" s="263"/>
    </row>
    <row r="124">
      <c r="K124" s="263"/>
    </row>
    <row r="125">
      <c r="K125" s="263"/>
    </row>
    <row r="126">
      <c r="K126" s="263"/>
    </row>
    <row r="127">
      <c r="K127" s="263"/>
    </row>
    <row r="128">
      <c r="K128" s="263"/>
    </row>
    <row r="129">
      <c r="K129" s="263"/>
    </row>
    <row r="130">
      <c r="K130" s="263"/>
    </row>
    <row r="131">
      <c r="K131" s="263"/>
    </row>
    <row r="132">
      <c r="K132" s="263"/>
    </row>
    <row r="133">
      <c r="K133" s="263"/>
    </row>
    <row r="134">
      <c r="K134" s="263"/>
    </row>
    <row r="135">
      <c r="K135" s="263"/>
    </row>
    <row r="136">
      <c r="K136" s="263"/>
    </row>
    <row r="137">
      <c r="K137" s="263"/>
    </row>
    <row r="138">
      <c r="K138" s="263"/>
    </row>
    <row r="139">
      <c r="K139" s="263"/>
    </row>
    <row r="140">
      <c r="K140" s="263"/>
    </row>
    <row r="141">
      <c r="K141" s="263"/>
    </row>
    <row r="142">
      <c r="K142" s="263"/>
    </row>
    <row r="143">
      <c r="K143" s="263"/>
    </row>
    <row r="144">
      <c r="K144" s="263"/>
    </row>
    <row r="145">
      <c r="K145" s="263"/>
    </row>
    <row r="146">
      <c r="K146" s="263"/>
    </row>
    <row r="147">
      <c r="K147" s="263"/>
    </row>
    <row r="148">
      <c r="K148" s="263"/>
    </row>
    <row r="149">
      <c r="K149" s="263"/>
    </row>
    <row r="150">
      <c r="K150" s="263"/>
    </row>
    <row r="151">
      <c r="K151" s="263"/>
    </row>
    <row r="152">
      <c r="K152" s="263"/>
    </row>
    <row r="153">
      <c r="K153" s="263"/>
    </row>
    <row r="154">
      <c r="K154" s="263"/>
    </row>
    <row r="155">
      <c r="K155" s="263"/>
    </row>
    <row r="156">
      <c r="K156" s="263"/>
    </row>
    <row r="157">
      <c r="K157" s="263"/>
    </row>
    <row r="158">
      <c r="K158" s="263"/>
    </row>
    <row r="159">
      <c r="K159" s="263"/>
    </row>
    <row r="160">
      <c r="K160" s="263"/>
    </row>
    <row r="161">
      <c r="K161" s="263"/>
    </row>
    <row r="162">
      <c r="K162" s="263"/>
    </row>
    <row r="163">
      <c r="K163" s="263"/>
    </row>
    <row r="164">
      <c r="K164" s="263"/>
    </row>
    <row r="165">
      <c r="K165" s="263"/>
    </row>
    <row r="166">
      <c r="K166" s="263"/>
    </row>
    <row r="167">
      <c r="K167" s="263"/>
    </row>
    <row r="168">
      <c r="K168" s="263"/>
    </row>
    <row r="169">
      <c r="K169" s="263"/>
    </row>
    <row r="170">
      <c r="K170" s="263"/>
    </row>
    <row r="171">
      <c r="K171" s="263"/>
    </row>
    <row r="172">
      <c r="K172" s="263"/>
    </row>
    <row r="173">
      <c r="K173" s="263"/>
    </row>
    <row r="174">
      <c r="K174" s="263"/>
    </row>
    <row r="175">
      <c r="K175" s="263"/>
    </row>
    <row r="176">
      <c r="K176" s="263"/>
    </row>
    <row r="177">
      <c r="K177" s="263"/>
    </row>
    <row r="178">
      <c r="K178" s="263"/>
    </row>
    <row r="179">
      <c r="K179" s="263"/>
    </row>
    <row r="180">
      <c r="K180" s="263"/>
    </row>
    <row r="181">
      <c r="K181" s="263"/>
    </row>
    <row r="182">
      <c r="K182" s="263"/>
    </row>
    <row r="183">
      <c r="K183" s="263"/>
    </row>
    <row r="184">
      <c r="K184" s="263"/>
    </row>
    <row r="185">
      <c r="K185" s="263"/>
    </row>
    <row r="186">
      <c r="K186" s="263"/>
    </row>
    <row r="187">
      <c r="K187" s="263"/>
    </row>
    <row r="188">
      <c r="K188" s="263"/>
    </row>
    <row r="189">
      <c r="K189" s="263"/>
    </row>
    <row r="190">
      <c r="K190" s="263"/>
    </row>
    <row r="191">
      <c r="K191" s="263"/>
    </row>
    <row r="192">
      <c r="K192" s="263"/>
    </row>
    <row r="193">
      <c r="K193" s="263"/>
    </row>
    <row r="194">
      <c r="K194" s="263"/>
    </row>
    <row r="195">
      <c r="K195" s="263"/>
    </row>
    <row r="196">
      <c r="K196" s="263"/>
    </row>
    <row r="197">
      <c r="K197" s="263"/>
    </row>
    <row r="198">
      <c r="K198" s="263"/>
    </row>
    <row r="199">
      <c r="K199" s="263"/>
    </row>
    <row r="200">
      <c r="K200" s="263"/>
    </row>
    <row r="201">
      <c r="K201" s="263"/>
    </row>
    <row r="202">
      <c r="K202" s="263"/>
    </row>
    <row r="203">
      <c r="K203" s="263"/>
    </row>
    <row r="204">
      <c r="K204" s="263"/>
    </row>
    <row r="205">
      <c r="K205" s="263"/>
    </row>
    <row r="206">
      <c r="K206" s="263"/>
    </row>
    <row r="207">
      <c r="K207" s="263"/>
    </row>
    <row r="208">
      <c r="K208" s="263"/>
    </row>
    <row r="209">
      <c r="K209" s="263"/>
    </row>
    <row r="210">
      <c r="K210" s="263"/>
    </row>
    <row r="211">
      <c r="K211" s="263"/>
    </row>
    <row r="212">
      <c r="K212" s="263"/>
    </row>
    <row r="213">
      <c r="K213" s="263"/>
    </row>
    <row r="214">
      <c r="K214" s="263"/>
    </row>
    <row r="215">
      <c r="K215" s="263"/>
    </row>
    <row r="216">
      <c r="K216" s="263"/>
    </row>
    <row r="217">
      <c r="K217" s="263"/>
    </row>
    <row r="218">
      <c r="K218" s="263"/>
    </row>
    <row r="219">
      <c r="K219" s="263"/>
    </row>
    <row r="220">
      <c r="K220" s="263"/>
    </row>
    <row r="221">
      <c r="K221" s="263"/>
    </row>
    <row r="222">
      <c r="K222" s="263"/>
    </row>
    <row r="223">
      <c r="K223" s="263"/>
    </row>
    <row r="224">
      <c r="K224" s="263"/>
    </row>
    <row r="225">
      <c r="K225" s="263"/>
    </row>
    <row r="226">
      <c r="K226" s="263"/>
    </row>
    <row r="227">
      <c r="K227" s="263"/>
    </row>
    <row r="228">
      <c r="K228" s="263"/>
    </row>
    <row r="229">
      <c r="K229" s="263"/>
    </row>
    <row r="230">
      <c r="K230" s="263"/>
    </row>
    <row r="231">
      <c r="K231" s="263"/>
    </row>
    <row r="232">
      <c r="K232" s="263"/>
    </row>
    <row r="233">
      <c r="K233" s="263"/>
    </row>
    <row r="234">
      <c r="K234" s="263"/>
    </row>
    <row r="235">
      <c r="K235" s="263"/>
    </row>
    <row r="236">
      <c r="K236" s="263"/>
    </row>
    <row r="237">
      <c r="K237" s="263"/>
    </row>
    <row r="238">
      <c r="K238" s="263"/>
    </row>
    <row r="239">
      <c r="K239" s="263"/>
    </row>
    <row r="240">
      <c r="K240" s="263"/>
    </row>
    <row r="241">
      <c r="K241" s="263"/>
    </row>
    <row r="242">
      <c r="K242" s="263"/>
    </row>
    <row r="243">
      <c r="K243" s="263"/>
    </row>
    <row r="244">
      <c r="K244" s="263"/>
    </row>
    <row r="245">
      <c r="K245" s="263"/>
    </row>
    <row r="246">
      <c r="K246" s="263"/>
    </row>
    <row r="247">
      <c r="K247" s="263"/>
    </row>
    <row r="248">
      <c r="K248" s="263"/>
    </row>
    <row r="249">
      <c r="K249" s="263"/>
    </row>
    <row r="250">
      <c r="K250" s="263"/>
    </row>
    <row r="251">
      <c r="K251" s="263"/>
    </row>
    <row r="252">
      <c r="K252" s="263"/>
    </row>
    <row r="253">
      <c r="K253" s="263"/>
    </row>
    <row r="254">
      <c r="K254" s="263"/>
    </row>
    <row r="255">
      <c r="K255" s="263"/>
    </row>
    <row r="256">
      <c r="K256" s="263"/>
    </row>
    <row r="257">
      <c r="K257" s="263"/>
    </row>
    <row r="258">
      <c r="K258" s="263"/>
    </row>
    <row r="259">
      <c r="K259" s="263"/>
    </row>
    <row r="260">
      <c r="K260" s="263"/>
    </row>
    <row r="261">
      <c r="K261" s="263"/>
    </row>
    <row r="262">
      <c r="K262" s="263"/>
    </row>
    <row r="263">
      <c r="K263" s="263"/>
    </row>
    <row r="264">
      <c r="K264" s="263"/>
    </row>
    <row r="265">
      <c r="K265" s="263"/>
    </row>
    <row r="266">
      <c r="K266" s="263"/>
    </row>
    <row r="267">
      <c r="K267" s="263"/>
    </row>
    <row r="268">
      <c r="K268" s="263"/>
    </row>
    <row r="269">
      <c r="K269" s="263"/>
    </row>
    <row r="270">
      <c r="K270" s="263"/>
    </row>
    <row r="271">
      <c r="K271" s="263"/>
    </row>
    <row r="272">
      <c r="K272" s="263"/>
    </row>
    <row r="273">
      <c r="K273" s="263"/>
    </row>
    <row r="274">
      <c r="K274" s="263"/>
    </row>
    <row r="275">
      <c r="K275" s="263"/>
    </row>
    <row r="276">
      <c r="K276" s="263"/>
    </row>
    <row r="277">
      <c r="K277" s="263"/>
    </row>
    <row r="278">
      <c r="K278" s="263"/>
    </row>
    <row r="279">
      <c r="K279" s="263"/>
    </row>
    <row r="280">
      <c r="K280" s="263"/>
    </row>
    <row r="281">
      <c r="K281" s="263"/>
    </row>
    <row r="282">
      <c r="K282" s="263"/>
    </row>
    <row r="283">
      <c r="K283" s="263"/>
    </row>
    <row r="284">
      <c r="K284" s="263"/>
    </row>
    <row r="285">
      <c r="K285" s="263"/>
    </row>
    <row r="286">
      <c r="K286" s="263"/>
    </row>
    <row r="287">
      <c r="K287" s="263"/>
    </row>
    <row r="288">
      <c r="K288" s="263"/>
    </row>
    <row r="289">
      <c r="K289" s="263"/>
    </row>
    <row r="290">
      <c r="K290" s="263"/>
    </row>
    <row r="291">
      <c r="K291" s="263"/>
    </row>
    <row r="292">
      <c r="K292" s="263"/>
    </row>
    <row r="293">
      <c r="K293" s="263"/>
    </row>
    <row r="294">
      <c r="K294" s="263"/>
    </row>
    <row r="295">
      <c r="K295" s="263"/>
    </row>
    <row r="296">
      <c r="K296" s="263"/>
    </row>
    <row r="297">
      <c r="K297" s="263"/>
    </row>
    <row r="298">
      <c r="K298" s="263"/>
    </row>
    <row r="299">
      <c r="K299" s="263"/>
    </row>
    <row r="300">
      <c r="K300" s="263"/>
    </row>
    <row r="301">
      <c r="K301" s="263"/>
    </row>
    <row r="302">
      <c r="K302" s="263"/>
    </row>
    <row r="303">
      <c r="K303" s="263"/>
    </row>
    <row r="304">
      <c r="K304" s="263"/>
    </row>
    <row r="305">
      <c r="K305" s="263"/>
    </row>
    <row r="306">
      <c r="K306" s="263"/>
    </row>
    <row r="307">
      <c r="K307" s="263"/>
    </row>
    <row r="308">
      <c r="K308" s="263"/>
    </row>
    <row r="309">
      <c r="K309" s="263"/>
    </row>
    <row r="310">
      <c r="K310" s="263"/>
    </row>
    <row r="311">
      <c r="K311" s="263"/>
    </row>
    <row r="312">
      <c r="K312" s="263"/>
    </row>
    <row r="313">
      <c r="K313" s="263"/>
    </row>
    <row r="314">
      <c r="K314" s="263"/>
    </row>
    <row r="315">
      <c r="K315" s="263"/>
    </row>
    <row r="316">
      <c r="K316" s="263"/>
    </row>
    <row r="317">
      <c r="K317" s="263"/>
    </row>
    <row r="318">
      <c r="K318" s="263"/>
    </row>
    <row r="319">
      <c r="K319" s="263"/>
    </row>
    <row r="320">
      <c r="K320" s="263"/>
    </row>
    <row r="321">
      <c r="K321" s="263"/>
    </row>
    <row r="322">
      <c r="K322" s="263"/>
    </row>
    <row r="323">
      <c r="K323" s="263"/>
    </row>
    <row r="324">
      <c r="K324" s="263"/>
    </row>
    <row r="325">
      <c r="K325" s="263"/>
    </row>
    <row r="326">
      <c r="K326" s="263"/>
    </row>
    <row r="327">
      <c r="K327" s="263"/>
    </row>
    <row r="328">
      <c r="K328" s="263"/>
    </row>
    <row r="329">
      <c r="K329" s="263"/>
    </row>
    <row r="330">
      <c r="K330" s="263"/>
    </row>
    <row r="331">
      <c r="K331" s="263"/>
    </row>
    <row r="332">
      <c r="K332" s="263"/>
    </row>
    <row r="333">
      <c r="K333" s="263"/>
    </row>
    <row r="334">
      <c r="K334" s="263"/>
    </row>
    <row r="335">
      <c r="K335" s="263"/>
    </row>
    <row r="336">
      <c r="K336" s="263"/>
    </row>
    <row r="337">
      <c r="K337" s="263"/>
    </row>
    <row r="338">
      <c r="K338" s="263"/>
    </row>
    <row r="339">
      <c r="K339" s="263"/>
    </row>
    <row r="340">
      <c r="K340" s="263"/>
    </row>
    <row r="341">
      <c r="K341" s="263"/>
    </row>
    <row r="342">
      <c r="K342" s="263"/>
    </row>
    <row r="343">
      <c r="K343" s="263"/>
    </row>
    <row r="344">
      <c r="K344" s="263"/>
    </row>
    <row r="345">
      <c r="K345" s="263"/>
    </row>
    <row r="346">
      <c r="K346" s="263"/>
    </row>
    <row r="347">
      <c r="K347" s="263"/>
    </row>
    <row r="348">
      <c r="K348" s="263"/>
    </row>
    <row r="349">
      <c r="K349" s="263"/>
    </row>
    <row r="350">
      <c r="K350" s="263"/>
    </row>
    <row r="351">
      <c r="K351" s="263"/>
    </row>
    <row r="352">
      <c r="K352" s="263"/>
    </row>
    <row r="353">
      <c r="K353" s="263"/>
    </row>
    <row r="354">
      <c r="K354" s="263"/>
    </row>
    <row r="355">
      <c r="K355" s="263"/>
    </row>
    <row r="356">
      <c r="K356" s="263"/>
    </row>
    <row r="357">
      <c r="K357" s="263"/>
    </row>
    <row r="358">
      <c r="K358" s="263"/>
    </row>
    <row r="359">
      <c r="K359" s="263"/>
    </row>
    <row r="360">
      <c r="K360" s="263"/>
    </row>
    <row r="361">
      <c r="K361" s="263"/>
    </row>
    <row r="362">
      <c r="K362" s="263"/>
    </row>
    <row r="363">
      <c r="K363" s="263"/>
    </row>
    <row r="364">
      <c r="K364" s="263"/>
    </row>
    <row r="365">
      <c r="K365" s="263"/>
    </row>
    <row r="366">
      <c r="K366" s="263"/>
    </row>
    <row r="367">
      <c r="K367" s="263"/>
    </row>
    <row r="368">
      <c r="K368" s="263"/>
    </row>
    <row r="369">
      <c r="K369" s="263"/>
    </row>
    <row r="370">
      <c r="K370" s="263"/>
    </row>
    <row r="371">
      <c r="K371" s="263"/>
    </row>
    <row r="372">
      <c r="K372" s="263"/>
    </row>
    <row r="373">
      <c r="K373" s="263"/>
    </row>
    <row r="374">
      <c r="K374" s="263"/>
    </row>
    <row r="375">
      <c r="K375" s="263"/>
    </row>
    <row r="376">
      <c r="K376" s="263"/>
    </row>
    <row r="377">
      <c r="K377" s="263"/>
    </row>
    <row r="378">
      <c r="K378" s="263"/>
    </row>
    <row r="379">
      <c r="K379" s="263"/>
    </row>
    <row r="380">
      <c r="K380" s="263"/>
    </row>
    <row r="381">
      <c r="K381" s="263"/>
    </row>
    <row r="382">
      <c r="K382" s="263"/>
    </row>
    <row r="383">
      <c r="K383" s="263"/>
    </row>
    <row r="384">
      <c r="K384" s="263"/>
    </row>
    <row r="385">
      <c r="K385" s="263"/>
    </row>
    <row r="386">
      <c r="K386" s="263"/>
    </row>
    <row r="387">
      <c r="K387" s="263"/>
    </row>
    <row r="388">
      <c r="K388" s="263"/>
    </row>
    <row r="389">
      <c r="K389" s="263"/>
    </row>
    <row r="390">
      <c r="K390" s="263"/>
    </row>
    <row r="391">
      <c r="K391" s="263"/>
    </row>
    <row r="392">
      <c r="K392" s="263"/>
    </row>
    <row r="393">
      <c r="K393" s="263"/>
    </row>
    <row r="394">
      <c r="K394" s="263"/>
    </row>
    <row r="395">
      <c r="K395" s="263"/>
    </row>
    <row r="396">
      <c r="K396" s="263"/>
    </row>
    <row r="397">
      <c r="K397" s="263"/>
    </row>
    <row r="398">
      <c r="K398" s="263"/>
    </row>
    <row r="399">
      <c r="K399" s="263"/>
    </row>
    <row r="400">
      <c r="K400" s="263"/>
    </row>
    <row r="401">
      <c r="K401" s="263"/>
    </row>
    <row r="402">
      <c r="K402" s="263"/>
    </row>
    <row r="403">
      <c r="K403" s="263"/>
    </row>
    <row r="404">
      <c r="K404" s="263"/>
    </row>
    <row r="405">
      <c r="K405" s="263"/>
    </row>
    <row r="406">
      <c r="K406" s="263"/>
    </row>
    <row r="407">
      <c r="K407" s="263"/>
    </row>
    <row r="408">
      <c r="K408" s="263"/>
    </row>
    <row r="409">
      <c r="K409" s="263"/>
    </row>
    <row r="410">
      <c r="K410" s="263"/>
    </row>
    <row r="411">
      <c r="K411" s="263"/>
    </row>
    <row r="412">
      <c r="K412" s="263"/>
    </row>
    <row r="413">
      <c r="K413" s="263"/>
    </row>
    <row r="414">
      <c r="K414" s="263"/>
    </row>
    <row r="415">
      <c r="K415" s="263"/>
    </row>
    <row r="416">
      <c r="K416" s="263"/>
    </row>
    <row r="417">
      <c r="K417" s="263"/>
    </row>
    <row r="418">
      <c r="K418" s="263"/>
    </row>
    <row r="419">
      <c r="K419" s="263"/>
    </row>
    <row r="420">
      <c r="K420" s="263"/>
    </row>
    <row r="421">
      <c r="K421" s="263"/>
    </row>
    <row r="422">
      <c r="K422" s="263"/>
    </row>
    <row r="423">
      <c r="K423" s="263"/>
    </row>
    <row r="424">
      <c r="K424" s="263"/>
    </row>
    <row r="425">
      <c r="K425" s="263"/>
    </row>
    <row r="426">
      <c r="K426" s="263"/>
    </row>
    <row r="427">
      <c r="K427" s="263"/>
    </row>
    <row r="428">
      <c r="K428" s="263"/>
    </row>
    <row r="429">
      <c r="K429" s="263"/>
    </row>
    <row r="430">
      <c r="K430" s="263"/>
    </row>
    <row r="431">
      <c r="K431" s="263"/>
    </row>
    <row r="432">
      <c r="K432" s="263"/>
    </row>
    <row r="433">
      <c r="K433" s="263"/>
    </row>
    <row r="434">
      <c r="K434" s="263"/>
    </row>
    <row r="435">
      <c r="K435" s="263"/>
    </row>
    <row r="436">
      <c r="K436" s="263"/>
    </row>
    <row r="437">
      <c r="K437" s="263"/>
    </row>
    <row r="438">
      <c r="K438" s="263"/>
    </row>
    <row r="439">
      <c r="K439" s="263"/>
    </row>
    <row r="440">
      <c r="K440" s="263"/>
    </row>
    <row r="441">
      <c r="K441" s="263"/>
    </row>
    <row r="442">
      <c r="K442" s="263"/>
    </row>
    <row r="443">
      <c r="K443" s="263"/>
    </row>
    <row r="444">
      <c r="K444" s="263"/>
    </row>
    <row r="445">
      <c r="K445" s="263"/>
    </row>
    <row r="446">
      <c r="K446" s="263"/>
    </row>
    <row r="447">
      <c r="K447" s="263"/>
    </row>
    <row r="448">
      <c r="K448" s="263"/>
    </row>
    <row r="449">
      <c r="K449" s="263"/>
    </row>
    <row r="450">
      <c r="K450" s="263"/>
    </row>
    <row r="451">
      <c r="K451" s="263"/>
    </row>
    <row r="452">
      <c r="K452" s="263"/>
    </row>
    <row r="453">
      <c r="K453" s="263"/>
    </row>
    <row r="454">
      <c r="K454" s="263"/>
    </row>
    <row r="455">
      <c r="K455" s="263"/>
    </row>
    <row r="456">
      <c r="K456" s="263"/>
    </row>
    <row r="457">
      <c r="K457" s="263"/>
    </row>
    <row r="458">
      <c r="K458" s="263"/>
    </row>
    <row r="459">
      <c r="K459" s="263"/>
    </row>
    <row r="460">
      <c r="K460" s="263"/>
    </row>
    <row r="461">
      <c r="K461" s="263"/>
    </row>
    <row r="462">
      <c r="K462" s="263"/>
    </row>
    <row r="463">
      <c r="K463" s="263"/>
    </row>
    <row r="464">
      <c r="K464" s="263"/>
    </row>
    <row r="465">
      <c r="K465" s="263"/>
    </row>
    <row r="466">
      <c r="K466" s="263"/>
    </row>
    <row r="467">
      <c r="K467" s="263"/>
    </row>
    <row r="468">
      <c r="K468" s="263"/>
    </row>
    <row r="469">
      <c r="K469" s="263"/>
    </row>
    <row r="470">
      <c r="K470" s="263"/>
    </row>
    <row r="471">
      <c r="K471" s="263"/>
    </row>
    <row r="472">
      <c r="K472" s="263"/>
    </row>
    <row r="473">
      <c r="K473" s="263"/>
    </row>
    <row r="474">
      <c r="K474" s="263"/>
    </row>
    <row r="475">
      <c r="K475" s="263"/>
    </row>
    <row r="476">
      <c r="K476" s="263"/>
    </row>
    <row r="477">
      <c r="K477" s="263"/>
    </row>
    <row r="478">
      <c r="K478" s="263"/>
    </row>
    <row r="479">
      <c r="K479" s="263"/>
    </row>
    <row r="480">
      <c r="K480" s="263"/>
    </row>
    <row r="481">
      <c r="K481" s="263"/>
    </row>
    <row r="482">
      <c r="K482" s="263"/>
    </row>
    <row r="483">
      <c r="K483" s="263"/>
    </row>
    <row r="484">
      <c r="K484" s="263"/>
    </row>
    <row r="485">
      <c r="K485" s="263"/>
    </row>
    <row r="486">
      <c r="K486" s="263"/>
    </row>
    <row r="487">
      <c r="K487" s="263"/>
    </row>
    <row r="488">
      <c r="K488" s="263"/>
    </row>
    <row r="489">
      <c r="K489" s="263"/>
    </row>
    <row r="490">
      <c r="K490" s="263"/>
    </row>
    <row r="491">
      <c r="K491" s="263"/>
    </row>
    <row r="492">
      <c r="K492" s="263"/>
    </row>
    <row r="493">
      <c r="K493" s="263"/>
    </row>
    <row r="494">
      <c r="K494" s="263"/>
    </row>
    <row r="495">
      <c r="K495" s="263"/>
    </row>
    <row r="496">
      <c r="K496" s="263"/>
    </row>
    <row r="497">
      <c r="K497" s="263"/>
    </row>
    <row r="498">
      <c r="K498" s="263"/>
    </row>
    <row r="499">
      <c r="K499" s="263"/>
    </row>
    <row r="500">
      <c r="K500" s="263"/>
    </row>
    <row r="501">
      <c r="K501" s="263"/>
    </row>
    <row r="502">
      <c r="K502" s="263"/>
    </row>
    <row r="503">
      <c r="K503" s="263"/>
    </row>
    <row r="504">
      <c r="K504" s="263"/>
    </row>
    <row r="505">
      <c r="K505" s="263"/>
    </row>
    <row r="506">
      <c r="K506" s="263"/>
    </row>
    <row r="507">
      <c r="K507" s="263"/>
    </row>
    <row r="508">
      <c r="K508" s="263"/>
    </row>
    <row r="509">
      <c r="K509" s="263"/>
    </row>
    <row r="510">
      <c r="K510" s="263"/>
    </row>
    <row r="511">
      <c r="K511" s="263"/>
    </row>
    <row r="512">
      <c r="K512" s="263"/>
    </row>
    <row r="513">
      <c r="K513" s="263"/>
    </row>
    <row r="514">
      <c r="K514" s="263"/>
    </row>
    <row r="515">
      <c r="K515" s="263"/>
    </row>
    <row r="516">
      <c r="K516" s="263"/>
    </row>
    <row r="517">
      <c r="K517" s="263"/>
    </row>
    <row r="518">
      <c r="K518" s="263"/>
    </row>
    <row r="519">
      <c r="K519" s="263"/>
    </row>
    <row r="520">
      <c r="K520" s="263"/>
    </row>
    <row r="521">
      <c r="K521" s="263"/>
    </row>
    <row r="522">
      <c r="K522" s="263"/>
    </row>
    <row r="523">
      <c r="K523" s="263"/>
    </row>
    <row r="524">
      <c r="K524" s="263"/>
    </row>
    <row r="525">
      <c r="K525" s="263"/>
    </row>
    <row r="526">
      <c r="K526" s="263"/>
    </row>
    <row r="527">
      <c r="K527" s="263"/>
    </row>
    <row r="528">
      <c r="K528" s="263"/>
    </row>
    <row r="529">
      <c r="K529" s="263"/>
    </row>
    <row r="530">
      <c r="K530" s="263"/>
    </row>
    <row r="531">
      <c r="K531" s="263"/>
    </row>
    <row r="532">
      <c r="K532" s="263"/>
    </row>
    <row r="533">
      <c r="K533" s="263"/>
    </row>
    <row r="534">
      <c r="K534" s="263"/>
    </row>
    <row r="535">
      <c r="K535" s="263"/>
    </row>
    <row r="536">
      <c r="K536" s="263"/>
    </row>
    <row r="537">
      <c r="K537" s="263"/>
    </row>
    <row r="538">
      <c r="K538" s="263"/>
    </row>
    <row r="539">
      <c r="K539" s="263"/>
    </row>
    <row r="540">
      <c r="K540" s="263"/>
    </row>
    <row r="541">
      <c r="K541" s="263"/>
    </row>
    <row r="542">
      <c r="K542" s="263"/>
    </row>
    <row r="543">
      <c r="K543" s="263"/>
    </row>
    <row r="544">
      <c r="K544" s="263"/>
    </row>
    <row r="545">
      <c r="K545" s="263"/>
    </row>
    <row r="546">
      <c r="K546" s="263"/>
    </row>
    <row r="547">
      <c r="K547" s="263"/>
    </row>
    <row r="548">
      <c r="K548" s="263"/>
    </row>
    <row r="549">
      <c r="K549" s="263"/>
    </row>
    <row r="550">
      <c r="K550" s="263"/>
    </row>
    <row r="551">
      <c r="K551" s="263"/>
    </row>
    <row r="552">
      <c r="K552" s="263"/>
    </row>
    <row r="553">
      <c r="K553" s="263"/>
    </row>
    <row r="554">
      <c r="K554" s="263"/>
    </row>
    <row r="555">
      <c r="K555" s="263"/>
    </row>
    <row r="556">
      <c r="K556" s="263"/>
    </row>
    <row r="557">
      <c r="K557" s="263"/>
    </row>
    <row r="558">
      <c r="K558" s="263"/>
    </row>
    <row r="559">
      <c r="K559" s="263"/>
    </row>
    <row r="560">
      <c r="K560" s="263"/>
    </row>
    <row r="561">
      <c r="K561" s="263"/>
    </row>
    <row r="562">
      <c r="K562" s="263"/>
    </row>
    <row r="563">
      <c r="K563" s="263"/>
    </row>
    <row r="564">
      <c r="K564" s="263"/>
    </row>
    <row r="565">
      <c r="K565" s="263"/>
    </row>
    <row r="566">
      <c r="K566" s="263"/>
    </row>
    <row r="567">
      <c r="K567" s="263"/>
    </row>
    <row r="568">
      <c r="K568" s="263"/>
    </row>
    <row r="569">
      <c r="K569" s="263"/>
    </row>
    <row r="570">
      <c r="K570" s="263"/>
    </row>
    <row r="571">
      <c r="K571" s="263"/>
    </row>
    <row r="572">
      <c r="K572" s="263"/>
    </row>
    <row r="573">
      <c r="K573" s="263"/>
    </row>
    <row r="574">
      <c r="K574" s="263"/>
    </row>
    <row r="575">
      <c r="K575" s="263"/>
    </row>
    <row r="576">
      <c r="K576" s="263"/>
    </row>
    <row r="577">
      <c r="K577" s="263"/>
    </row>
    <row r="578">
      <c r="K578" s="263"/>
    </row>
    <row r="579">
      <c r="K579" s="263"/>
    </row>
    <row r="580">
      <c r="K580" s="263"/>
    </row>
    <row r="581">
      <c r="K581" s="263"/>
    </row>
    <row r="582">
      <c r="K582" s="263"/>
    </row>
    <row r="583">
      <c r="K583" s="263"/>
    </row>
    <row r="584">
      <c r="K584" s="263"/>
    </row>
    <row r="585">
      <c r="K585" s="263"/>
    </row>
    <row r="586">
      <c r="K586" s="263"/>
    </row>
    <row r="587">
      <c r="K587" s="263"/>
    </row>
    <row r="588">
      <c r="K588" s="263"/>
    </row>
    <row r="589">
      <c r="K589" s="263"/>
    </row>
    <row r="590">
      <c r="K590" s="263"/>
    </row>
    <row r="591">
      <c r="K591" s="263"/>
    </row>
    <row r="592">
      <c r="K592" s="263"/>
    </row>
    <row r="593">
      <c r="K593" s="263"/>
    </row>
    <row r="594">
      <c r="K594" s="263"/>
    </row>
    <row r="595">
      <c r="K595" s="263"/>
    </row>
    <row r="596">
      <c r="K596" s="263"/>
    </row>
    <row r="597">
      <c r="K597" s="263"/>
    </row>
    <row r="598">
      <c r="K598" s="263"/>
    </row>
    <row r="599">
      <c r="K599" s="263"/>
    </row>
    <row r="600">
      <c r="K600" s="263"/>
    </row>
    <row r="601">
      <c r="K601" s="263"/>
    </row>
    <row r="602">
      <c r="K602" s="263"/>
    </row>
    <row r="603">
      <c r="K603" s="263"/>
    </row>
    <row r="604">
      <c r="K604" s="263"/>
    </row>
    <row r="605">
      <c r="K605" s="263"/>
    </row>
    <row r="606">
      <c r="K606" s="263"/>
    </row>
    <row r="607">
      <c r="K607" s="263"/>
    </row>
    <row r="608">
      <c r="K608" s="263"/>
    </row>
    <row r="609">
      <c r="K609" s="263"/>
    </row>
    <row r="610">
      <c r="K610" s="263"/>
    </row>
    <row r="611">
      <c r="K611" s="263"/>
    </row>
    <row r="612">
      <c r="K612" s="263"/>
    </row>
    <row r="613">
      <c r="K613" s="263"/>
    </row>
    <row r="614">
      <c r="K614" s="263"/>
    </row>
    <row r="615">
      <c r="K615" s="263"/>
    </row>
    <row r="616">
      <c r="K616" s="263"/>
    </row>
    <row r="617">
      <c r="K617" s="263"/>
    </row>
    <row r="618">
      <c r="K618" s="263"/>
    </row>
    <row r="619">
      <c r="K619" s="263"/>
    </row>
    <row r="620">
      <c r="K620" s="263"/>
    </row>
    <row r="621">
      <c r="K621" s="263"/>
    </row>
    <row r="622">
      <c r="K622" s="263"/>
    </row>
    <row r="623">
      <c r="K623" s="263"/>
    </row>
    <row r="624">
      <c r="K624" s="263"/>
    </row>
    <row r="625">
      <c r="K625" s="263"/>
    </row>
    <row r="626">
      <c r="K626" s="263"/>
    </row>
    <row r="627">
      <c r="K627" s="263"/>
    </row>
    <row r="628">
      <c r="K628" s="263"/>
    </row>
    <row r="629">
      <c r="K629" s="263"/>
    </row>
    <row r="630">
      <c r="K630" s="263"/>
    </row>
    <row r="631">
      <c r="K631" s="263"/>
    </row>
    <row r="632">
      <c r="K632" s="263"/>
    </row>
    <row r="633">
      <c r="K633" s="263"/>
    </row>
    <row r="634">
      <c r="K634" s="263"/>
    </row>
    <row r="635">
      <c r="K635" s="263"/>
    </row>
    <row r="636">
      <c r="K636" s="263"/>
    </row>
    <row r="637">
      <c r="K637" s="263"/>
    </row>
    <row r="638">
      <c r="K638" s="263"/>
    </row>
    <row r="639">
      <c r="K639" s="263"/>
    </row>
    <row r="640">
      <c r="K640" s="263"/>
    </row>
    <row r="641">
      <c r="K641" s="263"/>
    </row>
    <row r="642">
      <c r="K642" s="263"/>
    </row>
    <row r="643">
      <c r="K643" s="263"/>
    </row>
    <row r="644">
      <c r="K644" s="263"/>
    </row>
    <row r="645">
      <c r="K645" s="263"/>
    </row>
    <row r="646">
      <c r="K646" s="263"/>
    </row>
    <row r="647">
      <c r="K647" s="263"/>
    </row>
    <row r="648">
      <c r="K648" s="263"/>
    </row>
    <row r="649">
      <c r="K649" s="263"/>
    </row>
    <row r="650">
      <c r="K650" s="263"/>
    </row>
    <row r="651">
      <c r="K651" s="263"/>
    </row>
    <row r="652">
      <c r="K652" s="263"/>
    </row>
    <row r="653">
      <c r="K653" s="263"/>
    </row>
    <row r="654">
      <c r="K654" s="263"/>
    </row>
    <row r="655">
      <c r="K655" s="263"/>
    </row>
    <row r="656">
      <c r="K656" s="263"/>
    </row>
    <row r="657">
      <c r="K657" s="263"/>
    </row>
    <row r="658">
      <c r="K658" s="263"/>
    </row>
    <row r="659">
      <c r="K659" s="263"/>
    </row>
    <row r="660">
      <c r="K660" s="263"/>
    </row>
    <row r="661">
      <c r="K661" s="263"/>
    </row>
    <row r="662">
      <c r="K662" s="263"/>
    </row>
    <row r="663">
      <c r="K663" s="263"/>
    </row>
    <row r="664">
      <c r="K664" s="263"/>
    </row>
    <row r="665">
      <c r="K665" s="263"/>
    </row>
    <row r="666">
      <c r="K666" s="263"/>
    </row>
    <row r="667">
      <c r="K667" s="263"/>
    </row>
    <row r="668">
      <c r="K668" s="263"/>
    </row>
    <row r="669">
      <c r="K669" s="263"/>
    </row>
    <row r="670">
      <c r="K670" s="263"/>
    </row>
    <row r="671">
      <c r="K671" s="263"/>
    </row>
    <row r="672">
      <c r="K672" s="263"/>
    </row>
    <row r="673">
      <c r="K673" s="263"/>
    </row>
    <row r="674">
      <c r="K674" s="263"/>
    </row>
    <row r="675">
      <c r="K675" s="263"/>
    </row>
    <row r="676">
      <c r="K676" s="263"/>
    </row>
    <row r="677">
      <c r="K677" s="263"/>
    </row>
    <row r="678">
      <c r="K678" s="263"/>
    </row>
    <row r="679">
      <c r="K679" s="263"/>
    </row>
    <row r="680">
      <c r="K680" s="263"/>
    </row>
    <row r="681">
      <c r="K681" s="263"/>
    </row>
    <row r="682">
      <c r="K682" s="263"/>
    </row>
    <row r="683">
      <c r="K683" s="263"/>
    </row>
    <row r="684">
      <c r="K684" s="263"/>
    </row>
    <row r="685">
      <c r="K685" s="263"/>
    </row>
    <row r="686">
      <c r="K686" s="263"/>
    </row>
    <row r="687">
      <c r="K687" s="263"/>
    </row>
    <row r="688">
      <c r="K688" s="263"/>
    </row>
    <row r="689">
      <c r="K689" s="263"/>
    </row>
    <row r="690">
      <c r="K690" s="263"/>
    </row>
    <row r="691">
      <c r="K691" s="263"/>
    </row>
    <row r="692">
      <c r="K692" s="263"/>
    </row>
    <row r="693">
      <c r="K693" s="263"/>
    </row>
    <row r="694">
      <c r="K694" s="263"/>
    </row>
    <row r="695">
      <c r="K695" s="263"/>
    </row>
    <row r="696">
      <c r="K696" s="263"/>
    </row>
    <row r="697">
      <c r="K697" s="263"/>
    </row>
    <row r="698">
      <c r="K698" s="263"/>
    </row>
    <row r="699">
      <c r="K699" s="263"/>
    </row>
    <row r="700">
      <c r="K700" s="263"/>
    </row>
    <row r="701">
      <c r="K701" s="263"/>
    </row>
    <row r="702">
      <c r="K702" s="263"/>
    </row>
    <row r="703">
      <c r="K703" s="263"/>
    </row>
    <row r="704">
      <c r="K704" s="263"/>
    </row>
    <row r="705">
      <c r="K705" s="263"/>
    </row>
    <row r="706">
      <c r="K706" s="263"/>
    </row>
    <row r="707">
      <c r="K707" s="263"/>
    </row>
    <row r="708">
      <c r="K708" s="263"/>
    </row>
    <row r="709">
      <c r="K709" s="263"/>
    </row>
    <row r="710">
      <c r="K710" s="263"/>
    </row>
    <row r="711">
      <c r="K711" s="263"/>
    </row>
    <row r="712">
      <c r="K712" s="263"/>
    </row>
    <row r="713">
      <c r="K713" s="263"/>
    </row>
    <row r="714">
      <c r="K714" s="263"/>
    </row>
    <row r="715">
      <c r="K715" s="263"/>
    </row>
    <row r="716">
      <c r="K716" s="263"/>
    </row>
    <row r="717">
      <c r="K717" s="263"/>
    </row>
    <row r="718">
      <c r="K718" s="263"/>
    </row>
    <row r="719">
      <c r="K719" s="263"/>
    </row>
    <row r="720">
      <c r="K720" s="263"/>
    </row>
    <row r="721">
      <c r="K721" s="263"/>
    </row>
    <row r="722">
      <c r="K722" s="263"/>
    </row>
    <row r="723">
      <c r="K723" s="263"/>
    </row>
    <row r="724">
      <c r="K724" s="263"/>
    </row>
    <row r="725">
      <c r="K725" s="263"/>
    </row>
    <row r="726">
      <c r="K726" s="263"/>
    </row>
    <row r="727">
      <c r="K727" s="263"/>
    </row>
    <row r="728">
      <c r="K728" s="263"/>
    </row>
    <row r="729">
      <c r="K729" s="263"/>
    </row>
    <row r="730">
      <c r="K730" s="263"/>
    </row>
    <row r="731">
      <c r="K731" s="263"/>
    </row>
    <row r="732">
      <c r="K732" s="263"/>
    </row>
    <row r="733">
      <c r="K733" s="263"/>
    </row>
    <row r="734">
      <c r="K734" s="263"/>
    </row>
    <row r="735">
      <c r="K735" s="263"/>
    </row>
    <row r="736">
      <c r="K736" s="263"/>
    </row>
    <row r="737">
      <c r="K737" s="263"/>
    </row>
    <row r="738">
      <c r="K738" s="263"/>
    </row>
    <row r="739">
      <c r="K739" s="263"/>
    </row>
    <row r="740">
      <c r="K740" s="263"/>
    </row>
    <row r="741">
      <c r="K741" s="263"/>
    </row>
    <row r="742">
      <c r="K742" s="263"/>
    </row>
    <row r="743">
      <c r="K743" s="263"/>
    </row>
    <row r="744">
      <c r="K744" s="263"/>
    </row>
    <row r="745">
      <c r="K745" s="263"/>
    </row>
    <row r="746">
      <c r="K746" s="263"/>
    </row>
    <row r="747">
      <c r="K747" s="263"/>
    </row>
    <row r="748">
      <c r="K748" s="263"/>
    </row>
    <row r="749">
      <c r="K749" s="263"/>
    </row>
    <row r="750">
      <c r="K750" s="263"/>
    </row>
    <row r="751">
      <c r="K751" s="263"/>
    </row>
    <row r="752">
      <c r="K752" s="263"/>
    </row>
    <row r="753">
      <c r="K753" s="263"/>
    </row>
    <row r="754">
      <c r="K754" s="263"/>
    </row>
    <row r="755">
      <c r="K755" s="263"/>
    </row>
    <row r="756">
      <c r="K756" s="263"/>
    </row>
    <row r="757">
      <c r="K757" s="263"/>
    </row>
    <row r="758">
      <c r="K758" s="263"/>
    </row>
    <row r="759">
      <c r="K759" s="263"/>
    </row>
    <row r="760">
      <c r="K760" s="263"/>
    </row>
    <row r="761">
      <c r="K761" s="263"/>
    </row>
    <row r="762">
      <c r="K762" s="263"/>
    </row>
    <row r="763">
      <c r="K763" s="263"/>
    </row>
    <row r="764">
      <c r="K764" s="263"/>
    </row>
    <row r="765">
      <c r="K765" s="263"/>
    </row>
    <row r="766">
      <c r="K766" s="263"/>
    </row>
    <row r="767">
      <c r="K767" s="263"/>
    </row>
    <row r="768">
      <c r="K768" s="263"/>
    </row>
    <row r="769">
      <c r="K769" s="263"/>
    </row>
    <row r="770">
      <c r="K770" s="263"/>
    </row>
    <row r="771">
      <c r="K771" s="263"/>
    </row>
    <row r="772">
      <c r="K772" s="263"/>
    </row>
    <row r="773">
      <c r="K773" s="263"/>
    </row>
    <row r="774">
      <c r="K774" s="263"/>
    </row>
    <row r="775">
      <c r="K775" s="263"/>
    </row>
    <row r="776">
      <c r="K776" s="263"/>
    </row>
    <row r="777">
      <c r="K777" s="263"/>
    </row>
    <row r="778">
      <c r="K778" s="263"/>
    </row>
    <row r="779">
      <c r="K779" s="263"/>
    </row>
    <row r="780">
      <c r="K780" s="263"/>
    </row>
    <row r="781">
      <c r="K781" s="263"/>
    </row>
    <row r="782">
      <c r="K782" s="263"/>
    </row>
    <row r="783">
      <c r="K783" s="263"/>
    </row>
    <row r="784">
      <c r="K784" s="263"/>
    </row>
    <row r="785">
      <c r="K785" s="263"/>
    </row>
    <row r="786">
      <c r="K786" s="263"/>
    </row>
    <row r="787">
      <c r="K787" s="263"/>
    </row>
    <row r="788">
      <c r="K788" s="263"/>
    </row>
    <row r="789">
      <c r="K789" s="263"/>
    </row>
    <row r="790">
      <c r="K790" s="263"/>
    </row>
    <row r="791">
      <c r="K791" s="263"/>
    </row>
    <row r="792">
      <c r="K792" s="263"/>
    </row>
    <row r="793">
      <c r="K793" s="263"/>
    </row>
    <row r="794">
      <c r="K794" s="263"/>
    </row>
    <row r="795">
      <c r="K795" s="263"/>
    </row>
    <row r="796">
      <c r="K796" s="263"/>
    </row>
    <row r="797">
      <c r="K797" s="263"/>
    </row>
    <row r="798">
      <c r="K798" s="263"/>
    </row>
    <row r="799">
      <c r="K799" s="263"/>
    </row>
    <row r="800">
      <c r="K800" s="263"/>
    </row>
    <row r="801">
      <c r="K801" s="263"/>
    </row>
    <row r="802">
      <c r="K802" s="263"/>
    </row>
    <row r="803">
      <c r="K803" s="263"/>
    </row>
    <row r="804">
      <c r="K804" s="263"/>
    </row>
    <row r="805">
      <c r="K805" s="263"/>
    </row>
    <row r="806">
      <c r="K806" s="263"/>
    </row>
    <row r="807">
      <c r="K807" s="263"/>
    </row>
    <row r="808">
      <c r="K808" s="263"/>
    </row>
    <row r="809">
      <c r="K809" s="263"/>
    </row>
    <row r="810">
      <c r="K810" s="263"/>
    </row>
    <row r="811">
      <c r="K811" s="263"/>
    </row>
    <row r="812">
      <c r="K812" s="263"/>
    </row>
    <row r="813">
      <c r="K813" s="263"/>
    </row>
    <row r="814">
      <c r="K814" s="263"/>
    </row>
    <row r="815">
      <c r="K815" s="263"/>
    </row>
    <row r="816">
      <c r="K816" s="263"/>
    </row>
    <row r="817">
      <c r="K817" s="263"/>
    </row>
    <row r="818">
      <c r="K818" s="263"/>
    </row>
    <row r="819">
      <c r="K819" s="263"/>
    </row>
    <row r="820">
      <c r="K820" s="263"/>
    </row>
    <row r="821">
      <c r="K821" s="263"/>
    </row>
    <row r="822">
      <c r="K822" s="263"/>
    </row>
    <row r="823">
      <c r="K823" s="263"/>
    </row>
    <row r="824">
      <c r="K824" s="263"/>
    </row>
    <row r="825">
      <c r="K825" s="263"/>
    </row>
    <row r="826">
      <c r="K826" s="263"/>
    </row>
    <row r="827">
      <c r="K827" s="263"/>
    </row>
    <row r="828">
      <c r="K828" s="263"/>
    </row>
    <row r="829">
      <c r="K829" s="263"/>
    </row>
    <row r="830">
      <c r="K830" s="263"/>
    </row>
    <row r="831">
      <c r="K831" s="263"/>
    </row>
    <row r="832">
      <c r="K832" s="263"/>
    </row>
    <row r="833">
      <c r="K833" s="263"/>
    </row>
    <row r="834">
      <c r="K834" s="263"/>
    </row>
    <row r="835">
      <c r="K835" s="263"/>
    </row>
    <row r="836">
      <c r="K836" s="263"/>
    </row>
    <row r="837">
      <c r="K837" s="263"/>
    </row>
    <row r="838">
      <c r="K838" s="263"/>
    </row>
    <row r="839">
      <c r="K839" s="263"/>
    </row>
    <row r="840">
      <c r="K840" s="263"/>
    </row>
    <row r="841">
      <c r="K841" s="263"/>
    </row>
    <row r="842">
      <c r="K842" s="263"/>
    </row>
    <row r="843">
      <c r="K843" s="263"/>
    </row>
    <row r="844">
      <c r="K844" s="263"/>
    </row>
    <row r="845">
      <c r="K845" s="263"/>
    </row>
    <row r="846">
      <c r="K846" s="263"/>
    </row>
    <row r="847">
      <c r="K847" s="263"/>
    </row>
    <row r="848">
      <c r="K848" s="263"/>
    </row>
    <row r="849">
      <c r="K849" s="263"/>
    </row>
    <row r="850">
      <c r="K850" s="263"/>
    </row>
    <row r="851">
      <c r="K851" s="263"/>
    </row>
    <row r="852">
      <c r="K852" s="263"/>
    </row>
    <row r="853">
      <c r="K853" s="263"/>
    </row>
    <row r="854">
      <c r="K854" s="263"/>
    </row>
    <row r="855">
      <c r="K855" s="263"/>
    </row>
    <row r="856">
      <c r="K856" s="263"/>
    </row>
    <row r="857">
      <c r="K857" s="263"/>
    </row>
    <row r="858">
      <c r="K858" s="263"/>
    </row>
    <row r="859">
      <c r="K859" s="263"/>
    </row>
    <row r="860">
      <c r="K860" s="263"/>
    </row>
    <row r="861">
      <c r="K861" s="263"/>
    </row>
    <row r="862">
      <c r="K862" s="263"/>
    </row>
    <row r="863">
      <c r="K863" s="263"/>
    </row>
    <row r="864">
      <c r="K864" s="263"/>
    </row>
    <row r="865">
      <c r="K865" s="263"/>
    </row>
    <row r="866">
      <c r="K866" s="263"/>
    </row>
    <row r="867">
      <c r="K867" s="263"/>
    </row>
    <row r="868">
      <c r="K868" s="263"/>
    </row>
    <row r="869">
      <c r="K869" s="263"/>
    </row>
    <row r="870">
      <c r="K870" s="263"/>
    </row>
    <row r="871">
      <c r="K871" s="263"/>
    </row>
    <row r="872">
      <c r="K872" s="263"/>
    </row>
    <row r="873">
      <c r="K873" s="263"/>
    </row>
    <row r="874">
      <c r="K874" s="263"/>
    </row>
    <row r="875">
      <c r="K875" s="263"/>
    </row>
    <row r="876">
      <c r="K876" s="263"/>
    </row>
    <row r="877">
      <c r="K877" s="263"/>
    </row>
    <row r="878">
      <c r="K878" s="263"/>
    </row>
    <row r="879">
      <c r="K879" s="263"/>
    </row>
    <row r="880">
      <c r="K880" s="263"/>
    </row>
    <row r="881">
      <c r="K881" s="263"/>
    </row>
    <row r="882">
      <c r="K882" s="263"/>
    </row>
    <row r="883">
      <c r="K883" s="263"/>
    </row>
    <row r="884">
      <c r="K884" s="263"/>
    </row>
    <row r="885">
      <c r="K885" s="263"/>
    </row>
    <row r="886">
      <c r="K886" s="263"/>
    </row>
    <row r="887">
      <c r="K887" s="263"/>
    </row>
    <row r="888">
      <c r="K888" s="263"/>
    </row>
    <row r="889">
      <c r="K889" s="263"/>
    </row>
    <row r="890">
      <c r="K890" s="263"/>
    </row>
    <row r="891">
      <c r="K891" s="263"/>
    </row>
    <row r="892">
      <c r="K892" s="263"/>
    </row>
    <row r="893">
      <c r="K893" s="263"/>
    </row>
    <row r="894">
      <c r="K894" s="263"/>
    </row>
    <row r="895">
      <c r="K895" s="263"/>
    </row>
    <row r="896">
      <c r="K896" s="263"/>
    </row>
    <row r="897">
      <c r="K897" s="263"/>
    </row>
    <row r="898">
      <c r="K898" s="263"/>
    </row>
    <row r="899">
      <c r="K899" s="263"/>
    </row>
    <row r="900">
      <c r="K900" s="263"/>
    </row>
    <row r="901">
      <c r="K901" s="263"/>
    </row>
    <row r="902">
      <c r="K902" s="263"/>
    </row>
    <row r="903">
      <c r="K903" s="263"/>
    </row>
    <row r="904">
      <c r="K904" s="263"/>
    </row>
    <row r="905">
      <c r="K905" s="263"/>
    </row>
    <row r="906">
      <c r="K906" s="263"/>
    </row>
    <row r="907">
      <c r="K907" s="263"/>
    </row>
    <row r="908">
      <c r="K908" s="263"/>
    </row>
    <row r="909">
      <c r="K909" s="263"/>
    </row>
    <row r="910">
      <c r="K910" s="263"/>
    </row>
    <row r="911">
      <c r="K911" s="263"/>
    </row>
    <row r="912">
      <c r="K912" s="263"/>
    </row>
    <row r="913">
      <c r="K913" s="263"/>
    </row>
    <row r="914">
      <c r="K914" s="263"/>
    </row>
    <row r="915">
      <c r="K915" s="263"/>
    </row>
    <row r="916">
      <c r="K916" s="263"/>
    </row>
    <row r="917">
      <c r="K917" s="263"/>
    </row>
    <row r="918">
      <c r="K918" s="263"/>
    </row>
    <row r="919">
      <c r="K919" s="263"/>
    </row>
    <row r="920">
      <c r="K920" s="263"/>
    </row>
    <row r="921">
      <c r="K921" s="263"/>
    </row>
    <row r="922">
      <c r="K922" s="263"/>
    </row>
    <row r="923">
      <c r="K923" s="263"/>
    </row>
    <row r="924">
      <c r="K924" s="263"/>
    </row>
    <row r="925">
      <c r="K925" s="263"/>
    </row>
    <row r="926">
      <c r="K926" s="263"/>
    </row>
    <row r="927">
      <c r="K927" s="263"/>
    </row>
    <row r="928">
      <c r="K928" s="263"/>
    </row>
    <row r="929">
      <c r="K929" s="263"/>
    </row>
    <row r="930">
      <c r="K930" s="263"/>
    </row>
    <row r="931">
      <c r="K931" s="263"/>
    </row>
    <row r="932">
      <c r="K932" s="263"/>
    </row>
    <row r="933">
      <c r="K933" s="263"/>
    </row>
    <row r="934">
      <c r="K934" s="263"/>
    </row>
    <row r="935">
      <c r="K935" s="263"/>
    </row>
    <row r="936">
      <c r="K936" s="263"/>
    </row>
    <row r="937">
      <c r="K937" s="263"/>
    </row>
    <row r="938">
      <c r="K938" s="263"/>
    </row>
    <row r="939">
      <c r="K939" s="263"/>
    </row>
    <row r="940">
      <c r="K940" s="263"/>
    </row>
    <row r="941">
      <c r="K941" s="263"/>
    </row>
    <row r="942">
      <c r="K942" s="263"/>
    </row>
    <row r="943">
      <c r="K943" s="263"/>
    </row>
    <row r="944">
      <c r="K944" s="263"/>
    </row>
    <row r="945">
      <c r="K945" s="263"/>
    </row>
    <row r="946">
      <c r="K946" s="263"/>
    </row>
    <row r="947">
      <c r="K947" s="263"/>
    </row>
    <row r="948">
      <c r="K948" s="263"/>
    </row>
    <row r="949">
      <c r="K949" s="263"/>
    </row>
    <row r="950">
      <c r="K950" s="263"/>
    </row>
    <row r="951">
      <c r="K951" s="263"/>
    </row>
    <row r="952">
      <c r="K952" s="263"/>
    </row>
    <row r="953">
      <c r="K953" s="263"/>
    </row>
    <row r="954">
      <c r="K954" s="263"/>
    </row>
    <row r="955">
      <c r="K955" s="263"/>
    </row>
    <row r="956">
      <c r="K956" s="263"/>
    </row>
    <row r="957">
      <c r="K957" s="263"/>
    </row>
    <row r="958">
      <c r="K958" s="263"/>
    </row>
    <row r="959">
      <c r="K959" s="263"/>
    </row>
    <row r="960">
      <c r="K960" s="263"/>
    </row>
    <row r="961">
      <c r="K961" s="263"/>
    </row>
    <row r="962">
      <c r="K962" s="263"/>
    </row>
    <row r="963">
      <c r="K963" s="263"/>
    </row>
    <row r="964">
      <c r="K964" s="263"/>
    </row>
    <row r="965">
      <c r="K965" s="263"/>
    </row>
    <row r="966">
      <c r="K966" s="263"/>
    </row>
    <row r="967">
      <c r="K967" s="263"/>
    </row>
    <row r="968">
      <c r="K968" s="263"/>
    </row>
    <row r="969">
      <c r="K969" s="263"/>
    </row>
    <row r="970">
      <c r="K970" s="263"/>
    </row>
    <row r="971">
      <c r="K971" s="263"/>
    </row>
    <row r="972">
      <c r="K972" s="263"/>
    </row>
    <row r="973">
      <c r="K973" s="263"/>
    </row>
    <row r="974">
      <c r="K974" s="263"/>
    </row>
    <row r="975">
      <c r="K975" s="263"/>
    </row>
    <row r="976">
      <c r="K976" s="263"/>
    </row>
    <row r="977">
      <c r="K977" s="263"/>
    </row>
    <row r="978">
      <c r="K978" s="263"/>
    </row>
    <row r="979">
      <c r="K979" s="263"/>
    </row>
    <row r="980">
      <c r="K980" s="263"/>
    </row>
    <row r="981">
      <c r="K981" s="263"/>
    </row>
    <row r="982">
      <c r="K982" s="263"/>
    </row>
    <row r="983">
      <c r="K983" s="263"/>
    </row>
    <row r="984">
      <c r="K984" s="263"/>
    </row>
    <row r="985">
      <c r="K985" s="263"/>
    </row>
    <row r="986">
      <c r="K986" s="263"/>
    </row>
    <row r="987">
      <c r="K987" s="263"/>
    </row>
    <row r="988">
      <c r="K988" s="263"/>
    </row>
    <row r="989">
      <c r="K989" s="263"/>
    </row>
    <row r="990">
      <c r="K990" s="263"/>
    </row>
    <row r="991">
      <c r="K991" s="263"/>
    </row>
    <row r="992">
      <c r="K992" s="263"/>
    </row>
    <row r="993">
      <c r="K993" s="263"/>
    </row>
    <row r="994">
      <c r="K994" s="263"/>
    </row>
    <row r="995">
      <c r="K995" s="263"/>
    </row>
    <row r="996">
      <c r="K996" s="263"/>
    </row>
  </sheetData>
  <mergeCells count="82">
    <mergeCell ref="B10:D10"/>
    <mergeCell ref="E10:F10"/>
    <mergeCell ref="I10:J10"/>
    <mergeCell ref="K10:K16"/>
    <mergeCell ref="E11:F11"/>
    <mergeCell ref="I11:J11"/>
    <mergeCell ref="I14:J14"/>
    <mergeCell ref="I15:J15"/>
    <mergeCell ref="B16:D16"/>
    <mergeCell ref="E16:F16"/>
    <mergeCell ref="I16:J16"/>
    <mergeCell ref="B17:J17"/>
    <mergeCell ref="B18:L18"/>
    <mergeCell ref="B19:D19"/>
    <mergeCell ref="B1:L5"/>
    <mergeCell ref="B6:L6"/>
    <mergeCell ref="B7:L7"/>
    <mergeCell ref="B8:E8"/>
    <mergeCell ref="F8:I8"/>
    <mergeCell ref="J8:L8"/>
    <mergeCell ref="B9:L9"/>
    <mergeCell ref="B12:D12"/>
    <mergeCell ref="E12:F12"/>
    <mergeCell ref="B11:D11"/>
    <mergeCell ref="B13:D13"/>
    <mergeCell ref="I12:J12"/>
    <mergeCell ref="I13:J13"/>
    <mergeCell ref="B14:D14"/>
    <mergeCell ref="E14:F14"/>
    <mergeCell ref="E13:F13"/>
    <mergeCell ref="B15:D15"/>
    <mergeCell ref="E15:F15"/>
    <mergeCell ref="I20:J20"/>
    <mergeCell ref="I21:J21"/>
    <mergeCell ref="I35:J35"/>
    <mergeCell ref="I36:J36"/>
    <mergeCell ref="I22:J22"/>
    <mergeCell ref="I23:J23"/>
    <mergeCell ref="K26:K29"/>
    <mergeCell ref="I27:J27"/>
    <mergeCell ref="I28:J28"/>
    <mergeCell ref="I29:J29"/>
    <mergeCell ref="K32:K36"/>
    <mergeCell ref="B22:D22"/>
    <mergeCell ref="E22:F22"/>
    <mergeCell ref="E19:F19"/>
    <mergeCell ref="I19:J19"/>
    <mergeCell ref="K19:K23"/>
    <mergeCell ref="B20:D20"/>
    <mergeCell ref="E20:F20"/>
    <mergeCell ref="E21:F21"/>
    <mergeCell ref="E23:F23"/>
    <mergeCell ref="B30:J30"/>
    <mergeCell ref="B31:L31"/>
    <mergeCell ref="E32:F32"/>
    <mergeCell ref="I32:J32"/>
    <mergeCell ref="E33:F33"/>
    <mergeCell ref="B24:J24"/>
    <mergeCell ref="B25:L25"/>
    <mergeCell ref="E26:F26"/>
    <mergeCell ref="I26:J26"/>
    <mergeCell ref="E27:F27"/>
    <mergeCell ref="E28:F28"/>
    <mergeCell ref="E29:F29"/>
    <mergeCell ref="B21:D21"/>
    <mergeCell ref="B23:D23"/>
    <mergeCell ref="B26:C26"/>
    <mergeCell ref="B27:C27"/>
    <mergeCell ref="B28:C28"/>
    <mergeCell ref="B29:C29"/>
    <mergeCell ref="B32:C32"/>
    <mergeCell ref="I33:J33"/>
    <mergeCell ref="I34:J34"/>
    <mergeCell ref="B37:J37"/>
    <mergeCell ref="B39:J39"/>
    <mergeCell ref="B33:C33"/>
    <mergeCell ref="B34:C34"/>
    <mergeCell ref="E34:F34"/>
    <mergeCell ref="B35:C35"/>
    <mergeCell ref="E35:F35"/>
    <mergeCell ref="B36:C36"/>
    <mergeCell ref="E36:F36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"/>
      <c r="B1" s="5"/>
    </row>
    <row r="2">
      <c r="A2" s="3"/>
    </row>
    <row r="3">
      <c r="A3" s="3"/>
    </row>
    <row r="4">
      <c r="A4" s="3"/>
    </row>
    <row r="5">
      <c r="A5" s="3"/>
    </row>
    <row r="6">
      <c r="A6" s="3"/>
      <c r="B6" s="9" t="s">
        <v>2</v>
      </c>
    </row>
    <row r="7" ht="52.5" customHeight="1">
      <c r="A7" s="3"/>
      <c r="B7" s="259" t="s">
        <v>186</v>
      </c>
    </row>
    <row r="8" ht="40.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</v>
      </c>
      <c r="C11" s="12"/>
      <c r="D11" s="14"/>
      <c r="E11" s="41" t="s">
        <v>23</v>
      </c>
      <c r="F11" s="14"/>
      <c r="G11" s="42">
        <v>1046.46</v>
      </c>
      <c r="H11" s="43">
        <v>1.0</v>
      </c>
      <c r="I11" s="45">
        <f>H11*G11</f>
        <v>1046.46</v>
      </c>
      <c r="J11" s="14"/>
      <c r="K11" s="47"/>
      <c r="L11" s="37"/>
    </row>
    <row r="12">
      <c r="A12" s="3"/>
      <c r="B12" s="39" t="s">
        <v>194</v>
      </c>
      <c r="C12" s="12"/>
      <c r="D12" s="14"/>
      <c r="E12" s="41" t="s">
        <v>26</v>
      </c>
      <c r="F12" s="14"/>
      <c r="G12" s="42">
        <v>31397.0</v>
      </c>
      <c r="H12" s="43">
        <v>10.0</v>
      </c>
      <c r="I12" s="45">
        <f>G12/H12</f>
        <v>3139.7</v>
      </c>
      <c r="J12" s="14"/>
      <c r="K12" s="47"/>
      <c r="L12" s="37"/>
    </row>
    <row r="13">
      <c r="A13" s="3"/>
      <c r="B13" s="39"/>
      <c r="C13" s="12"/>
      <c r="D13" s="14"/>
      <c r="E13" s="59"/>
      <c r="F13" s="14"/>
      <c r="G13" s="60"/>
      <c r="H13" s="60"/>
      <c r="I13" s="59"/>
      <c r="J13" s="14"/>
      <c r="K13" s="47"/>
      <c r="L13" s="37"/>
    </row>
    <row r="14">
      <c r="A14" s="3"/>
      <c r="B14" s="39"/>
      <c r="C14" s="12"/>
      <c r="D14" s="14"/>
      <c r="E14" s="59"/>
      <c r="F14" s="14"/>
      <c r="G14" s="60"/>
      <c r="H14" s="60"/>
      <c r="I14" s="59"/>
      <c r="J14" s="14"/>
      <c r="K14" s="47"/>
      <c r="L14" s="37"/>
    </row>
    <row r="15">
      <c r="A15" s="3"/>
      <c r="B15" s="39"/>
      <c r="C15" s="12"/>
      <c r="D15" s="14"/>
      <c r="E15" s="59"/>
      <c r="F15" s="14"/>
      <c r="G15" s="60"/>
      <c r="H15" s="60"/>
      <c r="I15" s="59"/>
      <c r="J15" s="14"/>
      <c r="K15" s="47"/>
      <c r="L15" s="37"/>
    </row>
    <row r="16">
      <c r="A16" s="3"/>
      <c r="B16" s="39"/>
      <c r="C16" s="12"/>
      <c r="D16" s="14"/>
      <c r="E16" s="59"/>
      <c r="F16" s="14"/>
      <c r="G16" s="60"/>
      <c r="H16" s="60"/>
      <c r="I16" s="59"/>
      <c r="J16" s="14"/>
      <c r="K16" s="17"/>
      <c r="L16" s="37"/>
    </row>
    <row r="17">
      <c r="A17" s="3"/>
      <c r="B17" s="68" t="s">
        <v>34</v>
      </c>
      <c r="C17" s="67"/>
      <c r="D17" s="67"/>
      <c r="E17" s="67"/>
      <c r="F17" s="67"/>
      <c r="G17" s="67"/>
      <c r="H17" s="67"/>
      <c r="I17" s="67"/>
      <c r="J17" s="70"/>
      <c r="K17" s="76">
        <f>I11+I12</f>
        <v>4186.16</v>
      </c>
      <c r="L17" s="37"/>
    </row>
    <row r="18">
      <c r="A18" s="3"/>
      <c r="B18" s="24" t="s">
        <v>41</v>
      </c>
    </row>
    <row r="19">
      <c r="A19" s="3"/>
      <c r="B19" s="26" t="s">
        <v>13</v>
      </c>
      <c r="C19" s="12"/>
      <c r="D19" s="14"/>
      <c r="E19" s="118" t="s">
        <v>42</v>
      </c>
      <c r="F19" s="14"/>
      <c r="G19" s="81" t="s">
        <v>43</v>
      </c>
      <c r="H19" s="31" t="s">
        <v>44</v>
      </c>
      <c r="I19" s="29" t="s">
        <v>18</v>
      </c>
      <c r="J19" s="14"/>
      <c r="K19" s="36"/>
      <c r="L19" s="37"/>
    </row>
    <row r="20">
      <c r="A20" s="3"/>
      <c r="B20" s="84" t="s">
        <v>199</v>
      </c>
      <c r="C20" s="12"/>
      <c r="D20" s="14"/>
      <c r="E20" s="118" t="s">
        <v>73</v>
      </c>
      <c r="F20" s="14"/>
      <c r="G20" s="120">
        <v>698000.0</v>
      </c>
      <c r="H20" s="122">
        <v>1.0</v>
      </c>
      <c r="I20" s="126">
        <f t="shared" ref="I20:I24" si="1">G20*H20</f>
        <v>698000</v>
      </c>
      <c r="J20" s="14"/>
      <c r="K20" s="47"/>
      <c r="L20" s="37"/>
    </row>
    <row r="21">
      <c r="A21" s="3"/>
      <c r="B21" s="84" t="s">
        <v>200</v>
      </c>
      <c r="C21" s="12"/>
      <c r="D21" s="14"/>
      <c r="E21" s="118" t="s">
        <v>73</v>
      </c>
      <c r="F21" s="14"/>
      <c r="G21" s="76">
        <v>10000.0</v>
      </c>
      <c r="H21" s="122">
        <v>3.77</v>
      </c>
      <c r="I21" s="126">
        <f t="shared" si="1"/>
        <v>37700</v>
      </c>
      <c r="J21" s="14"/>
      <c r="K21" s="47"/>
      <c r="L21" s="37"/>
    </row>
    <row r="22">
      <c r="A22" s="3"/>
      <c r="B22" s="100"/>
      <c r="C22" s="12"/>
      <c r="D22" s="14"/>
      <c r="E22" s="118"/>
      <c r="F22" s="14"/>
      <c r="G22" s="122"/>
      <c r="H22" s="122"/>
      <c r="I22" s="135">
        <f t="shared" si="1"/>
        <v>0</v>
      </c>
      <c r="J22" s="14"/>
      <c r="K22" s="47"/>
      <c r="L22" s="37"/>
    </row>
    <row r="23">
      <c r="A23" s="3"/>
      <c r="B23" s="84"/>
      <c r="C23" s="12"/>
      <c r="D23" s="14"/>
      <c r="E23" s="118"/>
      <c r="F23" s="14"/>
      <c r="G23" s="122"/>
      <c r="H23" s="122"/>
      <c r="I23" s="135">
        <f t="shared" si="1"/>
        <v>0</v>
      </c>
      <c r="J23" s="14"/>
      <c r="K23" s="47"/>
      <c r="L23" s="37"/>
    </row>
    <row r="24">
      <c r="A24" s="3"/>
      <c r="B24" s="84"/>
      <c r="C24" s="12"/>
      <c r="D24" s="14"/>
      <c r="E24" s="118"/>
      <c r="F24" s="14"/>
      <c r="G24" s="122"/>
      <c r="H24" s="122"/>
      <c r="I24" s="135">
        <f t="shared" si="1"/>
        <v>0</v>
      </c>
      <c r="J24" s="14"/>
      <c r="K24" s="17"/>
      <c r="L24" s="37"/>
    </row>
    <row r="25">
      <c r="A25" s="3"/>
      <c r="B25" s="68" t="s">
        <v>34</v>
      </c>
      <c r="C25" s="67"/>
      <c r="D25" s="67"/>
      <c r="E25" s="67"/>
      <c r="F25" s="67"/>
      <c r="G25" s="67"/>
      <c r="H25" s="67"/>
      <c r="I25" s="67"/>
      <c r="J25" s="70"/>
      <c r="K25" s="153">
        <f>I20+I21</f>
        <v>735700</v>
      </c>
      <c r="L25" s="37"/>
    </row>
    <row r="26">
      <c r="A26" s="3"/>
      <c r="B26" s="24" t="s">
        <v>61</v>
      </c>
    </row>
    <row r="27">
      <c r="A27" s="3"/>
      <c r="B27" s="26" t="s">
        <v>63</v>
      </c>
      <c r="C27" s="14"/>
      <c r="D27" s="31" t="s">
        <v>65</v>
      </c>
      <c r="E27" s="29" t="s">
        <v>66</v>
      </c>
      <c r="F27" s="14"/>
      <c r="G27" s="31" t="s">
        <v>67</v>
      </c>
      <c r="H27" s="31" t="s">
        <v>15</v>
      </c>
      <c r="I27" s="29" t="s">
        <v>18</v>
      </c>
      <c r="J27" s="14"/>
      <c r="K27" s="36"/>
      <c r="L27" s="37"/>
    </row>
    <row r="28">
      <c r="A28" s="3"/>
      <c r="B28" s="39"/>
      <c r="C28" s="14"/>
      <c r="D28" s="43"/>
      <c r="E28" s="41"/>
      <c r="F28" s="14"/>
      <c r="G28" s="43"/>
      <c r="H28" s="43"/>
      <c r="I28" s="59"/>
      <c r="J28" s="14"/>
      <c r="K28" s="47"/>
      <c r="L28" s="37"/>
    </row>
    <row r="29">
      <c r="A29" s="3"/>
      <c r="B29" s="39"/>
      <c r="C29" s="14"/>
      <c r="D29" s="60"/>
      <c r="E29" s="59"/>
      <c r="F29" s="14"/>
      <c r="G29" s="60"/>
      <c r="H29" s="60"/>
      <c r="I29" s="59"/>
      <c r="J29" s="14"/>
      <c r="K29" s="47"/>
      <c r="L29" s="37"/>
    </row>
    <row r="30">
      <c r="A30" s="3"/>
      <c r="B30" s="39"/>
      <c r="C30" s="14"/>
      <c r="D30" s="60"/>
      <c r="E30" s="59"/>
      <c r="F30" s="14"/>
      <c r="G30" s="60"/>
      <c r="H30" s="60"/>
      <c r="I30" s="59"/>
      <c r="J30" s="14"/>
      <c r="K30" s="17"/>
      <c r="L30" s="37"/>
    </row>
    <row r="31">
      <c r="A31" s="3"/>
      <c r="B31" s="68" t="s">
        <v>34</v>
      </c>
      <c r="C31" s="67"/>
      <c r="D31" s="67"/>
      <c r="E31" s="67"/>
      <c r="F31" s="67"/>
      <c r="G31" s="67"/>
      <c r="H31" s="67"/>
      <c r="I31" s="67"/>
      <c r="J31" s="70"/>
      <c r="K31" s="122"/>
      <c r="L31" s="37"/>
    </row>
    <row r="32">
      <c r="A32" s="3"/>
      <c r="B32" s="24" t="s">
        <v>76</v>
      </c>
    </row>
    <row r="33">
      <c r="A33" s="3"/>
      <c r="B33" s="26" t="s">
        <v>77</v>
      </c>
      <c r="C33" s="14"/>
      <c r="D33" s="31" t="s">
        <v>78</v>
      </c>
      <c r="E33" s="29" t="s">
        <v>79</v>
      </c>
      <c r="F33" s="14"/>
      <c r="G33" s="152" t="s">
        <v>80</v>
      </c>
      <c r="H33" s="31" t="s">
        <v>17</v>
      </c>
      <c r="I33" s="29" t="s">
        <v>18</v>
      </c>
      <c r="J33" s="14"/>
      <c r="K33" s="36"/>
      <c r="L33" s="37"/>
    </row>
    <row r="34">
      <c r="A34" s="3"/>
      <c r="B34" s="26" t="s">
        <v>201</v>
      </c>
      <c r="C34" s="14"/>
      <c r="D34" s="76">
        <v>209292.0</v>
      </c>
      <c r="E34" s="162">
        <v>2.0</v>
      </c>
      <c r="F34" s="14"/>
      <c r="G34" s="76">
        <f>D34*E34</f>
        <v>418584</v>
      </c>
      <c r="H34" s="122">
        <v>10.0</v>
      </c>
      <c r="I34" s="169">
        <f>G34/H34</f>
        <v>41858.4</v>
      </c>
      <c r="J34" s="14"/>
      <c r="K34" s="47"/>
      <c r="L34" s="37"/>
    </row>
    <row r="35">
      <c r="A35" s="3"/>
      <c r="B35" s="176"/>
      <c r="C35" s="14"/>
      <c r="D35" s="122"/>
      <c r="E35" s="135"/>
      <c r="F35" s="14"/>
      <c r="G35" s="122"/>
      <c r="H35" s="122"/>
      <c r="I35" s="135"/>
      <c r="J35" s="14"/>
      <c r="K35" s="47"/>
      <c r="L35" s="37"/>
    </row>
    <row r="36">
      <c r="A36" s="3"/>
      <c r="B36" s="39"/>
      <c r="C36" s="14"/>
      <c r="D36" s="60"/>
      <c r="E36" s="59"/>
      <c r="F36" s="14"/>
      <c r="G36" s="60"/>
      <c r="H36" s="60"/>
      <c r="I36" s="59"/>
      <c r="J36" s="14"/>
      <c r="K36" s="47"/>
      <c r="L36" s="37"/>
    </row>
    <row r="37">
      <c r="A37" s="3"/>
      <c r="B37" s="39"/>
      <c r="C37" s="14"/>
      <c r="D37" s="60"/>
      <c r="E37" s="59"/>
      <c r="F37" s="14"/>
      <c r="G37" s="60"/>
      <c r="H37" s="60"/>
      <c r="I37" s="59"/>
      <c r="J37" s="14"/>
      <c r="K37" s="17"/>
      <c r="L37" s="37"/>
    </row>
    <row r="38">
      <c r="A38" s="3"/>
      <c r="B38" s="68" t="s">
        <v>34</v>
      </c>
      <c r="C38" s="67"/>
      <c r="D38" s="67"/>
      <c r="E38" s="67"/>
      <c r="F38" s="67"/>
      <c r="G38" s="67"/>
      <c r="H38" s="67"/>
      <c r="I38" s="67"/>
      <c r="J38" s="70"/>
      <c r="K38" s="114">
        <f>I34+I35</f>
        <v>41858.4</v>
      </c>
      <c r="L38" s="37"/>
    </row>
    <row r="39">
      <c r="A39" s="3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  <row r="40">
      <c r="A40" s="3"/>
      <c r="B40" s="175" t="s">
        <v>101</v>
      </c>
      <c r="C40" s="12"/>
      <c r="D40" s="12"/>
      <c r="E40" s="12"/>
      <c r="F40" s="12"/>
      <c r="G40" s="12"/>
      <c r="H40" s="12"/>
      <c r="I40" s="12"/>
      <c r="J40" s="14"/>
      <c r="K40" s="76">
        <f>K38+K25+K17</f>
        <v>781744.56</v>
      </c>
      <c r="L40" s="179"/>
    </row>
  </sheetData>
  <mergeCells count="85">
    <mergeCell ref="B10:D10"/>
    <mergeCell ref="E10:F10"/>
    <mergeCell ref="I10:J10"/>
    <mergeCell ref="K10:K16"/>
    <mergeCell ref="E11:F11"/>
    <mergeCell ref="I11:J11"/>
    <mergeCell ref="I14:J14"/>
    <mergeCell ref="I15:J15"/>
    <mergeCell ref="B16:D16"/>
    <mergeCell ref="E16:F16"/>
    <mergeCell ref="I16:J16"/>
    <mergeCell ref="B17:J17"/>
    <mergeCell ref="B18:L18"/>
    <mergeCell ref="B19:D19"/>
    <mergeCell ref="E19:F19"/>
    <mergeCell ref="I19:J19"/>
    <mergeCell ref="B20:D20"/>
    <mergeCell ref="E20:F20"/>
    <mergeCell ref="B21:D21"/>
    <mergeCell ref="E21:F21"/>
    <mergeCell ref="E22:F22"/>
    <mergeCell ref="B22:D22"/>
    <mergeCell ref="B23:D23"/>
    <mergeCell ref="E23:F23"/>
    <mergeCell ref="B24:D24"/>
    <mergeCell ref="E24:F24"/>
    <mergeCell ref="B25:J25"/>
    <mergeCell ref="B26:L26"/>
    <mergeCell ref="I28:J28"/>
    <mergeCell ref="I29:J29"/>
    <mergeCell ref="B27:C27"/>
    <mergeCell ref="E27:F27"/>
    <mergeCell ref="I27:J27"/>
    <mergeCell ref="B28:C28"/>
    <mergeCell ref="E28:F28"/>
    <mergeCell ref="B29:C29"/>
    <mergeCell ref="E29:F29"/>
    <mergeCell ref="I12:J12"/>
    <mergeCell ref="I13:J13"/>
    <mergeCell ref="I20:J20"/>
    <mergeCell ref="I21:J21"/>
    <mergeCell ref="I22:J22"/>
    <mergeCell ref="I23:J23"/>
    <mergeCell ref="I24:J24"/>
    <mergeCell ref="I30:J30"/>
    <mergeCell ref="B11:D11"/>
    <mergeCell ref="B13:D13"/>
    <mergeCell ref="B30:C30"/>
    <mergeCell ref="E30:F30"/>
    <mergeCell ref="B31:J31"/>
    <mergeCell ref="B32:L32"/>
    <mergeCell ref="B33:C33"/>
    <mergeCell ref="E36:F36"/>
    <mergeCell ref="E37:F37"/>
    <mergeCell ref="I37:J37"/>
    <mergeCell ref="B38:J38"/>
    <mergeCell ref="B40:J40"/>
    <mergeCell ref="B34:C34"/>
    <mergeCell ref="E34:F34"/>
    <mergeCell ref="I34:J34"/>
    <mergeCell ref="B35:C35"/>
    <mergeCell ref="E35:F35"/>
    <mergeCell ref="B36:C36"/>
    <mergeCell ref="B37:C37"/>
    <mergeCell ref="B1:L5"/>
    <mergeCell ref="B6:L6"/>
    <mergeCell ref="B7:L7"/>
    <mergeCell ref="B8:E8"/>
    <mergeCell ref="F8:I8"/>
    <mergeCell ref="J8:L8"/>
    <mergeCell ref="B9:L9"/>
    <mergeCell ref="B12:D12"/>
    <mergeCell ref="E12:F12"/>
    <mergeCell ref="B14:D14"/>
    <mergeCell ref="E14:F14"/>
    <mergeCell ref="E13:F13"/>
    <mergeCell ref="B15:D15"/>
    <mergeCell ref="E15:F15"/>
    <mergeCell ref="K19:K24"/>
    <mergeCell ref="K27:K30"/>
    <mergeCell ref="K33:K37"/>
    <mergeCell ref="E33:F33"/>
    <mergeCell ref="I33:J33"/>
    <mergeCell ref="I35:J35"/>
    <mergeCell ref="I36:J36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"/>
      <c r="B1" s="5"/>
    </row>
    <row r="2">
      <c r="A2" s="3"/>
    </row>
    <row r="3">
      <c r="A3" s="3"/>
    </row>
    <row r="4">
      <c r="A4" s="3"/>
    </row>
    <row r="5">
      <c r="A5" s="3"/>
    </row>
    <row r="6">
      <c r="A6" s="3"/>
      <c r="B6" s="9" t="s">
        <v>2</v>
      </c>
    </row>
    <row r="7" ht="49.5" customHeight="1">
      <c r="A7" s="3"/>
      <c r="B7" s="13" t="s">
        <v>202</v>
      </c>
    </row>
    <row r="8" ht="33.7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</v>
      </c>
      <c r="C11" s="12"/>
      <c r="D11" s="14"/>
      <c r="E11" s="41" t="s">
        <v>23</v>
      </c>
      <c r="F11" s="14"/>
      <c r="G11" s="42">
        <v>1046.46</v>
      </c>
      <c r="H11" s="43">
        <v>1.0</v>
      </c>
      <c r="I11" s="45">
        <f>H11*G11</f>
        <v>1046.46</v>
      </c>
      <c r="J11" s="14"/>
      <c r="K11" s="47"/>
      <c r="L11" s="37"/>
    </row>
    <row r="12">
      <c r="A12" s="3"/>
      <c r="B12" s="39" t="s">
        <v>207</v>
      </c>
      <c r="C12" s="12"/>
      <c r="D12" s="14"/>
      <c r="E12" s="41"/>
      <c r="F12" s="14"/>
      <c r="G12" s="42"/>
      <c r="H12" s="43"/>
      <c r="I12" s="45"/>
      <c r="J12" s="14"/>
      <c r="K12" s="47"/>
      <c r="L12" s="37"/>
    </row>
    <row r="13">
      <c r="A13" s="3"/>
      <c r="B13" s="39"/>
      <c r="C13" s="12"/>
      <c r="D13" s="14"/>
      <c r="E13" s="59"/>
      <c r="F13" s="14"/>
      <c r="G13" s="60"/>
      <c r="H13" s="60"/>
      <c r="I13" s="59"/>
      <c r="J13" s="14"/>
      <c r="K13" s="47"/>
      <c r="L13" s="37"/>
    </row>
    <row r="14">
      <c r="A14" s="3"/>
      <c r="B14" s="39"/>
      <c r="C14" s="12"/>
      <c r="D14" s="14"/>
      <c r="E14" s="59"/>
      <c r="F14" s="14"/>
      <c r="G14" s="60"/>
      <c r="H14" s="60"/>
      <c r="I14" s="59"/>
      <c r="J14" s="14"/>
      <c r="K14" s="47"/>
      <c r="L14" s="37"/>
    </row>
    <row r="15">
      <c r="A15" s="3"/>
      <c r="B15" s="39"/>
      <c r="C15" s="12"/>
      <c r="D15" s="14"/>
      <c r="E15" s="59"/>
      <c r="F15" s="14"/>
      <c r="G15" s="60"/>
      <c r="H15" s="60"/>
      <c r="I15" s="59"/>
      <c r="J15" s="14"/>
      <c r="K15" s="47"/>
      <c r="L15" s="37"/>
    </row>
    <row r="16">
      <c r="A16" s="3"/>
      <c r="B16" s="39"/>
      <c r="C16" s="12"/>
      <c r="D16" s="14"/>
      <c r="E16" s="59"/>
      <c r="F16" s="14"/>
      <c r="G16" s="60"/>
      <c r="H16" s="60"/>
      <c r="I16" s="59"/>
      <c r="J16" s="14"/>
      <c r="K16" s="17"/>
      <c r="L16" s="37"/>
    </row>
    <row r="17">
      <c r="A17" s="3"/>
      <c r="B17" s="68" t="s">
        <v>34</v>
      </c>
      <c r="C17" s="67"/>
      <c r="D17" s="67"/>
      <c r="E17" s="67"/>
      <c r="F17" s="67"/>
      <c r="G17" s="67"/>
      <c r="H17" s="67"/>
      <c r="I17" s="67"/>
      <c r="J17" s="70"/>
      <c r="K17" s="76">
        <f>I11+I12</f>
        <v>1046.46</v>
      </c>
      <c r="L17" s="37"/>
    </row>
    <row r="18">
      <c r="A18" s="3"/>
      <c r="B18" s="24" t="s">
        <v>41</v>
      </c>
    </row>
    <row r="19">
      <c r="A19" s="3"/>
      <c r="B19" s="26" t="s">
        <v>13</v>
      </c>
      <c r="C19" s="12"/>
      <c r="D19" s="14"/>
      <c r="E19" s="118" t="s">
        <v>42</v>
      </c>
      <c r="F19" s="14"/>
      <c r="G19" s="81" t="s">
        <v>43</v>
      </c>
      <c r="H19" s="31" t="s">
        <v>44</v>
      </c>
      <c r="I19" s="29" t="s">
        <v>18</v>
      </c>
      <c r="J19" s="14"/>
      <c r="K19" s="36"/>
      <c r="L19" s="37"/>
    </row>
    <row r="20">
      <c r="A20" s="3"/>
      <c r="B20" s="84" t="s">
        <v>208</v>
      </c>
      <c r="C20" s="12"/>
      <c r="D20" s="14"/>
      <c r="E20" s="118" t="s">
        <v>73</v>
      </c>
      <c r="F20" s="14"/>
      <c r="G20" s="76">
        <v>6012590.043333333</v>
      </c>
      <c r="H20" s="122">
        <v>1.0</v>
      </c>
      <c r="I20" s="169">
        <f t="shared" ref="I20:I24" si="1">G20*H20</f>
        <v>6012590.043</v>
      </c>
      <c r="J20" s="14"/>
      <c r="K20" s="47"/>
      <c r="L20" s="37"/>
    </row>
    <row r="21">
      <c r="A21" s="3"/>
      <c r="B21" s="84" t="s">
        <v>209</v>
      </c>
      <c r="C21" s="12"/>
      <c r="D21" s="14"/>
      <c r="E21" s="118" t="s">
        <v>106</v>
      </c>
      <c r="F21" s="14"/>
      <c r="G21" s="76">
        <v>30000.0</v>
      </c>
      <c r="H21" s="122">
        <v>1.077</v>
      </c>
      <c r="I21" s="169">
        <f t="shared" si="1"/>
        <v>32310</v>
      </c>
      <c r="J21" s="14"/>
      <c r="K21" s="47"/>
      <c r="L21" s="37"/>
    </row>
    <row r="22">
      <c r="A22" s="3"/>
      <c r="B22" s="100" t="s">
        <v>210</v>
      </c>
      <c r="C22" s="12"/>
      <c r="D22" s="14"/>
      <c r="E22" s="118" t="s">
        <v>73</v>
      </c>
      <c r="F22" s="14"/>
      <c r="G22" s="76">
        <v>30000.0</v>
      </c>
      <c r="H22" s="122">
        <v>1.077</v>
      </c>
      <c r="I22" s="169">
        <f t="shared" si="1"/>
        <v>32310</v>
      </c>
      <c r="J22" s="14"/>
      <c r="K22" s="47"/>
      <c r="L22" s="37"/>
    </row>
    <row r="23">
      <c r="A23" s="3"/>
      <c r="B23" s="84" t="s">
        <v>211</v>
      </c>
      <c r="C23" s="12"/>
      <c r="D23" s="14"/>
      <c r="E23" s="118" t="s">
        <v>73</v>
      </c>
      <c r="F23" s="14"/>
      <c r="G23" s="76">
        <v>30000.0</v>
      </c>
      <c r="H23" s="122">
        <v>1.077</v>
      </c>
      <c r="I23" s="169">
        <f t="shared" si="1"/>
        <v>32310</v>
      </c>
      <c r="J23" s="14"/>
      <c r="K23" s="47"/>
      <c r="L23" s="37"/>
    </row>
    <row r="24" ht="21.75" customHeight="1">
      <c r="A24" s="3"/>
      <c r="B24" s="100" t="s">
        <v>212</v>
      </c>
      <c r="C24" s="12"/>
      <c r="D24" s="14"/>
      <c r="E24" s="118" t="s">
        <v>23</v>
      </c>
      <c r="F24" s="14"/>
      <c r="G24" s="76">
        <v>30000.0</v>
      </c>
      <c r="H24" s="122">
        <v>1.077</v>
      </c>
      <c r="I24" s="169">
        <f t="shared" si="1"/>
        <v>32310</v>
      </c>
      <c r="J24" s="14"/>
      <c r="K24" s="17"/>
      <c r="L24" s="37"/>
    </row>
    <row r="25">
      <c r="A25" s="3"/>
      <c r="B25" s="68" t="s">
        <v>34</v>
      </c>
      <c r="C25" s="67"/>
      <c r="D25" s="67"/>
      <c r="E25" s="67"/>
      <c r="F25" s="67"/>
      <c r="G25" s="67"/>
      <c r="H25" s="67"/>
      <c r="I25" s="67"/>
      <c r="J25" s="70"/>
      <c r="K25" s="114">
        <f>+I20+I21+I22+I23+I24</f>
        <v>6141830.043</v>
      </c>
      <c r="L25" s="37"/>
    </row>
    <row r="26">
      <c r="A26" s="3"/>
      <c r="B26" s="24" t="s">
        <v>61</v>
      </c>
    </row>
    <row r="27">
      <c r="A27" s="3"/>
      <c r="B27" s="26" t="s">
        <v>63</v>
      </c>
      <c r="C27" s="14"/>
      <c r="D27" s="31" t="s">
        <v>65</v>
      </c>
      <c r="E27" s="29" t="s">
        <v>66</v>
      </c>
      <c r="F27" s="14"/>
      <c r="G27" s="31" t="s">
        <v>67</v>
      </c>
      <c r="H27" s="31" t="s">
        <v>15</v>
      </c>
      <c r="I27" s="29" t="s">
        <v>18</v>
      </c>
      <c r="J27" s="14"/>
      <c r="K27" s="36"/>
      <c r="L27" s="37"/>
    </row>
    <row r="28">
      <c r="A28" s="3"/>
      <c r="B28" s="39"/>
      <c r="C28" s="14"/>
      <c r="D28" s="43"/>
      <c r="E28" s="41"/>
      <c r="F28" s="14"/>
      <c r="G28" s="43"/>
      <c r="H28" s="43"/>
      <c r="I28" s="59"/>
      <c r="J28" s="14"/>
      <c r="K28" s="47"/>
      <c r="L28" s="37"/>
    </row>
    <row r="29">
      <c r="A29" s="3"/>
      <c r="B29" s="39"/>
      <c r="C29" s="14"/>
      <c r="D29" s="60"/>
      <c r="E29" s="59"/>
      <c r="F29" s="14"/>
      <c r="G29" s="60"/>
      <c r="H29" s="60"/>
      <c r="I29" s="59"/>
      <c r="J29" s="14"/>
      <c r="K29" s="47"/>
      <c r="L29" s="37"/>
    </row>
    <row r="30">
      <c r="A30" s="3"/>
      <c r="B30" s="39"/>
      <c r="C30" s="14"/>
      <c r="D30" s="60"/>
      <c r="E30" s="59"/>
      <c r="F30" s="14"/>
      <c r="G30" s="60"/>
      <c r="H30" s="60"/>
      <c r="I30" s="59"/>
      <c r="J30" s="14"/>
      <c r="K30" s="17"/>
      <c r="L30" s="37"/>
    </row>
    <row r="31">
      <c r="A31" s="3"/>
      <c r="B31" s="68" t="s">
        <v>34</v>
      </c>
      <c r="C31" s="67"/>
      <c r="D31" s="67"/>
      <c r="E31" s="67"/>
      <c r="F31" s="67"/>
      <c r="G31" s="67"/>
      <c r="H31" s="67"/>
      <c r="I31" s="67"/>
      <c r="J31" s="70"/>
      <c r="K31" s="122"/>
      <c r="L31" s="37"/>
    </row>
    <row r="32">
      <c r="A32" s="3"/>
      <c r="B32" s="24" t="s">
        <v>76</v>
      </c>
      <c r="R32" s="112"/>
    </row>
    <row r="33">
      <c r="A33" s="3"/>
      <c r="B33" s="26" t="s">
        <v>77</v>
      </c>
      <c r="C33" s="14"/>
      <c r="D33" s="31" t="s">
        <v>78</v>
      </c>
      <c r="E33" s="29" t="s">
        <v>79</v>
      </c>
      <c r="F33" s="14"/>
      <c r="G33" s="152" t="s">
        <v>80</v>
      </c>
      <c r="H33" s="31" t="s">
        <v>17</v>
      </c>
      <c r="I33" s="29" t="s">
        <v>18</v>
      </c>
      <c r="J33" s="14"/>
      <c r="K33" s="36"/>
      <c r="L33" s="37"/>
      <c r="R33" s="112"/>
    </row>
    <row r="34">
      <c r="A34" s="3"/>
      <c r="B34" s="26" t="s">
        <v>201</v>
      </c>
      <c r="C34" s="14"/>
      <c r="D34" s="76">
        <v>209292.0</v>
      </c>
      <c r="E34" s="162">
        <v>2.0</v>
      </c>
      <c r="F34" s="14"/>
      <c r="G34" s="76">
        <f>D34*E34</f>
        <v>418584</v>
      </c>
      <c r="H34" s="122">
        <v>1.3</v>
      </c>
      <c r="I34" s="169">
        <f>G34/H34</f>
        <v>321987.6923</v>
      </c>
      <c r="J34" s="14"/>
      <c r="K34" s="47"/>
      <c r="L34" s="37"/>
      <c r="R34" s="112"/>
    </row>
    <row r="35">
      <c r="A35" s="3"/>
      <c r="B35" s="176"/>
      <c r="C35" s="14"/>
      <c r="D35" s="122"/>
      <c r="E35" s="135"/>
      <c r="F35" s="14"/>
      <c r="G35" s="122"/>
      <c r="H35" s="122"/>
      <c r="I35" s="135"/>
      <c r="J35" s="14"/>
      <c r="K35" s="47"/>
      <c r="L35" s="37"/>
      <c r="R35" s="112"/>
    </row>
    <row r="36">
      <c r="A36" s="3"/>
      <c r="B36" s="39"/>
      <c r="C36" s="14"/>
      <c r="D36" s="60"/>
      <c r="E36" s="59"/>
      <c r="F36" s="14"/>
      <c r="G36" s="60"/>
      <c r="H36" s="60"/>
      <c r="I36" s="59"/>
      <c r="J36" s="14"/>
      <c r="K36" s="47"/>
      <c r="L36" s="37"/>
    </row>
    <row r="37">
      <c r="A37" s="3"/>
      <c r="B37" s="39"/>
      <c r="C37" s="14"/>
      <c r="D37" s="60"/>
      <c r="E37" s="59"/>
      <c r="F37" s="14"/>
      <c r="G37" s="60"/>
      <c r="H37" s="60"/>
      <c r="I37" s="59"/>
      <c r="J37" s="14"/>
      <c r="K37" s="17"/>
      <c r="L37" s="37"/>
    </row>
    <row r="38">
      <c r="A38" s="3"/>
      <c r="B38" s="68" t="s">
        <v>34</v>
      </c>
      <c r="C38" s="67"/>
      <c r="D38" s="67"/>
      <c r="E38" s="67"/>
      <c r="F38" s="67"/>
      <c r="G38" s="67"/>
      <c r="H38" s="67"/>
      <c r="I38" s="67"/>
      <c r="J38" s="70"/>
      <c r="K38" s="114">
        <f>I34+I35</f>
        <v>321987.6923</v>
      </c>
      <c r="L38" s="37"/>
    </row>
    <row r="39">
      <c r="A39" s="3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  <row r="40">
      <c r="A40" s="3"/>
      <c r="B40" s="175" t="s">
        <v>101</v>
      </c>
      <c r="C40" s="12"/>
      <c r="D40" s="12"/>
      <c r="E40" s="12"/>
      <c r="F40" s="12"/>
      <c r="G40" s="12"/>
      <c r="H40" s="12"/>
      <c r="I40" s="12"/>
      <c r="J40" s="14"/>
      <c r="K40" s="76">
        <f>K38+K25+K17</f>
        <v>6464864.196</v>
      </c>
      <c r="L40" s="179"/>
    </row>
  </sheetData>
  <mergeCells count="85">
    <mergeCell ref="B10:D10"/>
    <mergeCell ref="E10:F10"/>
    <mergeCell ref="I10:J10"/>
    <mergeCell ref="K10:K16"/>
    <mergeCell ref="E11:F11"/>
    <mergeCell ref="I11:J11"/>
    <mergeCell ref="I14:J14"/>
    <mergeCell ref="I15:J15"/>
    <mergeCell ref="B16:D16"/>
    <mergeCell ref="E16:F16"/>
    <mergeCell ref="I16:J16"/>
    <mergeCell ref="B17:J17"/>
    <mergeCell ref="B18:L18"/>
    <mergeCell ref="B19:D19"/>
    <mergeCell ref="E19:F19"/>
    <mergeCell ref="I19:J19"/>
    <mergeCell ref="B20:D20"/>
    <mergeCell ref="E20:F20"/>
    <mergeCell ref="B21:D21"/>
    <mergeCell ref="E21:F21"/>
    <mergeCell ref="E22:F22"/>
    <mergeCell ref="B22:D22"/>
    <mergeCell ref="B23:D23"/>
    <mergeCell ref="E23:F23"/>
    <mergeCell ref="B24:D24"/>
    <mergeCell ref="E24:F24"/>
    <mergeCell ref="B25:J25"/>
    <mergeCell ref="B26:L26"/>
    <mergeCell ref="I28:J28"/>
    <mergeCell ref="I29:J29"/>
    <mergeCell ref="B27:C27"/>
    <mergeCell ref="E27:F27"/>
    <mergeCell ref="I27:J27"/>
    <mergeCell ref="B28:C28"/>
    <mergeCell ref="E28:F28"/>
    <mergeCell ref="B29:C29"/>
    <mergeCell ref="E29:F29"/>
    <mergeCell ref="I12:J12"/>
    <mergeCell ref="I13:J13"/>
    <mergeCell ref="I20:J20"/>
    <mergeCell ref="I21:J21"/>
    <mergeCell ref="I22:J22"/>
    <mergeCell ref="I23:J23"/>
    <mergeCell ref="I24:J24"/>
    <mergeCell ref="I30:J30"/>
    <mergeCell ref="B11:D11"/>
    <mergeCell ref="B13:D13"/>
    <mergeCell ref="B30:C30"/>
    <mergeCell ref="E30:F30"/>
    <mergeCell ref="B31:J31"/>
    <mergeCell ref="B32:L32"/>
    <mergeCell ref="B33:C33"/>
    <mergeCell ref="E36:F36"/>
    <mergeCell ref="E37:F37"/>
    <mergeCell ref="I37:J37"/>
    <mergeCell ref="B38:J38"/>
    <mergeCell ref="B40:J40"/>
    <mergeCell ref="B34:C34"/>
    <mergeCell ref="E34:F34"/>
    <mergeCell ref="I34:J34"/>
    <mergeCell ref="B35:C35"/>
    <mergeCell ref="E35:F35"/>
    <mergeCell ref="B36:C36"/>
    <mergeCell ref="B37:C37"/>
    <mergeCell ref="B1:L5"/>
    <mergeCell ref="B6:L6"/>
    <mergeCell ref="B7:L7"/>
    <mergeCell ref="B8:E8"/>
    <mergeCell ref="F8:I8"/>
    <mergeCell ref="J8:L8"/>
    <mergeCell ref="B9:L9"/>
    <mergeCell ref="B12:D12"/>
    <mergeCell ref="E12:F12"/>
    <mergeCell ref="B14:D14"/>
    <mergeCell ref="E14:F14"/>
    <mergeCell ref="E13:F13"/>
    <mergeCell ref="B15:D15"/>
    <mergeCell ref="E15:F15"/>
    <mergeCell ref="K19:K24"/>
    <mergeCell ref="K27:K30"/>
    <mergeCell ref="K33:K37"/>
    <mergeCell ref="E33:F33"/>
    <mergeCell ref="I33:J33"/>
    <mergeCell ref="I35:J35"/>
    <mergeCell ref="I36:J36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"/>
      <c r="B1" s="5"/>
    </row>
    <row r="2">
      <c r="A2" s="3"/>
    </row>
    <row r="3">
      <c r="A3" s="3"/>
    </row>
    <row r="4">
      <c r="A4" s="3"/>
    </row>
    <row r="5">
      <c r="A5" s="3"/>
    </row>
    <row r="6">
      <c r="A6" s="3"/>
      <c r="B6" s="9" t="s">
        <v>2</v>
      </c>
    </row>
    <row r="7">
      <c r="A7" s="3"/>
      <c r="B7" s="13" t="s">
        <v>203</v>
      </c>
    </row>
    <row r="8" ht="42.0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</v>
      </c>
      <c r="C11" s="12"/>
      <c r="D11" s="14"/>
      <c r="E11" s="41" t="s">
        <v>23</v>
      </c>
      <c r="F11" s="14"/>
      <c r="G11" s="42">
        <v>104.65</v>
      </c>
      <c r="H11" s="43">
        <v>1.0</v>
      </c>
      <c r="I11" s="45">
        <f>H11*G11</f>
        <v>104.65</v>
      </c>
      <c r="J11" s="14"/>
      <c r="K11" s="47"/>
      <c r="L11" s="37"/>
    </row>
    <row r="12">
      <c r="A12" s="3"/>
      <c r="B12" s="39"/>
      <c r="C12" s="12"/>
      <c r="D12" s="14"/>
      <c r="E12" s="41"/>
      <c r="F12" s="14"/>
      <c r="G12" s="42"/>
      <c r="H12" s="43"/>
      <c r="I12" s="41"/>
      <c r="J12" s="14"/>
      <c r="K12" s="47"/>
      <c r="L12" s="37"/>
    </row>
    <row r="13">
      <c r="A13" s="3"/>
      <c r="B13" s="39"/>
      <c r="C13" s="12"/>
      <c r="D13" s="14"/>
      <c r="E13" s="59"/>
      <c r="F13" s="14"/>
      <c r="G13" s="60"/>
      <c r="H13" s="60"/>
      <c r="I13" s="59"/>
      <c r="J13" s="14"/>
      <c r="K13" s="47"/>
      <c r="L13" s="37"/>
    </row>
    <row r="14">
      <c r="A14" s="3"/>
      <c r="B14" s="39"/>
      <c r="C14" s="12"/>
      <c r="D14" s="14"/>
      <c r="E14" s="59"/>
      <c r="F14" s="14"/>
      <c r="G14" s="60"/>
      <c r="H14" s="60"/>
      <c r="I14" s="59"/>
      <c r="J14" s="14"/>
      <c r="K14" s="47"/>
      <c r="L14" s="37"/>
    </row>
    <row r="15">
      <c r="A15" s="3"/>
      <c r="B15" s="39"/>
      <c r="C15" s="12"/>
      <c r="D15" s="14"/>
      <c r="E15" s="59"/>
      <c r="F15" s="14"/>
      <c r="G15" s="60"/>
      <c r="H15" s="60"/>
      <c r="I15" s="59"/>
      <c r="J15" s="14"/>
      <c r="K15" s="47"/>
      <c r="L15" s="37"/>
    </row>
    <row r="16">
      <c r="A16" s="3"/>
      <c r="B16" s="39"/>
      <c r="C16" s="12"/>
      <c r="D16" s="14"/>
      <c r="E16" s="59"/>
      <c r="F16" s="14"/>
      <c r="G16" s="60"/>
      <c r="H16" s="60"/>
      <c r="I16" s="59"/>
      <c r="J16" s="14"/>
      <c r="K16" s="17"/>
      <c r="L16" s="37"/>
    </row>
    <row r="17">
      <c r="A17" s="3"/>
      <c r="B17" s="68" t="s">
        <v>34</v>
      </c>
      <c r="C17" s="67"/>
      <c r="D17" s="67"/>
      <c r="E17" s="67"/>
      <c r="F17" s="67"/>
      <c r="G17" s="67"/>
      <c r="H17" s="67"/>
      <c r="I17" s="67"/>
      <c r="J17" s="70"/>
      <c r="K17" s="76">
        <f>I11+I12</f>
        <v>104.65</v>
      </c>
      <c r="L17" s="37"/>
    </row>
    <row r="18">
      <c r="A18" s="3"/>
      <c r="B18" s="24" t="s">
        <v>41</v>
      </c>
    </row>
    <row r="19">
      <c r="A19" s="3"/>
      <c r="B19" s="26" t="s">
        <v>13</v>
      </c>
      <c r="C19" s="12"/>
      <c r="D19" s="14"/>
      <c r="E19" s="118" t="s">
        <v>42</v>
      </c>
      <c r="F19" s="14"/>
      <c r="G19" s="81" t="s">
        <v>43</v>
      </c>
      <c r="H19" s="31" t="s">
        <v>44</v>
      </c>
      <c r="I19" s="29" t="s">
        <v>18</v>
      </c>
      <c r="J19" s="14"/>
      <c r="K19" s="36"/>
      <c r="L19" s="37"/>
    </row>
    <row r="20">
      <c r="A20" s="3"/>
      <c r="B20" s="84" t="s">
        <v>204</v>
      </c>
      <c r="C20" s="12"/>
      <c r="D20" s="14"/>
      <c r="E20" s="118" t="s">
        <v>106</v>
      </c>
      <c r="F20" s="14"/>
      <c r="G20" s="120">
        <v>3610.0</v>
      </c>
      <c r="H20" s="122">
        <v>3.3</v>
      </c>
      <c r="I20" s="126">
        <f t="shared" ref="I20:I24" si="1">G20*H20</f>
        <v>11913</v>
      </c>
      <c r="J20" s="14"/>
      <c r="K20" s="47"/>
      <c r="L20" s="37"/>
    </row>
    <row r="21">
      <c r="A21" s="3"/>
      <c r="B21" s="84" t="s">
        <v>205</v>
      </c>
      <c r="C21" s="12"/>
      <c r="D21" s="14"/>
      <c r="E21" s="118" t="s">
        <v>73</v>
      </c>
      <c r="F21" s="14"/>
      <c r="G21" s="76">
        <v>6625.0</v>
      </c>
      <c r="H21" s="122">
        <v>0.05</v>
      </c>
      <c r="I21" s="126">
        <f t="shared" si="1"/>
        <v>331.25</v>
      </c>
      <c r="J21" s="14"/>
      <c r="K21" s="47"/>
      <c r="L21" s="37"/>
    </row>
    <row r="22">
      <c r="A22" s="3"/>
      <c r="B22" s="100" t="s">
        <v>206</v>
      </c>
      <c r="C22" s="12"/>
      <c r="D22" s="14"/>
      <c r="E22" s="118" t="s">
        <v>106</v>
      </c>
      <c r="F22" s="14"/>
      <c r="G22" s="122">
        <v>25013.0</v>
      </c>
      <c r="H22" s="122">
        <v>1.1</v>
      </c>
      <c r="I22" s="126">
        <f t="shared" si="1"/>
        <v>27514.3</v>
      </c>
      <c r="J22" s="14"/>
      <c r="K22" s="47"/>
      <c r="L22" s="37"/>
    </row>
    <row r="23">
      <c r="A23" s="3"/>
      <c r="B23" s="84"/>
      <c r="C23" s="12"/>
      <c r="D23" s="14"/>
      <c r="E23" s="118"/>
      <c r="F23" s="14"/>
      <c r="G23" s="122"/>
      <c r="H23" s="122"/>
      <c r="I23" s="135">
        <f t="shared" si="1"/>
        <v>0</v>
      </c>
      <c r="J23" s="14"/>
      <c r="K23" s="47"/>
      <c r="L23" s="37"/>
    </row>
    <row r="24">
      <c r="A24" s="3"/>
      <c r="B24" s="84"/>
      <c r="C24" s="12"/>
      <c r="D24" s="14"/>
      <c r="E24" s="118"/>
      <c r="F24" s="14"/>
      <c r="G24" s="122"/>
      <c r="H24" s="122"/>
      <c r="I24" s="135">
        <f t="shared" si="1"/>
        <v>0</v>
      </c>
      <c r="J24" s="14"/>
      <c r="K24" s="17"/>
      <c r="L24" s="37"/>
    </row>
    <row r="25">
      <c r="A25" s="3"/>
      <c r="B25" s="68" t="s">
        <v>34</v>
      </c>
      <c r="C25" s="67"/>
      <c r="D25" s="67"/>
      <c r="E25" s="67"/>
      <c r="F25" s="67"/>
      <c r="G25" s="67"/>
      <c r="H25" s="67"/>
      <c r="I25" s="67"/>
      <c r="J25" s="70"/>
      <c r="K25" s="153">
        <f>I20+I21+I22</f>
        <v>39758.55</v>
      </c>
      <c r="L25" s="37"/>
    </row>
    <row r="26">
      <c r="A26" s="3"/>
      <c r="B26" s="24" t="s">
        <v>61</v>
      </c>
    </row>
    <row r="27">
      <c r="A27" s="3"/>
      <c r="B27" s="26" t="s">
        <v>63</v>
      </c>
      <c r="C27" s="14"/>
      <c r="D27" s="31" t="s">
        <v>65</v>
      </c>
      <c r="E27" s="29" t="s">
        <v>66</v>
      </c>
      <c r="F27" s="14"/>
      <c r="G27" s="31" t="s">
        <v>67</v>
      </c>
      <c r="H27" s="31" t="s">
        <v>15</v>
      </c>
      <c r="I27" s="29" t="s">
        <v>18</v>
      </c>
      <c r="J27" s="14"/>
      <c r="K27" s="36"/>
      <c r="L27" s="37"/>
    </row>
    <row r="28">
      <c r="A28" s="3"/>
      <c r="B28" s="39"/>
      <c r="C28" s="14"/>
      <c r="D28" s="43"/>
      <c r="E28" s="41"/>
      <c r="F28" s="14"/>
      <c r="G28" s="43"/>
      <c r="H28" s="43"/>
      <c r="I28" s="59"/>
      <c r="J28" s="14"/>
      <c r="K28" s="47"/>
      <c r="L28" s="37"/>
    </row>
    <row r="29">
      <c r="A29" s="3"/>
      <c r="B29" s="39"/>
      <c r="C29" s="14"/>
      <c r="D29" s="60"/>
      <c r="E29" s="59"/>
      <c r="F29" s="14"/>
      <c r="G29" s="60"/>
      <c r="H29" s="60"/>
      <c r="I29" s="59"/>
      <c r="J29" s="14"/>
      <c r="K29" s="47"/>
      <c r="L29" s="37"/>
    </row>
    <row r="30">
      <c r="A30" s="3"/>
      <c r="B30" s="39"/>
      <c r="C30" s="14"/>
      <c r="D30" s="60"/>
      <c r="E30" s="59"/>
      <c r="F30" s="14"/>
      <c r="G30" s="60"/>
      <c r="H30" s="60"/>
      <c r="I30" s="59"/>
      <c r="J30" s="14"/>
      <c r="K30" s="17"/>
      <c r="L30" s="37"/>
    </row>
    <row r="31">
      <c r="A31" s="3"/>
      <c r="B31" s="68" t="s">
        <v>34</v>
      </c>
      <c r="C31" s="67"/>
      <c r="D31" s="67"/>
      <c r="E31" s="67"/>
      <c r="F31" s="67"/>
      <c r="G31" s="67"/>
      <c r="H31" s="67"/>
      <c r="I31" s="67"/>
      <c r="J31" s="70"/>
      <c r="K31" s="122"/>
      <c r="L31" s="37"/>
    </row>
    <row r="32">
      <c r="A32" s="3"/>
      <c r="B32" s="24" t="s">
        <v>76</v>
      </c>
    </row>
    <row r="33">
      <c r="A33" s="3"/>
      <c r="B33" s="26" t="s">
        <v>77</v>
      </c>
      <c r="C33" s="14"/>
      <c r="D33" s="31" t="s">
        <v>78</v>
      </c>
      <c r="E33" s="29" t="s">
        <v>79</v>
      </c>
      <c r="F33" s="14"/>
      <c r="G33" s="152" t="s">
        <v>80</v>
      </c>
      <c r="H33" s="31" t="s">
        <v>17</v>
      </c>
      <c r="I33" s="29" t="s">
        <v>18</v>
      </c>
      <c r="J33" s="14"/>
      <c r="K33" s="36"/>
      <c r="L33" s="37"/>
    </row>
    <row r="34">
      <c r="A34" s="3"/>
      <c r="B34" s="26" t="s">
        <v>201</v>
      </c>
      <c r="C34" s="14"/>
      <c r="D34" s="76">
        <v>209292.0</v>
      </c>
      <c r="E34" s="162">
        <v>2.0</v>
      </c>
      <c r="F34" s="14"/>
      <c r="G34" s="76">
        <f>D34*E34</f>
        <v>418584</v>
      </c>
      <c r="H34" s="122">
        <v>70.0</v>
      </c>
      <c r="I34" s="169">
        <f>G34/H34</f>
        <v>5979.771429</v>
      </c>
      <c r="J34" s="14"/>
      <c r="K34" s="47"/>
      <c r="L34" s="37"/>
    </row>
    <row r="35">
      <c r="A35" s="3"/>
      <c r="B35" s="176"/>
      <c r="C35" s="14"/>
      <c r="D35" s="122"/>
      <c r="E35" s="135"/>
      <c r="F35" s="14"/>
      <c r="G35" s="122"/>
      <c r="H35" s="122"/>
      <c r="I35" s="135"/>
      <c r="J35" s="14"/>
      <c r="K35" s="47"/>
      <c r="L35" s="37"/>
    </row>
    <row r="36">
      <c r="A36" s="3"/>
      <c r="B36" s="39"/>
      <c r="C36" s="14"/>
      <c r="D36" s="60"/>
      <c r="E36" s="59"/>
      <c r="F36" s="14"/>
      <c r="G36" s="60"/>
      <c r="H36" s="60"/>
      <c r="I36" s="59"/>
      <c r="J36" s="14"/>
      <c r="K36" s="47"/>
      <c r="L36" s="37"/>
    </row>
    <row r="37">
      <c r="A37" s="3"/>
      <c r="B37" s="39"/>
      <c r="C37" s="14"/>
      <c r="D37" s="60"/>
      <c r="E37" s="59"/>
      <c r="F37" s="14"/>
      <c r="G37" s="60"/>
      <c r="H37" s="60"/>
      <c r="I37" s="59"/>
      <c r="J37" s="14"/>
      <c r="K37" s="17"/>
      <c r="L37" s="37"/>
    </row>
    <row r="38">
      <c r="A38" s="3"/>
      <c r="B38" s="68" t="s">
        <v>34</v>
      </c>
      <c r="C38" s="67"/>
      <c r="D38" s="67"/>
      <c r="E38" s="67"/>
      <c r="F38" s="67"/>
      <c r="G38" s="67"/>
      <c r="H38" s="67"/>
      <c r="I38" s="67"/>
      <c r="J38" s="70"/>
      <c r="K38" s="114">
        <f>I34+I35</f>
        <v>5979.771429</v>
      </c>
      <c r="L38" s="37"/>
    </row>
    <row r="39">
      <c r="A39" s="3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  <row r="40">
      <c r="A40" s="3"/>
      <c r="B40" s="175" t="s">
        <v>101</v>
      </c>
      <c r="C40" s="12"/>
      <c r="D40" s="12"/>
      <c r="E40" s="12"/>
      <c r="F40" s="12"/>
      <c r="G40" s="12"/>
      <c r="H40" s="12"/>
      <c r="I40" s="12"/>
      <c r="J40" s="14"/>
      <c r="K40" s="76">
        <f>K38+K25+K17</f>
        <v>45842.97143</v>
      </c>
      <c r="L40" s="179"/>
    </row>
  </sheetData>
  <mergeCells count="85">
    <mergeCell ref="B10:D10"/>
    <mergeCell ref="E10:F10"/>
    <mergeCell ref="I10:J10"/>
    <mergeCell ref="K10:K16"/>
    <mergeCell ref="E11:F11"/>
    <mergeCell ref="I11:J11"/>
    <mergeCell ref="I14:J14"/>
    <mergeCell ref="I15:J15"/>
    <mergeCell ref="B16:D16"/>
    <mergeCell ref="E16:F16"/>
    <mergeCell ref="I16:J16"/>
    <mergeCell ref="B17:J17"/>
    <mergeCell ref="B18:L18"/>
    <mergeCell ref="B19:D19"/>
    <mergeCell ref="E19:F19"/>
    <mergeCell ref="I19:J19"/>
    <mergeCell ref="B20:D20"/>
    <mergeCell ref="E20:F20"/>
    <mergeCell ref="B21:D21"/>
    <mergeCell ref="E21:F21"/>
    <mergeCell ref="E22:F22"/>
    <mergeCell ref="B22:D22"/>
    <mergeCell ref="B23:D23"/>
    <mergeCell ref="E23:F23"/>
    <mergeCell ref="B24:D24"/>
    <mergeCell ref="E24:F24"/>
    <mergeCell ref="B25:J25"/>
    <mergeCell ref="B26:L26"/>
    <mergeCell ref="I28:J28"/>
    <mergeCell ref="I29:J29"/>
    <mergeCell ref="B27:C27"/>
    <mergeCell ref="E27:F27"/>
    <mergeCell ref="I27:J27"/>
    <mergeCell ref="B28:C28"/>
    <mergeCell ref="E28:F28"/>
    <mergeCell ref="B29:C29"/>
    <mergeCell ref="E29:F29"/>
    <mergeCell ref="I12:J12"/>
    <mergeCell ref="I13:J13"/>
    <mergeCell ref="I20:J20"/>
    <mergeCell ref="I21:J21"/>
    <mergeCell ref="I22:J22"/>
    <mergeCell ref="I23:J23"/>
    <mergeCell ref="I24:J24"/>
    <mergeCell ref="I30:J30"/>
    <mergeCell ref="B11:D11"/>
    <mergeCell ref="B13:D13"/>
    <mergeCell ref="B30:C30"/>
    <mergeCell ref="E30:F30"/>
    <mergeCell ref="B31:J31"/>
    <mergeCell ref="B32:L32"/>
    <mergeCell ref="B33:C33"/>
    <mergeCell ref="E36:F36"/>
    <mergeCell ref="E37:F37"/>
    <mergeCell ref="I37:J37"/>
    <mergeCell ref="B38:J38"/>
    <mergeCell ref="B40:J40"/>
    <mergeCell ref="B34:C34"/>
    <mergeCell ref="E34:F34"/>
    <mergeCell ref="I34:J34"/>
    <mergeCell ref="B35:C35"/>
    <mergeCell ref="E35:F35"/>
    <mergeCell ref="B36:C36"/>
    <mergeCell ref="B37:C37"/>
    <mergeCell ref="B1:L5"/>
    <mergeCell ref="B6:L6"/>
    <mergeCell ref="B7:L7"/>
    <mergeCell ref="B8:E8"/>
    <mergeCell ref="F8:I8"/>
    <mergeCell ref="J8:L8"/>
    <mergeCell ref="B9:L9"/>
    <mergeCell ref="B12:D12"/>
    <mergeCell ref="E12:F12"/>
    <mergeCell ref="B14:D14"/>
    <mergeCell ref="E14:F14"/>
    <mergeCell ref="E13:F13"/>
    <mergeCell ref="B15:D15"/>
    <mergeCell ref="E15:F15"/>
    <mergeCell ref="K19:K24"/>
    <mergeCell ref="K27:K30"/>
    <mergeCell ref="K33:K37"/>
    <mergeCell ref="E33:F33"/>
    <mergeCell ref="I33:J33"/>
    <mergeCell ref="I35:J35"/>
    <mergeCell ref="I36:J36"/>
  </mergeCell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>
      <c r="A1" s="3"/>
      <c r="B1" s="5"/>
      <c r="L1" s="5"/>
    </row>
    <row r="2">
      <c r="A2" s="3"/>
      <c r="L2" s="5"/>
    </row>
    <row r="3">
      <c r="A3" s="3"/>
      <c r="L3" s="5"/>
    </row>
    <row r="4">
      <c r="A4" s="3"/>
      <c r="L4" s="5"/>
    </row>
    <row r="5">
      <c r="A5" s="3"/>
      <c r="L5" s="5"/>
    </row>
    <row r="6">
      <c r="A6" s="3"/>
      <c r="B6" s="9" t="s">
        <v>2</v>
      </c>
      <c r="L6" s="9"/>
    </row>
    <row r="7">
      <c r="A7" s="3"/>
      <c r="B7" s="13" t="s">
        <v>213</v>
      </c>
      <c r="L7" s="259"/>
    </row>
    <row r="8" ht="36.0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214</v>
      </c>
      <c r="C11" s="12"/>
      <c r="D11" s="14"/>
      <c r="E11" s="41" t="s">
        <v>23</v>
      </c>
      <c r="F11" s="14"/>
      <c r="G11" s="42">
        <v>10460.0</v>
      </c>
      <c r="H11" s="43">
        <v>1.0</v>
      </c>
      <c r="I11" s="45">
        <f t="shared" ref="I11:I12" si="1">H11*G11</f>
        <v>10460</v>
      </c>
      <c r="J11" s="14"/>
      <c r="K11" s="47"/>
      <c r="L11" s="37"/>
      <c r="M11" s="261"/>
      <c r="N11" s="262"/>
      <c r="O11" s="262"/>
      <c r="P11" s="262"/>
      <c r="Q11" s="262"/>
    </row>
    <row r="12">
      <c r="A12" s="3"/>
      <c r="B12" s="39" t="s">
        <v>194</v>
      </c>
      <c r="C12" s="12"/>
      <c r="D12" s="14"/>
      <c r="E12" s="59"/>
      <c r="F12" s="14"/>
      <c r="G12" s="42">
        <v>31397.0</v>
      </c>
      <c r="H12" s="43">
        <v>1.0</v>
      </c>
      <c r="I12" s="45">
        <f t="shared" si="1"/>
        <v>31397</v>
      </c>
      <c r="J12" s="14"/>
      <c r="K12" s="17"/>
      <c r="L12" s="37"/>
      <c r="N12" s="263"/>
      <c r="O12" s="263"/>
      <c r="P12" s="265"/>
      <c r="Q12" s="265"/>
    </row>
    <row r="13">
      <c r="A13" s="3"/>
      <c r="B13" s="68" t="s">
        <v>34</v>
      </c>
      <c r="C13" s="67"/>
      <c r="D13" s="67"/>
      <c r="E13" s="67"/>
      <c r="F13" s="67"/>
      <c r="G13" s="67"/>
      <c r="H13" s="67"/>
      <c r="I13" s="67"/>
      <c r="J13" s="70"/>
      <c r="K13" s="76">
        <f>I11+I12</f>
        <v>41857</v>
      </c>
      <c r="L13" s="37"/>
      <c r="N13" s="263"/>
      <c r="O13" s="263"/>
      <c r="P13" s="265"/>
      <c r="Q13" s="265"/>
    </row>
    <row r="14">
      <c r="A14" s="3"/>
      <c r="B14" s="24" t="s">
        <v>41</v>
      </c>
      <c r="N14" s="263"/>
      <c r="O14" s="263"/>
      <c r="P14" s="265"/>
      <c r="Q14" s="265"/>
    </row>
    <row r="15">
      <c r="A15" s="3"/>
      <c r="B15" s="26" t="s">
        <v>13</v>
      </c>
      <c r="C15" s="12"/>
      <c r="D15" s="14"/>
      <c r="E15" s="118" t="s">
        <v>42</v>
      </c>
      <c r="F15" s="14"/>
      <c r="G15" s="81" t="s">
        <v>43</v>
      </c>
      <c r="H15" s="31" t="s">
        <v>44</v>
      </c>
      <c r="I15" s="29" t="s">
        <v>18</v>
      </c>
      <c r="J15" s="14"/>
      <c r="K15" s="36"/>
      <c r="L15" s="37"/>
      <c r="N15" s="263"/>
      <c r="O15" s="263"/>
      <c r="P15" s="265"/>
      <c r="Q15" s="265"/>
    </row>
    <row r="16">
      <c r="A16" s="3"/>
      <c r="B16" s="39" t="s">
        <v>215</v>
      </c>
      <c r="C16" s="12"/>
      <c r="D16" s="14"/>
      <c r="E16" s="118" t="s">
        <v>121</v>
      </c>
      <c r="F16" s="14"/>
      <c r="G16" s="120">
        <v>1126900.0</v>
      </c>
      <c r="H16" s="122">
        <v>1.0</v>
      </c>
      <c r="I16" s="169">
        <f>G16*H16</f>
        <v>1126900</v>
      </c>
      <c r="J16" s="14"/>
      <c r="K16" s="47"/>
      <c r="L16" s="37"/>
      <c r="N16" s="263"/>
      <c r="O16" s="263"/>
      <c r="P16" s="265"/>
      <c r="Q16" s="265"/>
    </row>
    <row r="17">
      <c r="A17" s="3"/>
      <c r="B17" s="39"/>
      <c r="C17" s="12"/>
      <c r="D17" s="14"/>
      <c r="E17" s="118"/>
      <c r="F17" s="14"/>
      <c r="G17" s="122"/>
      <c r="H17" s="122"/>
      <c r="I17" s="169"/>
      <c r="J17" s="14"/>
      <c r="K17" s="47"/>
      <c r="L17" s="37"/>
      <c r="N17" s="263"/>
      <c r="O17" s="263"/>
      <c r="P17" s="265"/>
      <c r="Q17" s="265"/>
    </row>
    <row r="18">
      <c r="A18" s="3"/>
      <c r="B18" s="39"/>
      <c r="C18" s="12"/>
      <c r="D18" s="14"/>
      <c r="E18" s="118"/>
      <c r="F18" s="14"/>
      <c r="G18" s="122"/>
      <c r="H18" s="122"/>
      <c r="I18" s="169"/>
      <c r="J18" s="14"/>
      <c r="K18" s="47"/>
      <c r="L18" s="37"/>
      <c r="N18" s="263"/>
      <c r="O18" s="263"/>
      <c r="P18" s="265"/>
      <c r="Q18" s="265"/>
    </row>
    <row r="19">
      <c r="A19" s="3"/>
      <c r="B19" s="39"/>
      <c r="C19" s="12"/>
      <c r="D19" s="14"/>
      <c r="E19" s="118"/>
      <c r="F19" s="14"/>
      <c r="G19" s="122"/>
      <c r="H19" s="122"/>
      <c r="I19" s="169"/>
      <c r="J19" s="14"/>
      <c r="K19" s="17"/>
      <c r="L19" s="37"/>
      <c r="N19" s="263"/>
      <c r="O19" s="263"/>
      <c r="P19" s="263"/>
      <c r="Q19" s="263"/>
    </row>
    <row r="20">
      <c r="A20" s="3"/>
      <c r="B20" s="100"/>
      <c r="C20" s="12"/>
      <c r="D20" s="14"/>
      <c r="E20" s="118"/>
      <c r="F20" s="14"/>
      <c r="G20" s="140"/>
      <c r="H20" s="140"/>
      <c r="I20" s="142"/>
      <c r="J20" s="70"/>
      <c r="K20" s="102"/>
      <c r="L20" s="37"/>
    </row>
    <row r="21">
      <c r="A21" s="3"/>
      <c r="B21" s="138"/>
      <c r="C21" s="67"/>
      <c r="D21" s="70"/>
      <c r="E21" s="146"/>
      <c r="F21" s="70"/>
      <c r="G21" s="140"/>
      <c r="H21" s="140"/>
      <c r="I21" s="142"/>
      <c r="J21" s="70"/>
      <c r="K21" s="102"/>
      <c r="L21" s="37"/>
    </row>
    <row r="22">
      <c r="A22" s="3"/>
      <c r="B22" s="68" t="s">
        <v>34</v>
      </c>
      <c r="C22" s="67"/>
      <c r="D22" s="67"/>
      <c r="E22" s="67"/>
      <c r="F22" s="67"/>
      <c r="G22" s="67"/>
      <c r="H22" s="67"/>
      <c r="I22" s="67"/>
      <c r="J22" s="70"/>
      <c r="K22" s="114">
        <f>I16+I17+I18+I19</f>
        <v>1126900</v>
      </c>
      <c r="L22" s="37"/>
    </row>
    <row r="23">
      <c r="A23" s="3"/>
      <c r="B23" s="24" t="s">
        <v>61</v>
      </c>
    </row>
    <row r="24">
      <c r="A24" s="3"/>
      <c r="B24" s="26" t="s">
        <v>63</v>
      </c>
      <c r="C24" s="14"/>
      <c r="D24" s="31" t="s">
        <v>65</v>
      </c>
      <c r="E24" s="29" t="s">
        <v>66</v>
      </c>
      <c r="F24" s="14"/>
      <c r="G24" s="31" t="s">
        <v>67</v>
      </c>
      <c r="H24" s="31" t="s">
        <v>15</v>
      </c>
      <c r="I24" s="29" t="s">
        <v>18</v>
      </c>
      <c r="J24" s="14"/>
      <c r="K24" s="36"/>
      <c r="L24" s="37"/>
    </row>
    <row r="25">
      <c r="A25" s="3"/>
      <c r="B25" s="39"/>
      <c r="C25" s="14"/>
      <c r="D25" s="43"/>
      <c r="E25" s="41"/>
      <c r="F25" s="14"/>
      <c r="G25" s="43"/>
      <c r="H25" s="43"/>
      <c r="I25" s="59"/>
      <c r="J25" s="14"/>
      <c r="K25" s="47"/>
      <c r="L25" s="37"/>
    </row>
    <row r="26">
      <c r="A26" s="3"/>
      <c r="B26" s="39"/>
      <c r="C26" s="14"/>
      <c r="D26" s="60"/>
      <c r="E26" s="59"/>
      <c r="F26" s="14"/>
      <c r="G26" s="60"/>
      <c r="H26" s="60"/>
      <c r="I26" s="59"/>
      <c r="J26" s="14"/>
      <c r="K26" s="47"/>
      <c r="L26" s="37"/>
    </row>
    <row r="27">
      <c r="A27" s="3"/>
      <c r="B27" s="39"/>
      <c r="C27" s="14"/>
      <c r="D27" s="60"/>
      <c r="E27" s="59"/>
      <c r="F27" s="14"/>
      <c r="G27" s="60"/>
      <c r="H27" s="60"/>
      <c r="I27" s="59"/>
      <c r="J27" s="14"/>
      <c r="K27" s="17"/>
      <c r="L27" s="37"/>
    </row>
    <row r="28">
      <c r="A28" s="3"/>
      <c r="B28" s="68" t="s">
        <v>34</v>
      </c>
      <c r="C28" s="67"/>
      <c r="D28" s="67"/>
      <c r="E28" s="67"/>
      <c r="F28" s="67"/>
      <c r="G28" s="67"/>
      <c r="H28" s="67"/>
      <c r="I28" s="67"/>
      <c r="J28" s="70"/>
      <c r="K28" s="122"/>
      <c r="L28" s="37"/>
    </row>
    <row r="29">
      <c r="A29" s="3"/>
      <c r="B29" s="24" t="s">
        <v>76</v>
      </c>
    </row>
    <row r="30">
      <c r="A30" s="3"/>
      <c r="B30" s="26" t="s">
        <v>77</v>
      </c>
      <c r="C30" s="14"/>
      <c r="D30" s="31" t="s">
        <v>78</v>
      </c>
      <c r="E30" s="29" t="s">
        <v>79</v>
      </c>
      <c r="F30" s="14"/>
      <c r="G30" s="152" t="s">
        <v>80</v>
      </c>
      <c r="H30" s="31" t="s">
        <v>17</v>
      </c>
      <c r="I30" s="29" t="s">
        <v>18</v>
      </c>
      <c r="J30" s="14"/>
      <c r="K30" s="36"/>
      <c r="L30" s="37"/>
    </row>
    <row r="31">
      <c r="A31" s="3"/>
      <c r="B31" s="26" t="s">
        <v>201</v>
      </c>
      <c r="C31" s="14"/>
      <c r="D31" s="76">
        <v>228318.0</v>
      </c>
      <c r="E31" s="173">
        <v>2.0</v>
      </c>
      <c r="F31" s="14"/>
      <c r="G31" s="76">
        <f>D31*E31</f>
        <v>456636</v>
      </c>
      <c r="H31" s="122">
        <v>2.0</v>
      </c>
      <c r="I31" s="169">
        <f>G31/H31</f>
        <v>228318</v>
      </c>
      <c r="J31" s="14"/>
      <c r="K31" s="47"/>
      <c r="L31" s="37"/>
    </row>
    <row r="32">
      <c r="A32" s="3"/>
      <c r="B32" s="176"/>
      <c r="C32" s="14"/>
      <c r="D32" s="122"/>
      <c r="E32" s="135"/>
      <c r="F32" s="14"/>
      <c r="G32" s="122"/>
      <c r="H32" s="122"/>
      <c r="I32" s="135"/>
      <c r="J32" s="14"/>
      <c r="K32" s="47"/>
      <c r="L32" s="37"/>
    </row>
    <row r="33">
      <c r="A33" s="3"/>
      <c r="B33" s="39"/>
      <c r="C33" s="14"/>
      <c r="D33" s="60"/>
      <c r="E33" s="59"/>
      <c r="F33" s="14"/>
      <c r="G33" s="60"/>
      <c r="H33" s="60"/>
      <c r="I33" s="59"/>
      <c r="J33" s="14"/>
      <c r="K33" s="47"/>
      <c r="L33" s="37"/>
    </row>
    <row r="34">
      <c r="A34" s="3"/>
      <c r="B34" s="39"/>
      <c r="C34" s="14"/>
      <c r="D34" s="60"/>
      <c r="E34" s="59"/>
      <c r="F34" s="14"/>
      <c r="G34" s="60"/>
      <c r="H34" s="60"/>
      <c r="I34" s="59"/>
      <c r="J34" s="14"/>
      <c r="K34" s="17"/>
      <c r="L34" s="37"/>
    </row>
    <row r="35">
      <c r="A35" s="3"/>
      <c r="B35" s="68" t="s">
        <v>34</v>
      </c>
      <c r="C35" s="67"/>
      <c r="D35" s="67"/>
      <c r="E35" s="67"/>
      <c r="F35" s="67"/>
      <c r="G35" s="67"/>
      <c r="H35" s="67"/>
      <c r="I35" s="67"/>
      <c r="J35" s="70"/>
      <c r="K35" s="114">
        <f>I31</f>
        <v>228318</v>
      </c>
      <c r="L35" s="37"/>
    </row>
    <row r="36">
      <c r="A36" s="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>
      <c r="A37" s="3"/>
      <c r="B37" s="175" t="s">
        <v>101</v>
      </c>
      <c r="C37" s="12"/>
      <c r="D37" s="12"/>
      <c r="E37" s="12"/>
      <c r="F37" s="12"/>
      <c r="G37" s="12"/>
      <c r="H37" s="12"/>
      <c r="I37" s="12"/>
      <c r="J37" s="14"/>
      <c r="K37" s="76">
        <f>K13+K22+K28+K35</f>
        <v>1397075</v>
      </c>
      <c r="L37" s="179"/>
    </row>
  </sheetData>
  <mergeCells count="76">
    <mergeCell ref="B1:K5"/>
    <mergeCell ref="B6:K6"/>
    <mergeCell ref="B7:K7"/>
    <mergeCell ref="B8:E8"/>
    <mergeCell ref="F8:I8"/>
    <mergeCell ref="J8:L8"/>
    <mergeCell ref="B9:L9"/>
    <mergeCell ref="B12:D12"/>
    <mergeCell ref="E12:F12"/>
    <mergeCell ref="B10:D10"/>
    <mergeCell ref="E10:F10"/>
    <mergeCell ref="I10:J10"/>
    <mergeCell ref="K10:K12"/>
    <mergeCell ref="B11:D11"/>
    <mergeCell ref="E11:F11"/>
    <mergeCell ref="I11:J11"/>
    <mergeCell ref="B16:D16"/>
    <mergeCell ref="E16:F16"/>
    <mergeCell ref="B15:D15"/>
    <mergeCell ref="B17:D17"/>
    <mergeCell ref="I16:J16"/>
    <mergeCell ref="I17:J17"/>
    <mergeCell ref="B18:D18"/>
    <mergeCell ref="E18:F18"/>
    <mergeCell ref="I27:J27"/>
    <mergeCell ref="I31:J31"/>
    <mergeCell ref="B27:C27"/>
    <mergeCell ref="E27:F27"/>
    <mergeCell ref="B28:J28"/>
    <mergeCell ref="B29:L29"/>
    <mergeCell ref="B30:C30"/>
    <mergeCell ref="I30:J30"/>
    <mergeCell ref="B31:C31"/>
    <mergeCell ref="I12:J12"/>
    <mergeCell ref="B13:J13"/>
    <mergeCell ref="B14:L14"/>
    <mergeCell ref="E15:F15"/>
    <mergeCell ref="I15:J15"/>
    <mergeCell ref="K15:K19"/>
    <mergeCell ref="I18:J18"/>
    <mergeCell ref="E17:F17"/>
    <mergeCell ref="B19:D19"/>
    <mergeCell ref="E19:F19"/>
    <mergeCell ref="B20:D20"/>
    <mergeCell ref="E20:F20"/>
    <mergeCell ref="B21:D21"/>
    <mergeCell ref="E21:F21"/>
    <mergeCell ref="E25:F25"/>
    <mergeCell ref="E26:F26"/>
    <mergeCell ref="B22:J22"/>
    <mergeCell ref="B23:L23"/>
    <mergeCell ref="B24:C24"/>
    <mergeCell ref="E24:F24"/>
    <mergeCell ref="I24:J24"/>
    <mergeCell ref="B25:C25"/>
    <mergeCell ref="B26:C26"/>
    <mergeCell ref="E30:F30"/>
    <mergeCell ref="E31:F31"/>
    <mergeCell ref="B32:C32"/>
    <mergeCell ref="E32:F32"/>
    <mergeCell ref="B33:C33"/>
    <mergeCell ref="E33:F33"/>
    <mergeCell ref="B34:C34"/>
    <mergeCell ref="E34:F34"/>
    <mergeCell ref="B35:J35"/>
    <mergeCell ref="B37:J37"/>
    <mergeCell ref="I32:J32"/>
    <mergeCell ref="I33:J33"/>
    <mergeCell ref="I19:J19"/>
    <mergeCell ref="I20:J20"/>
    <mergeCell ref="I21:J21"/>
    <mergeCell ref="K24:K27"/>
    <mergeCell ref="I25:J25"/>
    <mergeCell ref="I26:J26"/>
    <mergeCell ref="K30:K34"/>
    <mergeCell ref="I34:J34"/>
  </mergeCells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>
      <c r="A1" s="3"/>
      <c r="B1" s="5"/>
      <c r="L1" s="5"/>
    </row>
    <row r="2">
      <c r="A2" s="3"/>
      <c r="L2" s="5"/>
    </row>
    <row r="3">
      <c r="A3" s="3"/>
      <c r="L3" s="5"/>
    </row>
    <row r="4">
      <c r="A4" s="3"/>
      <c r="L4" s="5"/>
    </row>
    <row r="5">
      <c r="A5" s="3"/>
      <c r="L5" s="5"/>
    </row>
    <row r="6">
      <c r="A6" s="3"/>
      <c r="B6" s="9" t="s">
        <v>2</v>
      </c>
      <c r="L6" s="9"/>
    </row>
    <row r="7" ht="67.5" customHeight="1">
      <c r="A7" s="3"/>
      <c r="B7" s="259" t="s">
        <v>154</v>
      </c>
    </row>
    <row r="8" ht="39.7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214</v>
      </c>
      <c r="C11" s="12"/>
      <c r="D11" s="14"/>
      <c r="E11" s="41" t="s">
        <v>23</v>
      </c>
      <c r="F11" s="14"/>
      <c r="G11" s="42">
        <v>6008.37</v>
      </c>
      <c r="H11" s="43">
        <v>1.0</v>
      </c>
      <c r="I11" s="45">
        <f>H11*G11</f>
        <v>6008.37</v>
      </c>
      <c r="J11" s="14"/>
      <c r="K11" s="47"/>
      <c r="L11" s="37"/>
    </row>
    <row r="12">
      <c r="A12" s="3"/>
      <c r="B12" s="39"/>
      <c r="C12" s="12"/>
      <c r="D12" s="14"/>
      <c r="E12" s="59"/>
      <c r="F12" s="14"/>
      <c r="G12" s="60"/>
      <c r="H12" s="60"/>
      <c r="I12" s="59"/>
      <c r="J12" s="14"/>
      <c r="K12" s="17"/>
      <c r="L12" s="37"/>
    </row>
    <row r="13">
      <c r="A13" s="3"/>
      <c r="B13" s="68" t="s">
        <v>34</v>
      </c>
      <c r="C13" s="67"/>
      <c r="D13" s="67"/>
      <c r="E13" s="67"/>
      <c r="F13" s="67"/>
      <c r="G13" s="67"/>
      <c r="H13" s="67"/>
      <c r="I13" s="67"/>
      <c r="J13" s="70"/>
      <c r="K13" s="76">
        <f>I11</f>
        <v>6008.37</v>
      </c>
      <c r="L13" s="37"/>
    </row>
    <row r="14">
      <c r="A14" s="3"/>
      <c r="B14" s="24" t="s">
        <v>41</v>
      </c>
    </row>
    <row r="15">
      <c r="A15" s="3"/>
      <c r="B15" s="26" t="s">
        <v>13</v>
      </c>
      <c r="C15" s="12"/>
      <c r="D15" s="14"/>
      <c r="E15" s="118" t="s">
        <v>42</v>
      </c>
      <c r="F15" s="14"/>
      <c r="G15" s="81" t="s">
        <v>43</v>
      </c>
      <c r="H15" s="31" t="s">
        <v>44</v>
      </c>
      <c r="I15" s="29" t="s">
        <v>18</v>
      </c>
      <c r="J15" s="14"/>
      <c r="K15" s="36"/>
      <c r="L15" s="37"/>
    </row>
    <row r="16">
      <c r="A16" s="3"/>
      <c r="B16" s="84" t="s">
        <v>216</v>
      </c>
      <c r="C16" s="12"/>
      <c r="D16" s="14"/>
      <c r="E16" s="118" t="s">
        <v>23</v>
      </c>
      <c r="F16" s="14"/>
      <c r="G16" s="120">
        <v>70405.0</v>
      </c>
      <c r="H16" s="122">
        <v>0.1</v>
      </c>
      <c r="I16" s="126">
        <f t="shared" ref="I16:I19" si="1">G16*H16</f>
        <v>7040.5</v>
      </c>
      <c r="J16" s="14"/>
      <c r="K16" s="47"/>
      <c r="L16" s="37"/>
    </row>
    <row r="17">
      <c r="A17" s="3"/>
      <c r="B17" s="84" t="s">
        <v>217</v>
      </c>
      <c r="C17" s="12"/>
      <c r="D17" s="14"/>
      <c r="E17" s="118" t="s">
        <v>23</v>
      </c>
      <c r="F17" s="14"/>
      <c r="G17" s="76">
        <v>70405.0</v>
      </c>
      <c r="H17" s="122">
        <v>0.1</v>
      </c>
      <c r="I17" s="126">
        <f t="shared" si="1"/>
        <v>7040.5</v>
      </c>
      <c r="J17" s="14"/>
      <c r="K17" s="47"/>
      <c r="L17" s="37"/>
    </row>
    <row r="18">
      <c r="A18" s="3"/>
      <c r="B18" s="84" t="s">
        <v>218</v>
      </c>
      <c r="C18" s="12"/>
      <c r="D18" s="14"/>
      <c r="E18" s="118" t="s">
        <v>73</v>
      </c>
      <c r="F18" s="14"/>
      <c r="G18" s="76">
        <v>61125.5</v>
      </c>
      <c r="H18" s="122">
        <v>0.5</v>
      </c>
      <c r="I18" s="169">
        <f t="shared" si="1"/>
        <v>30562.75</v>
      </c>
      <c r="J18" s="14"/>
      <c r="K18" s="47"/>
      <c r="L18" s="37"/>
    </row>
    <row r="19">
      <c r="A19" s="3"/>
      <c r="B19" s="100" t="s">
        <v>219</v>
      </c>
      <c r="C19" s="12"/>
      <c r="D19" s="14"/>
      <c r="E19" s="118" t="s">
        <v>23</v>
      </c>
      <c r="F19" s="14"/>
      <c r="G19" s="76">
        <v>62000.0</v>
      </c>
      <c r="H19" s="122">
        <v>1.0</v>
      </c>
      <c r="I19" s="169">
        <f t="shared" si="1"/>
        <v>62000</v>
      </c>
      <c r="J19" s="14"/>
      <c r="K19" s="17"/>
      <c r="L19" s="37"/>
    </row>
    <row r="20">
      <c r="A20" s="3"/>
      <c r="B20" s="138"/>
      <c r="C20" s="67"/>
      <c r="D20" s="70"/>
      <c r="E20" s="146"/>
      <c r="F20" s="70"/>
      <c r="G20" s="140"/>
      <c r="H20" s="140"/>
      <c r="I20" s="142"/>
      <c r="J20" s="70"/>
      <c r="K20" s="102"/>
      <c r="L20" s="37"/>
    </row>
    <row r="21">
      <c r="A21" s="3"/>
      <c r="B21" s="68" t="s">
        <v>34</v>
      </c>
      <c r="C21" s="67"/>
      <c r="D21" s="67"/>
      <c r="E21" s="67"/>
      <c r="F21" s="67"/>
      <c r="G21" s="67"/>
      <c r="H21" s="67"/>
      <c r="I21" s="67"/>
      <c r="J21" s="70"/>
      <c r="K21" s="153">
        <f>I16+I17+I18+I19</f>
        <v>106643.75</v>
      </c>
      <c r="L21" s="37"/>
    </row>
    <row r="22">
      <c r="A22" s="3"/>
      <c r="B22" s="24" t="s">
        <v>61</v>
      </c>
    </row>
    <row r="23">
      <c r="A23" s="3"/>
      <c r="B23" s="26" t="s">
        <v>63</v>
      </c>
      <c r="C23" s="14"/>
      <c r="D23" s="31" t="s">
        <v>65</v>
      </c>
      <c r="E23" s="29" t="s">
        <v>66</v>
      </c>
      <c r="F23" s="14"/>
      <c r="G23" s="31" t="s">
        <v>67</v>
      </c>
      <c r="H23" s="31" t="s">
        <v>15</v>
      </c>
      <c r="I23" s="29" t="s">
        <v>18</v>
      </c>
      <c r="J23" s="14"/>
      <c r="K23" s="36"/>
      <c r="L23" s="37"/>
    </row>
    <row r="24">
      <c r="A24" s="3"/>
      <c r="B24" s="39"/>
      <c r="C24" s="14"/>
      <c r="D24" s="43"/>
      <c r="E24" s="41"/>
      <c r="F24" s="14"/>
      <c r="G24" s="43"/>
      <c r="H24" s="43"/>
      <c r="I24" s="59"/>
      <c r="J24" s="14"/>
      <c r="K24" s="47"/>
      <c r="L24" s="37"/>
    </row>
    <row r="25">
      <c r="A25" s="3"/>
      <c r="B25" s="39"/>
      <c r="C25" s="14"/>
      <c r="D25" s="60"/>
      <c r="E25" s="59"/>
      <c r="F25" s="14"/>
      <c r="G25" s="60"/>
      <c r="H25" s="60"/>
      <c r="I25" s="59"/>
      <c r="J25" s="14"/>
      <c r="K25" s="47"/>
      <c r="L25" s="37"/>
    </row>
    <row r="26">
      <c r="A26" s="3"/>
      <c r="B26" s="39"/>
      <c r="C26" s="14"/>
      <c r="D26" s="60"/>
      <c r="E26" s="59"/>
      <c r="F26" s="14"/>
      <c r="G26" s="60"/>
      <c r="H26" s="60"/>
      <c r="I26" s="59"/>
      <c r="J26" s="14"/>
      <c r="K26" s="17"/>
      <c r="L26" s="37"/>
    </row>
    <row r="27">
      <c r="A27" s="3"/>
      <c r="B27" s="68" t="s">
        <v>34</v>
      </c>
      <c r="C27" s="67"/>
      <c r="D27" s="67"/>
      <c r="E27" s="67"/>
      <c r="F27" s="67"/>
      <c r="G27" s="67"/>
      <c r="H27" s="67"/>
      <c r="I27" s="67"/>
      <c r="J27" s="70"/>
      <c r="K27" s="122"/>
      <c r="L27" s="37"/>
    </row>
    <row r="28">
      <c r="A28" s="3"/>
      <c r="B28" s="24" t="s">
        <v>76</v>
      </c>
    </row>
    <row r="29">
      <c r="A29" s="3"/>
      <c r="B29" s="26" t="s">
        <v>77</v>
      </c>
      <c r="C29" s="14"/>
      <c r="D29" s="31" t="s">
        <v>78</v>
      </c>
      <c r="E29" s="29" t="s">
        <v>79</v>
      </c>
      <c r="F29" s="14"/>
      <c r="G29" s="152" t="s">
        <v>80</v>
      </c>
      <c r="H29" s="31" t="s">
        <v>17</v>
      </c>
      <c r="I29" s="29" t="s">
        <v>18</v>
      </c>
      <c r="J29" s="14"/>
      <c r="K29" s="36"/>
      <c r="L29" s="37"/>
    </row>
    <row r="30">
      <c r="A30" s="3"/>
      <c r="B30" s="26" t="s">
        <v>95</v>
      </c>
      <c r="C30" s="14"/>
      <c r="D30" s="76">
        <v>228318.0</v>
      </c>
      <c r="E30" s="173">
        <v>2.0</v>
      </c>
      <c r="F30" s="14"/>
      <c r="G30" s="76">
        <f>E30*D30</f>
        <v>456636</v>
      </c>
      <c r="H30" s="122">
        <v>1.3</v>
      </c>
      <c r="I30" s="169">
        <f>G30/H30</f>
        <v>351258.4615</v>
      </c>
      <c r="J30" s="14"/>
      <c r="K30" s="47"/>
      <c r="L30" s="37"/>
    </row>
    <row r="31">
      <c r="A31" s="3"/>
      <c r="B31" s="176"/>
      <c r="C31" s="14"/>
      <c r="D31" s="122"/>
      <c r="E31" s="135"/>
      <c r="F31" s="14"/>
      <c r="G31" s="122"/>
      <c r="H31" s="122"/>
      <c r="I31" s="135"/>
      <c r="J31" s="14"/>
      <c r="K31" s="47"/>
      <c r="L31" s="37"/>
    </row>
    <row r="32">
      <c r="A32" s="3"/>
      <c r="B32" s="39"/>
      <c r="C32" s="14"/>
      <c r="D32" s="60"/>
      <c r="E32" s="59"/>
      <c r="F32" s="14"/>
      <c r="G32" s="60"/>
      <c r="H32" s="60"/>
      <c r="I32" s="59"/>
      <c r="J32" s="14"/>
      <c r="K32" s="47"/>
      <c r="L32" s="37"/>
    </row>
    <row r="33">
      <c r="A33" s="3"/>
      <c r="B33" s="39"/>
      <c r="C33" s="14"/>
      <c r="D33" s="60"/>
      <c r="E33" s="59"/>
      <c r="F33" s="14"/>
      <c r="G33" s="60"/>
      <c r="H33" s="60"/>
      <c r="I33" s="59"/>
      <c r="J33" s="14"/>
      <c r="K33" s="17"/>
      <c r="L33" s="37"/>
    </row>
    <row r="34">
      <c r="A34" s="3"/>
      <c r="B34" s="68" t="s">
        <v>34</v>
      </c>
      <c r="C34" s="67"/>
      <c r="D34" s="67"/>
      <c r="E34" s="67"/>
      <c r="F34" s="67"/>
      <c r="G34" s="67"/>
      <c r="H34" s="67"/>
      <c r="I34" s="67"/>
      <c r="J34" s="70"/>
      <c r="K34" s="114">
        <f>I30+I31</f>
        <v>351258.4615</v>
      </c>
      <c r="L34" s="37"/>
    </row>
    <row r="35">
      <c r="A35" s="3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</row>
    <row r="36">
      <c r="A36" s="3"/>
      <c r="B36" s="175" t="s">
        <v>101</v>
      </c>
      <c r="C36" s="12"/>
      <c r="D36" s="12"/>
      <c r="E36" s="12"/>
      <c r="F36" s="12"/>
      <c r="G36" s="12"/>
      <c r="H36" s="12"/>
      <c r="I36" s="12"/>
      <c r="J36" s="14"/>
      <c r="K36" s="76">
        <f>K34+K21+K13</f>
        <v>463910.5815</v>
      </c>
      <c r="L36" s="179"/>
    </row>
  </sheetData>
  <mergeCells count="73">
    <mergeCell ref="B1:K5"/>
    <mergeCell ref="B6:K6"/>
    <mergeCell ref="B7:L7"/>
    <mergeCell ref="B8:E8"/>
    <mergeCell ref="F8:I8"/>
    <mergeCell ref="J8:L8"/>
    <mergeCell ref="B9:L9"/>
    <mergeCell ref="B12:D12"/>
    <mergeCell ref="E12:F12"/>
    <mergeCell ref="B10:D10"/>
    <mergeCell ref="E10:F10"/>
    <mergeCell ref="I10:J10"/>
    <mergeCell ref="K10:K12"/>
    <mergeCell ref="B11:D11"/>
    <mergeCell ref="E11:F11"/>
    <mergeCell ref="I11:J11"/>
    <mergeCell ref="B16:D16"/>
    <mergeCell ref="E16:F16"/>
    <mergeCell ref="B15:D15"/>
    <mergeCell ref="B17:D17"/>
    <mergeCell ref="I16:J16"/>
    <mergeCell ref="I17:J17"/>
    <mergeCell ref="B18:D18"/>
    <mergeCell ref="E18:F18"/>
    <mergeCell ref="I30:J30"/>
    <mergeCell ref="I31:J31"/>
    <mergeCell ref="I32:J32"/>
    <mergeCell ref="I33:J33"/>
    <mergeCell ref="I19:J19"/>
    <mergeCell ref="I20:J20"/>
    <mergeCell ref="K23:K26"/>
    <mergeCell ref="I24:J24"/>
    <mergeCell ref="I25:J25"/>
    <mergeCell ref="I26:J26"/>
    <mergeCell ref="K29:K33"/>
    <mergeCell ref="E17:F17"/>
    <mergeCell ref="B19:D19"/>
    <mergeCell ref="E19:F19"/>
    <mergeCell ref="B20:D20"/>
    <mergeCell ref="E20:F20"/>
    <mergeCell ref="I12:J12"/>
    <mergeCell ref="B13:J13"/>
    <mergeCell ref="B14:L14"/>
    <mergeCell ref="E15:F15"/>
    <mergeCell ref="I15:J15"/>
    <mergeCell ref="K15:K19"/>
    <mergeCell ref="I18:J18"/>
    <mergeCell ref="E24:F24"/>
    <mergeCell ref="E25:F25"/>
    <mergeCell ref="B21:J21"/>
    <mergeCell ref="B22:L22"/>
    <mergeCell ref="B23:C23"/>
    <mergeCell ref="E23:F23"/>
    <mergeCell ref="I23:J23"/>
    <mergeCell ref="B24:C24"/>
    <mergeCell ref="B25:C25"/>
    <mergeCell ref="E29:F29"/>
    <mergeCell ref="E30:F30"/>
    <mergeCell ref="B31:C31"/>
    <mergeCell ref="E31:F31"/>
    <mergeCell ref="B32:C32"/>
    <mergeCell ref="E32:F32"/>
    <mergeCell ref="B33:C33"/>
    <mergeCell ref="E33:F33"/>
    <mergeCell ref="B34:J34"/>
    <mergeCell ref="B36:J36"/>
    <mergeCell ref="B26:C26"/>
    <mergeCell ref="E26:F26"/>
    <mergeCell ref="B27:J27"/>
    <mergeCell ref="B28:L28"/>
    <mergeCell ref="B29:C29"/>
    <mergeCell ref="I29:J29"/>
    <mergeCell ref="B30:C30"/>
  </mergeCells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>
      <c r="A1" s="3"/>
      <c r="B1" s="5"/>
      <c r="L1" s="5"/>
    </row>
    <row r="2">
      <c r="A2" s="3"/>
      <c r="L2" s="5"/>
    </row>
    <row r="3">
      <c r="A3" s="3"/>
      <c r="L3" s="5"/>
    </row>
    <row r="4">
      <c r="A4" s="3"/>
      <c r="L4" s="5"/>
    </row>
    <row r="5">
      <c r="A5" s="3"/>
      <c r="L5" s="5"/>
    </row>
    <row r="6">
      <c r="A6" s="3"/>
      <c r="B6" s="9" t="s">
        <v>2</v>
      </c>
      <c r="L6" s="9"/>
    </row>
    <row r="7" ht="45.0" customHeight="1">
      <c r="A7" s="3"/>
      <c r="B7" s="13" t="s">
        <v>158</v>
      </c>
      <c r="L7" s="259"/>
    </row>
    <row r="8" ht="39.75" customHeight="1">
      <c r="A8" s="16"/>
      <c r="B8" s="18" t="s">
        <v>7</v>
      </c>
      <c r="F8" s="21" t="s">
        <v>10</v>
      </c>
      <c r="J8" s="22" t="s">
        <v>11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214</v>
      </c>
      <c r="C11" s="12"/>
      <c r="D11" s="14"/>
      <c r="E11" s="41" t="s">
        <v>23</v>
      </c>
      <c r="F11" s="14"/>
      <c r="G11" s="42">
        <v>15464.0</v>
      </c>
      <c r="H11" s="43">
        <v>1.0</v>
      </c>
      <c r="I11" s="45">
        <f>H11*G11</f>
        <v>15464</v>
      </c>
      <c r="J11" s="14"/>
      <c r="K11" s="47"/>
      <c r="L11" s="37"/>
      <c r="M11" s="261"/>
      <c r="N11" s="262"/>
      <c r="O11" s="262"/>
      <c r="P11" s="262"/>
      <c r="Q11" s="262"/>
    </row>
    <row r="12">
      <c r="A12" s="3"/>
      <c r="B12" s="39"/>
      <c r="C12" s="12"/>
      <c r="D12" s="14"/>
      <c r="E12" s="59"/>
      <c r="F12" s="14"/>
      <c r="G12" s="60"/>
      <c r="H12" s="60"/>
      <c r="I12" s="59"/>
      <c r="J12" s="14"/>
      <c r="K12" s="17"/>
      <c r="L12" s="37"/>
      <c r="N12" s="263"/>
      <c r="O12" s="263"/>
      <c r="P12" s="265"/>
      <c r="Q12" s="265"/>
    </row>
    <row r="13">
      <c r="A13" s="3"/>
      <c r="B13" s="68" t="s">
        <v>34</v>
      </c>
      <c r="C13" s="67"/>
      <c r="D13" s="67"/>
      <c r="E13" s="67"/>
      <c r="F13" s="67"/>
      <c r="G13" s="67"/>
      <c r="H13" s="67"/>
      <c r="I13" s="67"/>
      <c r="J13" s="70"/>
      <c r="K13" s="76">
        <f>I11</f>
        <v>15464</v>
      </c>
      <c r="L13" s="37"/>
      <c r="N13" s="263"/>
      <c r="O13" s="263"/>
      <c r="P13" s="265"/>
      <c r="Q13" s="265"/>
    </row>
    <row r="14">
      <c r="A14" s="3"/>
      <c r="B14" s="24" t="s">
        <v>41</v>
      </c>
      <c r="N14" s="263"/>
      <c r="O14" s="263"/>
      <c r="P14" s="265"/>
      <c r="Q14" s="265"/>
    </row>
    <row r="15">
      <c r="A15" s="3"/>
      <c r="B15" s="26" t="s">
        <v>13</v>
      </c>
      <c r="C15" s="12"/>
      <c r="D15" s="14"/>
      <c r="E15" s="118" t="s">
        <v>42</v>
      </c>
      <c r="F15" s="14"/>
      <c r="G15" s="81" t="s">
        <v>43</v>
      </c>
      <c r="H15" s="31" t="s">
        <v>44</v>
      </c>
      <c r="I15" s="29" t="s">
        <v>18</v>
      </c>
      <c r="J15" s="14"/>
      <c r="K15" s="36"/>
      <c r="L15" s="37"/>
      <c r="N15" s="263"/>
      <c r="O15" s="263"/>
      <c r="P15" s="265"/>
      <c r="Q15" s="265"/>
    </row>
    <row r="16">
      <c r="A16" s="3"/>
      <c r="B16" s="39" t="s">
        <v>220</v>
      </c>
      <c r="C16" s="12"/>
      <c r="D16" s="14"/>
      <c r="E16" s="118" t="s">
        <v>221</v>
      </c>
      <c r="F16" s="14"/>
      <c r="G16" s="76">
        <v>515736.0</v>
      </c>
      <c r="H16" s="122">
        <v>0.2</v>
      </c>
      <c r="I16" s="169">
        <f t="shared" ref="I16:I19" si="1">G16*H16</f>
        <v>103147.2</v>
      </c>
      <c r="J16" s="14"/>
      <c r="K16" s="47"/>
      <c r="L16" s="37"/>
      <c r="N16" s="263"/>
      <c r="O16" s="263"/>
      <c r="P16" s="265"/>
      <c r="Q16" s="265"/>
    </row>
    <row r="17">
      <c r="A17" s="3"/>
      <c r="B17" s="39" t="s">
        <v>222</v>
      </c>
      <c r="C17" s="12"/>
      <c r="D17" s="14"/>
      <c r="E17" s="118" t="s">
        <v>223</v>
      </c>
      <c r="F17" s="14"/>
      <c r="G17" s="76">
        <v>6313.0</v>
      </c>
      <c r="H17" s="122">
        <v>18.0</v>
      </c>
      <c r="I17" s="169">
        <f t="shared" si="1"/>
        <v>113634</v>
      </c>
      <c r="J17" s="14"/>
      <c r="K17" s="47"/>
      <c r="L17" s="37"/>
      <c r="N17" s="263"/>
      <c r="O17" s="263"/>
      <c r="P17" s="265"/>
      <c r="Q17" s="265"/>
    </row>
    <row r="18">
      <c r="A18" s="3"/>
      <c r="B18" s="39" t="s">
        <v>224</v>
      </c>
      <c r="C18" s="12"/>
      <c r="D18" s="14"/>
      <c r="E18" s="118" t="s">
        <v>99</v>
      </c>
      <c r="F18" s="14"/>
      <c r="G18" s="76">
        <v>55000.0</v>
      </c>
      <c r="H18" s="122">
        <v>3.5</v>
      </c>
      <c r="I18" s="169">
        <f t="shared" si="1"/>
        <v>192500</v>
      </c>
      <c r="J18" s="14"/>
      <c r="K18" s="47"/>
      <c r="L18" s="37"/>
      <c r="N18" s="263"/>
      <c r="O18" s="263"/>
      <c r="P18" s="265"/>
      <c r="Q18" s="265"/>
    </row>
    <row r="19">
      <c r="A19" s="3"/>
      <c r="B19" s="39" t="s">
        <v>225</v>
      </c>
      <c r="C19" s="12"/>
      <c r="D19" s="14"/>
      <c r="E19" s="118" t="s">
        <v>23</v>
      </c>
      <c r="F19" s="14"/>
      <c r="G19" s="76">
        <v>25000.0</v>
      </c>
      <c r="H19" s="122">
        <v>1.0</v>
      </c>
      <c r="I19" s="169">
        <f t="shared" si="1"/>
        <v>25000</v>
      </c>
      <c r="J19" s="14"/>
      <c r="K19" s="17"/>
      <c r="L19" s="37"/>
      <c r="N19" s="263"/>
      <c r="O19" s="263"/>
      <c r="P19" s="263"/>
      <c r="Q19" s="263"/>
    </row>
    <row r="20">
      <c r="A20" s="3"/>
      <c r="B20" s="100"/>
      <c r="C20" s="12"/>
      <c r="D20" s="14"/>
      <c r="E20" s="118"/>
      <c r="F20" s="14"/>
      <c r="G20" s="140"/>
      <c r="H20" s="140"/>
      <c r="I20" s="142"/>
      <c r="J20" s="70"/>
      <c r="K20" s="102"/>
      <c r="L20" s="37"/>
    </row>
    <row r="21">
      <c r="A21" s="3"/>
      <c r="B21" s="138"/>
      <c r="C21" s="67"/>
      <c r="D21" s="70"/>
      <c r="E21" s="146"/>
      <c r="F21" s="70"/>
      <c r="G21" s="140"/>
      <c r="H21" s="140"/>
      <c r="I21" s="142"/>
      <c r="J21" s="70"/>
      <c r="K21" s="102"/>
      <c r="L21" s="37"/>
    </row>
    <row r="22">
      <c r="A22" s="3"/>
      <c r="B22" s="68" t="s">
        <v>34</v>
      </c>
      <c r="C22" s="67"/>
      <c r="D22" s="67"/>
      <c r="E22" s="67"/>
      <c r="F22" s="67"/>
      <c r="G22" s="67"/>
      <c r="H22" s="67"/>
      <c r="I22" s="67"/>
      <c r="J22" s="70"/>
      <c r="K22" s="114">
        <f>I16+I17+I18+I19</f>
        <v>434281.2</v>
      </c>
      <c r="L22" s="37"/>
    </row>
    <row r="23">
      <c r="A23" s="3"/>
      <c r="B23" s="24" t="s">
        <v>61</v>
      </c>
    </row>
    <row r="24">
      <c r="A24" s="3"/>
      <c r="B24" s="26" t="s">
        <v>63</v>
      </c>
      <c r="C24" s="14"/>
      <c r="D24" s="31" t="s">
        <v>65</v>
      </c>
      <c r="E24" s="29" t="s">
        <v>66</v>
      </c>
      <c r="F24" s="14"/>
      <c r="G24" s="31" t="s">
        <v>67</v>
      </c>
      <c r="H24" s="31" t="s">
        <v>15</v>
      </c>
      <c r="I24" s="29" t="s">
        <v>18</v>
      </c>
      <c r="J24" s="14"/>
      <c r="K24" s="36"/>
      <c r="L24" s="37"/>
    </row>
    <row r="25">
      <c r="A25" s="3"/>
      <c r="B25" s="39"/>
      <c r="C25" s="14"/>
      <c r="D25" s="43"/>
      <c r="E25" s="41"/>
      <c r="F25" s="14"/>
      <c r="G25" s="43"/>
      <c r="H25" s="43"/>
      <c r="I25" s="59"/>
      <c r="J25" s="14"/>
      <c r="K25" s="47"/>
      <c r="L25" s="37"/>
    </row>
    <row r="26">
      <c r="A26" s="3"/>
      <c r="B26" s="39"/>
      <c r="C26" s="14"/>
      <c r="D26" s="60"/>
      <c r="E26" s="59"/>
      <c r="F26" s="14"/>
      <c r="G26" s="60"/>
      <c r="H26" s="60"/>
      <c r="I26" s="59"/>
      <c r="J26" s="14"/>
      <c r="K26" s="47"/>
      <c r="L26" s="37"/>
    </row>
    <row r="27">
      <c r="A27" s="3"/>
      <c r="B27" s="39"/>
      <c r="C27" s="14"/>
      <c r="D27" s="60"/>
      <c r="E27" s="59"/>
      <c r="F27" s="14"/>
      <c r="G27" s="60"/>
      <c r="H27" s="60"/>
      <c r="I27" s="59"/>
      <c r="J27" s="14"/>
      <c r="K27" s="17"/>
      <c r="L27" s="37"/>
    </row>
    <row r="28">
      <c r="A28" s="3"/>
      <c r="B28" s="68" t="s">
        <v>34</v>
      </c>
      <c r="C28" s="67"/>
      <c r="D28" s="67"/>
      <c r="E28" s="67"/>
      <c r="F28" s="67"/>
      <c r="G28" s="67"/>
      <c r="H28" s="67"/>
      <c r="I28" s="67"/>
      <c r="J28" s="70"/>
      <c r="K28" s="122"/>
      <c r="L28" s="37"/>
    </row>
    <row r="29">
      <c r="A29" s="3"/>
      <c r="B29" s="24" t="s">
        <v>76</v>
      </c>
    </row>
    <row r="30">
      <c r="A30" s="3"/>
      <c r="B30" s="26" t="s">
        <v>77</v>
      </c>
      <c r="C30" s="14"/>
      <c r="D30" s="31" t="s">
        <v>78</v>
      </c>
      <c r="E30" s="29" t="s">
        <v>79</v>
      </c>
      <c r="F30" s="14"/>
      <c r="G30" s="152" t="s">
        <v>80</v>
      </c>
      <c r="H30" s="31" t="s">
        <v>17</v>
      </c>
      <c r="I30" s="29" t="s">
        <v>18</v>
      </c>
      <c r="J30" s="14"/>
      <c r="K30" s="36"/>
      <c r="L30" s="37"/>
    </row>
    <row r="31">
      <c r="A31" s="3"/>
      <c r="B31" s="26" t="s">
        <v>201</v>
      </c>
      <c r="C31" s="14"/>
      <c r="D31" s="76">
        <v>228318.0</v>
      </c>
      <c r="E31" s="173">
        <v>2.0</v>
      </c>
      <c r="F31" s="14"/>
      <c r="G31" s="76">
        <f>D31*E31</f>
        <v>456636</v>
      </c>
      <c r="H31" s="122">
        <v>0.6</v>
      </c>
      <c r="I31" s="169">
        <f>G31/H31</f>
        <v>761060</v>
      </c>
      <c r="J31" s="14"/>
      <c r="K31" s="47"/>
      <c r="L31" s="37"/>
    </row>
    <row r="32">
      <c r="A32" s="3"/>
      <c r="B32" s="176"/>
      <c r="C32" s="14"/>
      <c r="D32" s="122"/>
      <c r="E32" s="135"/>
      <c r="F32" s="14"/>
      <c r="G32" s="122"/>
      <c r="H32" s="122"/>
      <c r="I32" s="135"/>
      <c r="J32" s="14"/>
      <c r="K32" s="47"/>
      <c r="L32" s="37"/>
    </row>
    <row r="33">
      <c r="A33" s="3"/>
      <c r="B33" s="39"/>
      <c r="C33" s="14"/>
      <c r="D33" s="60"/>
      <c r="E33" s="59"/>
      <c r="F33" s="14"/>
      <c r="G33" s="60"/>
      <c r="H33" s="60"/>
      <c r="I33" s="59"/>
      <c r="J33" s="14"/>
      <c r="K33" s="47"/>
      <c r="L33" s="37"/>
    </row>
    <row r="34">
      <c r="A34" s="3"/>
      <c r="B34" s="39"/>
      <c r="C34" s="14"/>
      <c r="D34" s="60"/>
      <c r="E34" s="59"/>
      <c r="F34" s="14"/>
      <c r="G34" s="60"/>
      <c r="H34" s="60"/>
      <c r="I34" s="59"/>
      <c r="J34" s="14"/>
      <c r="K34" s="17"/>
      <c r="L34" s="37"/>
    </row>
    <row r="35">
      <c r="A35" s="3"/>
      <c r="B35" s="68" t="s">
        <v>34</v>
      </c>
      <c r="C35" s="67"/>
      <c r="D35" s="67"/>
      <c r="E35" s="67"/>
      <c r="F35" s="67"/>
      <c r="G35" s="67"/>
      <c r="H35" s="67"/>
      <c r="I35" s="67"/>
      <c r="J35" s="70"/>
      <c r="K35" s="114">
        <f>I31</f>
        <v>761060</v>
      </c>
      <c r="L35" s="37"/>
    </row>
    <row r="36">
      <c r="A36" s="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>
      <c r="A37" s="3"/>
      <c r="B37" s="175" t="s">
        <v>101</v>
      </c>
      <c r="C37" s="12"/>
      <c r="D37" s="12"/>
      <c r="E37" s="12"/>
      <c r="F37" s="12"/>
      <c r="G37" s="12"/>
      <c r="H37" s="12"/>
      <c r="I37" s="12"/>
      <c r="J37" s="14"/>
      <c r="K37" s="76">
        <f>K13+K22+K28+K35</f>
        <v>1210805.2</v>
      </c>
      <c r="L37" s="179"/>
    </row>
  </sheetData>
  <mergeCells count="76">
    <mergeCell ref="B1:K5"/>
    <mergeCell ref="B6:K6"/>
    <mergeCell ref="B7:K7"/>
    <mergeCell ref="B8:E8"/>
    <mergeCell ref="F8:I8"/>
    <mergeCell ref="J8:L8"/>
    <mergeCell ref="B9:L9"/>
    <mergeCell ref="B12:D12"/>
    <mergeCell ref="E12:F12"/>
    <mergeCell ref="B10:D10"/>
    <mergeCell ref="E10:F10"/>
    <mergeCell ref="I10:J10"/>
    <mergeCell ref="K10:K12"/>
    <mergeCell ref="B11:D11"/>
    <mergeCell ref="E11:F11"/>
    <mergeCell ref="I11:J11"/>
    <mergeCell ref="B16:D16"/>
    <mergeCell ref="E16:F16"/>
    <mergeCell ref="B15:D15"/>
    <mergeCell ref="B17:D17"/>
    <mergeCell ref="I16:J16"/>
    <mergeCell ref="I17:J17"/>
    <mergeCell ref="B18:D18"/>
    <mergeCell ref="E18:F18"/>
    <mergeCell ref="I27:J27"/>
    <mergeCell ref="I31:J31"/>
    <mergeCell ref="B27:C27"/>
    <mergeCell ref="E27:F27"/>
    <mergeCell ref="B28:J28"/>
    <mergeCell ref="B29:L29"/>
    <mergeCell ref="B30:C30"/>
    <mergeCell ref="I30:J30"/>
    <mergeCell ref="B31:C31"/>
    <mergeCell ref="I12:J12"/>
    <mergeCell ref="B13:J13"/>
    <mergeCell ref="B14:L14"/>
    <mergeCell ref="E15:F15"/>
    <mergeCell ref="I15:J15"/>
    <mergeCell ref="K15:K19"/>
    <mergeCell ref="I18:J18"/>
    <mergeCell ref="E17:F17"/>
    <mergeCell ref="B19:D19"/>
    <mergeCell ref="E19:F19"/>
    <mergeCell ref="B20:D20"/>
    <mergeCell ref="E20:F20"/>
    <mergeCell ref="B21:D21"/>
    <mergeCell ref="E21:F21"/>
    <mergeCell ref="E25:F25"/>
    <mergeCell ref="E26:F26"/>
    <mergeCell ref="B22:J22"/>
    <mergeCell ref="B23:L23"/>
    <mergeCell ref="B24:C24"/>
    <mergeCell ref="E24:F24"/>
    <mergeCell ref="I24:J24"/>
    <mergeCell ref="B25:C25"/>
    <mergeCell ref="B26:C26"/>
    <mergeCell ref="E30:F30"/>
    <mergeCell ref="E31:F31"/>
    <mergeCell ref="B32:C32"/>
    <mergeCell ref="E32:F32"/>
    <mergeCell ref="B33:C33"/>
    <mergeCell ref="E33:F33"/>
    <mergeCell ref="B34:C34"/>
    <mergeCell ref="E34:F34"/>
    <mergeCell ref="B35:J35"/>
    <mergeCell ref="B37:J37"/>
    <mergeCell ref="I32:J32"/>
    <mergeCell ref="I33:J33"/>
    <mergeCell ref="I19:J19"/>
    <mergeCell ref="I20:J20"/>
    <mergeCell ref="I21:J21"/>
    <mergeCell ref="K24:K27"/>
    <mergeCell ref="I25:J25"/>
    <mergeCell ref="I26:J26"/>
    <mergeCell ref="K30:K34"/>
    <mergeCell ref="I34:J34"/>
  </mergeCells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>
      <c r="A1" s="3"/>
      <c r="B1" s="5"/>
      <c r="L1" s="5"/>
    </row>
    <row r="2">
      <c r="A2" s="3"/>
      <c r="L2" s="5"/>
    </row>
    <row r="3">
      <c r="A3" s="3"/>
      <c r="L3" s="5"/>
    </row>
    <row r="4">
      <c r="A4" s="3"/>
      <c r="L4" s="5"/>
    </row>
    <row r="5">
      <c r="A5" s="3"/>
      <c r="L5" s="5"/>
    </row>
    <row r="6">
      <c r="A6" s="3"/>
      <c r="B6" s="9" t="s">
        <v>2</v>
      </c>
      <c r="L6" s="9"/>
    </row>
    <row r="7">
      <c r="A7" s="3"/>
      <c r="B7" s="13" t="s">
        <v>170</v>
      </c>
      <c r="L7" s="259"/>
    </row>
    <row r="8" ht="39.75" customHeight="1">
      <c r="A8" s="16"/>
      <c r="B8" s="18" t="s">
        <v>7</v>
      </c>
      <c r="F8" s="21" t="s">
        <v>10</v>
      </c>
      <c r="J8" s="22" t="s">
        <v>226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/>
      <c r="B9" s="24" t="s">
        <v>12</v>
      </c>
    </row>
    <row r="10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>
      <c r="A11" s="3"/>
      <c r="B11" s="39" t="s">
        <v>214</v>
      </c>
      <c r="C11" s="12"/>
      <c r="D11" s="14"/>
      <c r="E11" s="41" t="s">
        <v>23</v>
      </c>
      <c r="F11" s="14"/>
      <c r="G11" s="42">
        <v>4566.0</v>
      </c>
      <c r="H11" s="43">
        <v>1.0</v>
      </c>
      <c r="I11" s="45">
        <f>H11*G11</f>
        <v>4566</v>
      </c>
      <c r="J11" s="14"/>
      <c r="K11" s="47"/>
      <c r="L11" s="37"/>
      <c r="M11" s="261"/>
      <c r="N11" s="262"/>
      <c r="O11" s="262"/>
      <c r="P11" s="262"/>
      <c r="Q11" s="262"/>
    </row>
    <row r="12">
      <c r="A12" s="3"/>
      <c r="B12" s="39"/>
      <c r="C12" s="12"/>
      <c r="D12" s="14"/>
      <c r="E12" s="59"/>
      <c r="F12" s="14"/>
      <c r="G12" s="60"/>
      <c r="H12" s="60"/>
      <c r="I12" s="59"/>
      <c r="J12" s="14"/>
      <c r="K12" s="17"/>
      <c r="L12" s="37"/>
      <c r="N12" s="263"/>
      <c r="O12" s="263"/>
      <c r="P12" s="265"/>
      <c r="Q12" s="265"/>
    </row>
    <row r="13">
      <c r="A13" s="3"/>
      <c r="B13" s="68" t="s">
        <v>34</v>
      </c>
      <c r="C13" s="67"/>
      <c r="D13" s="67"/>
      <c r="E13" s="67"/>
      <c r="F13" s="67"/>
      <c r="G13" s="67"/>
      <c r="H13" s="67"/>
      <c r="I13" s="67"/>
      <c r="J13" s="70"/>
      <c r="K13" s="76">
        <f>I11</f>
        <v>4566</v>
      </c>
      <c r="L13" s="37"/>
      <c r="N13" s="263"/>
      <c r="O13" s="263"/>
      <c r="P13" s="265"/>
      <c r="Q13" s="265"/>
    </row>
    <row r="14">
      <c r="A14" s="3"/>
      <c r="B14" s="24" t="s">
        <v>41</v>
      </c>
      <c r="N14" s="263"/>
      <c r="O14" s="263"/>
      <c r="P14" s="265"/>
      <c r="Q14" s="265"/>
    </row>
    <row r="15">
      <c r="A15" s="3"/>
      <c r="B15" s="26" t="s">
        <v>13</v>
      </c>
      <c r="C15" s="12"/>
      <c r="D15" s="14"/>
      <c r="E15" s="118" t="s">
        <v>42</v>
      </c>
      <c r="F15" s="14"/>
      <c r="G15" s="81" t="s">
        <v>43</v>
      </c>
      <c r="H15" s="31" t="s">
        <v>44</v>
      </c>
      <c r="I15" s="29" t="s">
        <v>18</v>
      </c>
      <c r="J15" s="14"/>
      <c r="K15" s="36"/>
      <c r="L15" s="37"/>
      <c r="N15" s="263"/>
      <c r="O15" s="263"/>
      <c r="P15" s="265"/>
      <c r="Q15" s="265"/>
    </row>
    <row r="16">
      <c r="A16" s="3"/>
      <c r="B16" s="39" t="s">
        <v>227</v>
      </c>
      <c r="C16" s="59"/>
      <c r="D16" s="331"/>
      <c r="E16" s="118" t="s">
        <v>99</v>
      </c>
      <c r="F16" s="14"/>
      <c r="G16" s="76">
        <v>18366.0</v>
      </c>
      <c r="H16" s="122">
        <v>1.0</v>
      </c>
      <c r="I16" s="169">
        <f t="shared" ref="I16:I18" si="1">G16*H16</f>
        <v>18366</v>
      </c>
      <c r="J16" s="14"/>
      <c r="K16" s="47"/>
      <c r="L16" s="37"/>
      <c r="N16" s="263"/>
      <c r="O16" s="263"/>
      <c r="P16" s="265"/>
      <c r="Q16" s="265"/>
    </row>
    <row r="17">
      <c r="A17" s="3"/>
      <c r="B17" s="39" t="s">
        <v>228</v>
      </c>
      <c r="C17" s="59"/>
      <c r="D17" s="331"/>
      <c r="E17" s="118" t="s">
        <v>223</v>
      </c>
      <c r="F17" s="14"/>
      <c r="G17" s="76">
        <v>27246.0</v>
      </c>
      <c r="H17" s="122">
        <v>0.3</v>
      </c>
      <c r="I17" s="169">
        <f t="shared" si="1"/>
        <v>8173.8</v>
      </c>
      <c r="J17" s="14"/>
      <c r="K17" s="47"/>
      <c r="L17" s="37"/>
      <c r="N17" s="263"/>
      <c r="O17" s="263"/>
      <c r="P17" s="265"/>
      <c r="Q17" s="265"/>
    </row>
    <row r="18">
      <c r="A18" s="3"/>
      <c r="B18" s="39" t="s">
        <v>229</v>
      </c>
      <c r="C18" s="12"/>
      <c r="D18" s="14"/>
      <c r="E18" s="118" t="s">
        <v>106</v>
      </c>
      <c r="F18" s="14"/>
      <c r="G18" s="76">
        <v>8679.0</v>
      </c>
      <c r="H18" s="122">
        <v>2.1</v>
      </c>
      <c r="I18" s="169">
        <f t="shared" si="1"/>
        <v>18225.9</v>
      </c>
      <c r="J18" s="14"/>
      <c r="K18" s="47"/>
      <c r="L18" s="37"/>
      <c r="N18" s="263"/>
      <c r="O18" s="263"/>
      <c r="P18" s="265"/>
      <c r="Q18" s="265"/>
    </row>
    <row r="19">
      <c r="A19" s="3"/>
      <c r="B19" s="39"/>
      <c r="C19" s="12"/>
      <c r="D19" s="14"/>
      <c r="E19" s="118"/>
      <c r="F19" s="14"/>
      <c r="G19" s="76"/>
      <c r="H19" s="122"/>
      <c r="I19" s="169"/>
      <c r="J19" s="14"/>
      <c r="K19" s="17"/>
      <c r="L19" s="37"/>
      <c r="N19" s="263"/>
      <c r="O19" s="263"/>
      <c r="P19" s="263"/>
      <c r="Q19" s="263"/>
    </row>
    <row r="20">
      <c r="A20" s="3"/>
      <c r="B20" s="100"/>
      <c r="C20" s="12"/>
      <c r="D20" s="14"/>
      <c r="E20" s="118"/>
      <c r="F20" s="14"/>
      <c r="G20" s="140"/>
      <c r="H20" s="140"/>
      <c r="I20" s="142"/>
      <c r="J20" s="70"/>
      <c r="K20" s="102"/>
      <c r="L20" s="37"/>
    </row>
    <row r="21">
      <c r="A21" s="3"/>
      <c r="B21" s="138"/>
      <c r="C21" s="67"/>
      <c r="D21" s="70"/>
      <c r="E21" s="146"/>
      <c r="F21" s="70"/>
      <c r="G21" s="140"/>
      <c r="H21" s="140"/>
      <c r="I21" s="142"/>
      <c r="J21" s="70"/>
      <c r="K21" s="102"/>
      <c r="L21" s="37"/>
    </row>
    <row r="22">
      <c r="A22" s="3"/>
      <c r="B22" s="68" t="s">
        <v>34</v>
      </c>
      <c r="C22" s="67"/>
      <c r="D22" s="67"/>
      <c r="E22" s="67"/>
      <c r="F22" s="67"/>
      <c r="G22" s="67"/>
      <c r="H22" s="67"/>
      <c r="I22" s="67"/>
      <c r="J22" s="70"/>
      <c r="K22" s="114">
        <f>I16+I17+I18+I19</f>
        <v>44765.7</v>
      </c>
      <c r="L22" s="37"/>
    </row>
    <row r="23">
      <c r="A23" s="3"/>
      <c r="B23" s="24" t="s">
        <v>61</v>
      </c>
    </row>
    <row r="24">
      <c r="A24" s="3"/>
      <c r="B24" s="26" t="s">
        <v>63</v>
      </c>
      <c r="C24" s="14"/>
      <c r="D24" s="31" t="s">
        <v>65</v>
      </c>
      <c r="E24" s="29" t="s">
        <v>66</v>
      </c>
      <c r="F24" s="14"/>
      <c r="G24" s="31" t="s">
        <v>67</v>
      </c>
      <c r="H24" s="31" t="s">
        <v>15</v>
      </c>
      <c r="I24" s="29" t="s">
        <v>18</v>
      </c>
      <c r="J24" s="14"/>
      <c r="K24" s="36"/>
      <c r="L24" s="37"/>
    </row>
    <row r="25">
      <c r="A25" s="3"/>
      <c r="B25" s="39"/>
      <c r="C25" s="14"/>
      <c r="D25" s="43"/>
      <c r="E25" s="41"/>
      <c r="F25" s="14"/>
      <c r="G25" s="43"/>
      <c r="H25" s="43"/>
      <c r="I25" s="59"/>
      <c r="J25" s="14"/>
      <c r="K25" s="47"/>
      <c r="L25" s="37"/>
    </row>
    <row r="26">
      <c r="A26" s="3"/>
      <c r="B26" s="39"/>
      <c r="C26" s="14"/>
      <c r="D26" s="60"/>
      <c r="E26" s="59"/>
      <c r="F26" s="14"/>
      <c r="G26" s="60"/>
      <c r="H26" s="60"/>
      <c r="I26" s="59"/>
      <c r="J26" s="14"/>
      <c r="K26" s="47"/>
      <c r="L26" s="37"/>
    </row>
    <row r="27">
      <c r="A27" s="3"/>
      <c r="B27" s="39"/>
      <c r="C27" s="14"/>
      <c r="D27" s="60"/>
      <c r="E27" s="59"/>
      <c r="F27" s="14"/>
      <c r="G27" s="60"/>
      <c r="H27" s="60"/>
      <c r="I27" s="59"/>
      <c r="J27" s="14"/>
      <c r="K27" s="17"/>
      <c r="L27" s="37"/>
    </row>
    <row r="28">
      <c r="A28" s="3"/>
      <c r="B28" s="68" t="s">
        <v>34</v>
      </c>
      <c r="C28" s="67"/>
      <c r="D28" s="67"/>
      <c r="E28" s="67"/>
      <c r="F28" s="67"/>
      <c r="G28" s="67"/>
      <c r="H28" s="67"/>
      <c r="I28" s="67"/>
      <c r="J28" s="70"/>
      <c r="K28" s="122"/>
      <c r="L28" s="37"/>
    </row>
    <row r="29">
      <c r="A29" s="3"/>
      <c r="B29" s="24" t="s">
        <v>76</v>
      </c>
    </row>
    <row r="30">
      <c r="A30" s="3"/>
      <c r="B30" s="26" t="s">
        <v>77</v>
      </c>
      <c r="C30" s="14"/>
      <c r="D30" s="31" t="s">
        <v>78</v>
      </c>
      <c r="E30" s="29" t="s">
        <v>79</v>
      </c>
      <c r="F30" s="14"/>
      <c r="G30" s="152" t="s">
        <v>80</v>
      </c>
      <c r="H30" s="31" t="s">
        <v>17</v>
      </c>
      <c r="I30" s="29" t="s">
        <v>18</v>
      </c>
      <c r="J30" s="14"/>
      <c r="K30" s="36"/>
      <c r="L30" s="37"/>
    </row>
    <row r="31">
      <c r="A31" s="3"/>
      <c r="B31" s="26" t="s">
        <v>95</v>
      </c>
      <c r="C31" s="14"/>
      <c r="D31" s="76">
        <v>228318.0</v>
      </c>
      <c r="E31" s="173">
        <v>2.0</v>
      </c>
      <c r="F31" s="14"/>
      <c r="G31" s="76">
        <f>D31*E31</f>
        <v>456636</v>
      </c>
      <c r="H31" s="122">
        <v>5.0</v>
      </c>
      <c r="I31" s="169">
        <f>G31/H31</f>
        <v>91327.2</v>
      </c>
      <c r="J31" s="14"/>
      <c r="K31" s="47"/>
      <c r="L31" s="37"/>
    </row>
    <row r="32">
      <c r="A32" s="3"/>
      <c r="B32" s="176"/>
      <c r="C32" s="14"/>
      <c r="D32" s="122"/>
      <c r="E32" s="135"/>
      <c r="F32" s="14"/>
      <c r="G32" s="122"/>
      <c r="H32" s="122"/>
      <c r="I32" s="135"/>
      <c r="J32" s="14"/>
      <c r="K32" s="47"/>
      <c r="L32" s="37"/>
    </row>
    <row r="33">
      <c r="A33" s="3"/>
      <c r="B33" s="39"/>
      <c r="C33" s="14"/>
      <c r="D33" s="60"/>
      <c r="E33" s="59"/>
      <c r="F33" s="14"/>
      <c r="G33" s="60"/>
      <c r="H33" s="60"/>
      <c r="I33" s="59"/>
      <c r="J33" s="14"/>
      <c r="K33" s="47"/>
      <c r="L33" s="37"/>
    </row>
    <row r="34">
      <c r="A34" s="3"/>
      <c r="B34" s="39"/>
      <c r="C34" s="14"/>
      <c r="D34" s="60"/>
      <c r="E34" s="59"/>
      <c r="F34" s="14"/>
      <c r="G34" s="60"/>
      <c r="H34" s="60"/>
      <c r="I34" s="59"/>
      <c r="J34" s="14"/>
      <c r="K34" s="17"/>
      <c r="L34" s="37"/>
    </row>
    <row r="35">
      <c r="A35" s="3"/>
      <c r="B35" s="68" t="s">
        <v>34</v>
      </c>
      <c r="C35" s="67"/>
      <c r="D35" s="67"/>
      <c r="E35" s="67"/>
      <c r="F35" s="67"/>
      <c r="G35" s="67"/>
      <c r="H35" s="67"/>
      <c r="I35" s="67"/>
      <c r="J35" s="70"/>
      <c r="K35" s="114">
        <f>I31</f>
        <v>91327.2</v>
      </c>
      <c r="L35" s="37"/>
    </row>
    <row r="36">
      <c r="A36" s="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>
      <c r="A37" s="3"/>
      <c r="B37" s="175" t="s">
        <v>101</v>
      </c>
      <c r="C37" s="12"/>
      <c r="D37" s="12"/>
      <c r="E37" s="12"/>
      <c r="F37" s="12"/>
      <c r="G37" s="12"/>
      <c r="H37" s="12"/>
      <c r="I37" s="12"/>
      <c r="J37" s="14"/>
      <c r="K37" s="76">
        <f>K13+K22+K28+K35</f>
        <v>140658.9</v>
      </c>
      <c r="L37" s="179"/>
    </row>
  </sheetData>
  <mergeCells count="74">
    <mergeCell ref="B15:D15"/>
    <mergeCell ref="B19:D19"/>
    <mergeCell ref="I12:J12"/>
    <mergeCell ref="B13:J13"/>
    <mergeCell ref="B14:L14"/>
    <mergeCell ref="E15:F15"/>
    <mergeCell ref="K15:K19"/>
    <mergeCell ref="E16:F16"/>
    <mergeCell ref="E19:F19"/>
    <mergeCell ref="E26:F26"/>
    <mergeCell ref="E27:F27"/>
    <mergeCell ref="B21:D21"/>
    <mergeCell ref="B24:C24"/>
    <mergeCell ref="E24:F24"/>
    <mergeCell ref="B25:C25"/>
    <mergeCell ref="E25:F25"/>
    <mergeCell ref="B26:C26"/>
    <mergeCell ref="B27:C27"/>
    <mergeCell ref="E30:F30"/>
    <mergeCell ref="E31:F31"/>
    <mergeCell ref="I26:J26"/>
    <mergeCell ref="I27:J27"/>
    <mergeCell ref="B28:J28"/>
    <mergeCell ref="B29:L29"/>
    <mergeCell ref="B30:C30"/>
    <mergeCell ref="I30:J30"/>
    <mergeCell ref="B31:C31"/>
    <mergeCell ref="I31:J31"/>
    <mergeCell ref="I15:J15"/>
    <mergeCell ref="I16:J16"/>
    <mergeCell ref="I18:J18"/>
    <mergeCell ref="I19:J19"/>
    <mergeCell ref="I20:J20"/>
    <mergeCell ref="I21:J21"/>
    <mergeCell ref="I24:J24"/>
    <mergeCell ref="K24:K27"/>
    <mergeCell ref="I25:J25"/>
    <mergeCell ref="B1:K5"/>
    <mergeCell ref="B6:K6"/>
    <mergeCell ref="B7:K7"/>
    <mergeCell ref="B8:E8"/>
    <mergeCell ref="F8:I8"/>
    <mergeCell ref="J8:L8"/>
    <mergeCell ref="B9:L9"/>
    <mergeCell ref="B12:D12"/>
    <mergeCell ref="E12:F12"/>
    <mergeCell ref="B10:D10"/>
    <mergeCell ref="E10:F10"/>
    <mergeCell ref="I10:J10"/>
    <mergeCell ref="K10:K12"/>
    <mergeCell ref="B11:D11"/>
    <mergeCell ref="E11:F11"/>
    <mergeCell ref="I11:J11"/>
    <mergeCell ref="E17:F17"/>
    <mergeCell ref="I17:J17"/>
    <mergeCell ref="B32:C32"/>
    <mergeCell ref="E32:F32"/>
    <mergeCell ref="B33:C33"/>
    <mergeCell ref="E33:F33"/>
    <mergeCell ref="B34:C34"/>
    <mergeCell ref="E34:F34"/>
    <mergeCell ref="B35:J35"/>
    <mergeCell ref="B37:J37"/>
    <mergeCell ref="B18:D18"/>
    <mergeCell ref="E18:F18"/>
    <mergeCell ref="B20:D20"/>
    <mergeCell ref="E20:F20"/>
    <mergeCell ref="E21:F21"/>
    <mergeCell ref="B22:J22"/>
    <mergeCell ref="B23:L23"/>
    <mergeCell ref="K30:K34"/>
    <mergeCell ref="I32:J32"/>
    <mergeCell ref="I33:J33"/>
    <mergeCell ref="I34:J34"/>
  </mergeCells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3" max="3" width="17.43"/>
  </cols>
  <sheetData>
    <row r="1" ht="14.25" customHeight="1">
      <c r="A1" s="3"/>
      <c r="B1" s="5"/>
      <c r="L1" s="5"/>
    </row>
    <row r="2" ht="14.25" customHeight="1">
      <c r="A2" s="3"/>
      <c r="L2" s="5"/>
    </row>
    <row r="3" ht="14.25" customHeight="1">
      <c r="A3" s="3"/>
      <c r="L3" s="5"/>
    </row>
    <row r="4" ht="14.25" customHeight="1">
      <c r="A4" s="3"/>
      <c r="L4" s="5"/>
    </row>
    <row r="5" ht="14.25" customHeight="1">
      <c r="A5" s="3"/>
      <c r="L5" s="5"/>
    </row>
    <row r="6" ht="14.25" customHeight="1">
      <c r="A6" s="3"/>
      <c r="B6" s="9" t="s">
        <v>2</v>
      </c>
      <c r="L6" s="9"/>
    </row>
    <row r="7" ht="14.25" customHeight="1">
      <c r="A7" s="3"/>
      <c r="B7" s="13" t="s">
        <v>150</v>
      </c>
      <c r="L7" s="259"/>
    </row>
    <row r="8" ht="39.75" customHeight="1">
      <c r="A8" s="3"/>
      <c r="B8" s="18" t="s">
        <v>7</v>
      </c>
      <c r="F8" s="21" t="s">
        <v>10</v>
      </c>
      <c r="J8" s="22" t="s">
        <v>11</v>
      </c>
    </row>
    <row r="9" ht="14.25" customHeight="1">
      <c r="A9" s="3"/>
      <c r="B9" s="24" t="s">
        <v>12</v>
      </c>
    </row>
    <row r="10" ht="14.25" customHeight="1">
      <c r="A10" s="3"/>
      <c r="B10" s="26" t="s">
        <v>13</v>
      </c>
      <c r="C10" s="12"/>
      <c r="D10" s="14"/>
      <c r="E10" s="29" t="s">
        <v>14</v>
      </c>
      <c r="F10" s="14"/>
      <c r="G10" s="31" t="s">
        <v>15</v>
      </c>
      <c r="H10" s="31" t="s">
        <v>17</v>
      </c>
      <c r="I10" s="29" t="s">
        <v>18</v>
      </c>
      <c r="J10" s="14"/>
      <c r="K10" s="36"/>
      <c r="L10" s="37"/>
    </row>
    <row r="11" ht="14.25" customHeight="1">
      <c r="A11" s="3"/>
      <c r="B11" s="39" t="s">
        <v>214</v>
      </c>
      <c r="C11" s="12"/>
      <c r="D11" s="14"/>
      <c r="E11" s="41" t="s">
        <v>23</v>
      </c>
      <c r="F11" s="14"/>
      <c r="G11" s="42">
        <v>4566.0</v>
      </c>
      <c r="H11" s="43">
        <v>1.0</v>
      </c>
      <c r="I11" s="45">
        <f>H11*G11</f>
        <v>4566</v>
      </c>
      <c r="J11" s="14"/>
      <c r="K11" s="47"/>
      <c r="L11" s="37"/>
      <c r="M11" s="261"/>
      <c r="N11" s="262"/>
      <c r="O11" s="262"/>
      <c r="P11" s="262"/>
      <c r="Q11" s="262"/>
    </row>
    <row r="12" ht="14.25" customHeight="1">
      <c r="A12" s="3"/>
      <c r="B12" s="39"/>
      <c r="C12" s="12"/>
      <c r="D12" s="14"/>
      <c r="E12" s="59"/>
      <c r="F12" s="14"/>
      <c r="G12" s="60"/>
      <c r="H12" s="60"/>
      <c r="I12" s="59"/>
      <c r="J12" s="14"/>
      <c r="K12" s="17"/>
      <c r="L12" s="37"/>
      <c r="N12" s="263"/>
      <c r="O12" s="263"/>
      <c r="P12" s="265"/>
      <c r="Q12" s="265"/>
    </row>
    <row r="13" ht="14.25" customHeight="1">
      <c r="A13" s="3"/>
      <c r="B13" s="68" t="s">
        <v>34</v>
      </c>
      <c r="C13" s="67"/>
      <c r="D13" s="67"/>
      <c r="E13" s="67"/>
      <c r="F13" s="67"/>
      <c r="G13" s="67"/>
      <c r="H13" s="67"/>
      <c r="I13" s="67"/>
      <c r="J13" s="70"/>
      <c r="K13" s="76">
        <f>I11</f>
        <v>4566</v>
      </c>
      <c r="L13" s="37"/>
      <c r="N13" s="263"/>
      <c r="O13" s="263"/>
      <c r="P13" s="265"/>
      <c r="Q13" s="265"/>
    </row>
    <row r="14" ht="14.25" customHeight="1">
      <c r="A14" s="3"/>
      <c r="B14" s="24" t="s">
        <v>41</v>
      </c>
      <c r="N14" s="263"/>
      <c r="O14" s="263"/>
      <c r="P14" s="265"/>
      <c r="Q14" s="265"/>
    </row>
    <row r="15" ht="14.25" customHeight="1">
      <c r="A15" s="3"/>
      <c r="B15" s="26" t="s">
        <v>13</v>
      </c>
      <c r="C15" s="12"/>
      <c r="D15" s="14"/>
      <c r="E15" s="118" t="s">
        <v>42</v>
      </c>
      <c r="F15" s="14"/>
      <c r="G15" s="81" t="s">
        <v>43</v>
      </c>
      <c r="H15" s="31" t="s">
        <v>44</v>
      </c>
      <c r="I15" s="29" t="s">
        <v>18</v>
      </c>
      <c r="J15" s="14"/>
      <c r="K15" s="36"/>
      <c r="L15" s="37"/>
      <c r="N15" s="263"/>
      <c r="O15" s="263"/>
      <c r="P15" s="265"/>
      <c r="Q15" s="265"/>
    </row>
    <row r="16" ht="14.25" customHeight="1">
      <c r="A16" s="3"/>
      <c r="B16" s="39" t="s">
        <v>230</v>
      </c>
      <c r="C16" s="59"/>
      <c r="D16" s="331"/>
      <c r="E16" s="118" t="s">
        <v>73</v>
      </c>
      <c r="F16" s="14"/>
      <c r="G16" s="76">
        <f>(27900+26400)/2</f>
        <v>27150</v>
      </c>
      <c r="H16" s="122">
        <v>1.0</v>
      </c>
      <c r="I16" s="169">
        <f t="shared" ref="I16:I17" si="1">G16*H16</f>
        <v>27150</v>
      </c>
      <c r="J16" s="14"/>
      <c r="K16" s="47"/>
      <c r="L16" s="37"/>
      <c r="N16" s="263"/>
      <c r="O16" s="263"/>
      <c r="P16" s="265"/>
      <c r="Q16" s="265"/>
    </row>
    <row r="17" ht="14.25" customHeight="1">
      <c r="A17" s="3"/>
      <c r="B17" s="39" t="s">
        <v>233</v>
      </c>
      <c r="C17" s="59"/>
      <c r="D17" s="331"/>
      <c r="E17" s="118" t="s">
        <v>73</v>
      </c>
      <c r="F17" s="14"/>
      <c r="G17" s="76">
        <f>(174900+154900)/2</f>
        <v>164900</v>
      </c>
      <c r="H17" s="122">
        <v>1.0</v>
      </c>
      <c r="I17" s="169">
        <f t="shared" si="1"/>
        <v>164900</v>
      </c>
      <c r="J17" s="14"/>
      <c r="K17" s="47"/>
      <c r="L17" s="37"/>
      <c r="N17" s="263"/>
      <c r="O17" s="263"/>
      <c r="P17" s="265"/>
      <c r="Q17" s="265"/>
    </row>
    <row r="18" ht="14.25" customHeight="1">
      <c r="A18" s="3"/>
      <c r="B18" s="39"/>
      <c r="C18" s="12"/>
      <c r="D18" s="14"/>
      <c r="E18" s="118"/>
      <c r="F18" s="14"/>
      <c r="G18" s="76"/>
      <c r="H18" s="122"/>
      <c r="I18" s="169"/>
      <c r="J18" s="14"/>
      <c r="K18" s="47"/>
      <c r="L18" s="37"/>
      <c r="N18" s="263"/>
      <c r="O18" s="263"/>
      <c r="P18" s="265"/>
      <c r="Q18" s="265"/>
    </row>
    <row r="19" ht="14.25" customHeight="1">
      <c r="A19" s="3"/>
      <c r="B19" s="39"/>
      <c r="C19" s="12"/>
      <c r="D19" s="14"/>
      <c r="E19" s="118"/>
      <c r="F19" s="14"/>
      <c r="G19" s="76"/>
      <c r="H19" s="122"/>
      <c r="I19" s="169"/>
      <c r="J19" s="14"/>
      <c r="K19" s="17"/>
      <c r="L19" s="37"/>
      <c r="N19" s="263"/>
      <c r="O19" s="263"/>
      <c r="P19" s="263"/>
      <c r="Q19" s="263"/>
    </row>
    <row r="20" ht="14.25" customHeight="1">
      <c r="A20" s="3"/>
      <c r="B20" s="100"/>
      <c r="C20" s="12"/>
      <c r="D20" s="14"/>
      <c r="E20" s="118"/>
      <c r="F20" s="14"/>
      <c r="G20" s="140"/>
      <c r="H20" s="140"/>
      <c r="I20" s="142"/>
      <c r="J20" s="70"/>
      <c r="K20" s="102"/>
      <c r="L20" s="37"/>
    </row>
    <row r="21" ht="14.25" customHeight="1">
      <c r="A21" s="3"/>
      <c r="B21" s="138"/>
      <c r="C21" s="67"/>
      <c r="D21" s="70"/>
      <c r="E21" s="146"/>
      <c r="F21" s="70"/>
      <c r="G21" s="140"/>
      <c r="H21" s="140"/>
      <c r="I21" s="142"/>
      <c r="J21" s="70"/>
      <c r="K21" s="102"/>
      <c r="L21" s="37"/>
    </row>
    <row r="22" ht="14.25" customHeight="1">
      <c r="A22" s="3"/>
      <c r="B22" s="68" t="s">
        <v>34</v>
      </c>
      <c r="C22" s="67"/>
      <c r="D22" s="67"/>
      <c r="E22" s="67"/>
      <c r="F22" s="67"/>
      <c r="G22" s="67"/>
      <c r="H22" s="67"/>
      <c r="I22" s="67"/>
      <c r="J22" s="70"/>
      <c r="K22" s="114">
        <f>I16+I17+I18+I19</f>
        <v>192050</v>
      </c>
      <c r="L22" s="37"/>
    </row>
    <row r="23" ht="14.25" customHeight="1">
      <c r="A23" s="3"/>
      <c r="B23" s="24" t="s">
        <v>61</v>
      </c>
    </row>
    <row r="24" ht="14.25" customHeight="1">
      <c r="A24" s="3"/>
      <c r="B24" s="26" t="s">
        <v>63</v>
      </c>
      <c r="C24" s="14"/>
      <c r="D24" s="31" t="s">
        <v>65</v>
      </c>
      <c r="E24" s="29" t="s">
        <v>66</v>
      </c>
      <c r="F24" s="14"/>
      <c r="G24" s="31" t="s">
        <v>67</v>
      </c>
      <c r="H24" s="31" t="s">
        <v>15</v>
      </c>
      <c r="I24" s="29" t="s">
        <v>18</v>
      </c>
      <c r="J24" s="14"/>
      <c r="K24" s="36"/>
      <c r="L24" s="37"/>
    </row>
    <row r="25" ht="14.25" customHeight="1">
      <c r="A25" s="3"/>
      <c r="B25" s="39"/>
      <c r="C25" s="14"/>
      <c r="D25" s="43"/>
      <c r="E25" s="41"/>
      <c r="F25" s="14"/>
      <c r="G25" s="43"/>
      <c r="H25" s="43"/>
      <c r="I25" s="59"/>
      <c r="J25" s="14"/>
      <c r="K25" s="47"/>
      <c r="L25" s="37"/>
    </row>
    <row r="26" ht="14.25" customHeight="1">
      <c r="A26" s="3"/>
      <c r="B26" s="39"/>
      <c r="C26" s="14"/>
      <c r="D26" s="60"/>
      <c r="E26" s="59"/>
      <c r="F26" s="14"/>
      <c r="G26" s="60"/>
      <c r="H26" s="60"/>
      <c r="I26" s="59"/>
      <c r="J26" s="14"/>
      <c r="K26" s="47"/>
      <c r="L26" s="37"/>
    </row>
    <row r="27" ht="14.25" customHeight="1">
      <c r="A27" s="3"/>
      <c r="B27" s="39"/>
      <c r="C27" s="14"/>
      <c r="D27" s="60"/>
      <c r="E27" s="59"/>
      <c r="F27" s="14"/>
      <c r="G27" s="60"/>
      <c r="H27" s="60"/>
      <c r="I27" s="59"/>
      <c r="J27" s="14"/>
      <c r="K27" s="17"/>
      <c r="L27" s="37"/>
    </row>
    <row r="28" ht="14.25" customHeight="1">
      <c r="A28" s="3"/>
      <c r="B28" s="68" t="s">
        <v>34</v>
      </c>
      <c r="C28" s="67"/>
      <c r="D28" s="67"/>
      <c r="E28" s="67"/>
      <c r="F28" s="67"/>
      <c r="G28" s="67"/>
      <c r="H28" s="67"/>
      <c r="I28" s="67"/>
      <c r="J28" s="70"/>
      <c r="K28" s="122"/>
      <c r="L28" s="37"/>
    </row>
    <row r="29" ht="14.25" customHeight="1">
      <c r="A29" s="3"/>
      <c r="B29" s="24" t="s">
        <v>76</v>
      </c>
    </row>
    <row r="30" ht="14.25" customHeight="1">
      <c r="A30" s="3"/>
      <c r="B30" s="26" t="s">
        <v>77</v>
      </c>
      <c r="C30" s="14"/>
      <c r="D30" s="31" t="s">
        <v>78</v>
      </c>
      <c r="E30" s="29" t="s">
        <v>79</v>
      </c>
      <c r="F30" s="14"/>
      <c r="G30" s="152" t="s">
        <v>80</v>
      </c>
      <c r="H30" s="31" t="s">
        <v>17</v>
      </c>
      <c r="I30" s="29" t="s">
        <v>18</v>
      </c>
      <c r="J30" s="14"/>
      <c r="K30" s="36"/>
      <c r="L30" s="37"/>
    </row>
    <row r="31" ht="14.25" customHeight="1">
      <c r="A31" s="3"/>
      <c r="B31" s="26" t="s">
        <v>201</v>
      </c>
      <c r="C31" s="14"/>
      <c r="D31" s="76">
        <v>209292.0</v>
      </c>
      <c r="E31" s="173">
        <v>2.0</v>
      </c>
      <c r="F31" s="14"/>
      <c r="G31" s="76">
        <f>D31*E31</f>
        <v>418584</v>
      </c>
      <c r="H31" s="122">
        <v>8.0</v>
      </c>
      <c r="I31" s="169">
        <f>G31/H31</f>
        <v>52323</v>
      </c>
      <c r="J31" s="14"/>
      <c r="K31" s="47"/>
      <c r="L31" s="37"/>
    </row>
    <row r="32" ht="14.25" customHeight="1">
      <c r="A32" s="3"/>
      <c r="B32" s="176"/>
      <c r="C32" s="14"/>
      <c r="D32" s="122"/>
      <c r="E32" s="135"/>
      <c r="F32" s="14"/>
      <c r="G32" s="122"/>
      <c r="H32" s="122"/>
      <c r="I32" s="135"/>
      <c r="J32" s="14"/>
      <c r="K32" s="47"/>
      <c r="L32" s="37"/>
    </row>
    <row r="33" ht="14.25" customHeight="1">
      <c r="A33" s="3"/>
      <c r="B33" s="39"/>
      <c r="C33" s="14"/>
      <c r="D33" s="60"/>
      <c r="E33" s="59"/>
      <c r="F33" s="14"/>
      <c r="G33" s="60"/>
      <c r="H33" s="60"/>
      <c r="I33" s="59"/>
      <c r="J33" s="14"/>
      <c r="K33" s="47"/>
      <c r="L33" s="37"/>
    </row>
    <row r="34" ht="14.25" customHeight="1">
      <c r="A34" s="3"/>
      <c r="B34" s="39"/>
      <c r="C34" s="14"/>
      <c r="D34" s="60"/>
      <c r="E34" s="59"/>
      <c r="F34" s="14"/>
      <c r="G34" s="60"/>
      <c r="H34" s="60"/>
      <c r="I34" s="59"/>
      <c r="J34" s="14"/>
      <c r="K34" s="17"/>
      <c r="L34" s="37"/>
    </row>
    <row r="35" ht="14.25" customHeight="1">
      <c r="A35" s="3"/>
      <c r="B35" s="68" t="s">
        <v>34</v>
      </c>
      <c r="C35" s="67"/>
      <c r="D35" s="67"/>
      <c r="E35" s="67"/>
      <c r="F35" s="67"/>
      <c r="G35" s="67"/>
      <c r="H35" s="67"/>
      <c r="I35" s="67"/>
      <c r="J35" s="70"/>
      <c r="K35" s="114">
        <f>I31</f>
        <v>52323</v>
      </c>
      <c r="L35" s="37"/>
    </row>
    <row r="36" ht="14.25" customHeight="1">
      <c r="A36" s="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 ht="14.25" customHeight="1">
      <c r="A37" s="3"/>
      <c r="B37" s="175" t="s">
        <v>101</v>
      </c>
      <c r="C37" s="12"/>
      <c r="D37" s="12"/>
      <c r="E37" s="12"/>
      <c r="F37" s="12"/>
      <c r="G37" s="12"/>
      <c r="H37" s="12"/>
      <c r="I37" s="12"/>
      <c r="J37" s="14"/>
      <c r="K37" s="76">
        <f>K13+K22+K28+K35</f>
        <v>248939</v>
      </c>
      <c r="L37" s="179"/>
    </row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4">
    <mergeCell ref="B15:D15"/>
    <mergeCell ref="B19:D19"/>
    <mergeCell ref="I12:J12"/>
    <mergeCell ref="B13:J13"/>
    <mergeCell ref="B14:L14"/>
    <mergeCell ref="E15:F15"/>
    <mergeCell ref="K15:K19"/>
    <mergeCell ref="E16:F16"/>
    <mergeCell ref="E19:F19"/>
    <mergeCell ref="E26:F26"/>
    <mergeCell ref="E27:F27"/>
    <mergeCell ref="B21:D21"/>
    <mergeCell ref="B24:C24"/>
    <mergeCell ref="E24:F24"/>
    <mergeCell ref="B25:C25"/>
    <mergeCell ref="E25:F25"/>
    <mergeCell ref="B26:C26"/>
    <mergeCell ref="B27:C27"/>
    <mergeCell ref="E30:F30"/>
    <mergeCell ref="E31:F31"/>
    <mergeCell ref="I26:J26"/>
    <mergeCell ref="I27:J27"/>
    <mergeCell ref="B28:J28"/>
    <mergeCell ref="B29:L29"/>
    <mergeCell ref="B30:C30"/>
    <mergeCell ref="I30:J30"/>
    <mergeCell ref="B31:C31"/>
    <mergeCell ref="I31:J31"/>
    <mergeCell ref="I15:J15"/>
    <mergeCell ref="I16:J16"/>
    <mergeCell ref="I18:J18"/>
    <mergeCell ref="I19:J19"/>
    <mergeCell ref="I20:J20"/>
    <mergeCell ref="I21:J21"/>
    <mergeCell ref="I24:J24"/>
    <mergeCell ref="K24:K27"/>
    <mergeCell ref="I25:J25"/>
    <mergeCell ref="B1:K5"/>
    <mergeCell ref="B6:K6"/>
    <mergeCell ref="B7:K7"/>
    <mergeCell ref="B8:E8"/>
    <mergeCell ref="F8:I8"/>
    <mergeCell ref="J8:L8"/>
    <mergeCell ref="B9:L9"/>
    <mergeCell ref="B12:D12"/>
    <mergeCell ref="E12:F12"/>
    <mergeCell ref="B10:D10"/>
    <mergeCell ref="E10:F10"/>
    <mergeCell ref="I10:J10"/>
    <mergeCell ref="K10:K12"/>
    <mergeCell ref="B11:D11"/>
    <mergeCell ref="E11:F11"/>
    <mergeCell ref="I11:J11"/>
    <mergeCell ref="E17:F17"/>
    <mergeCell ref="I17:J17"/>
    <mergeCell ref="B32:C32"/>
    <mergeCell ref="E32:F32"/>
    <mergeCell ref="B33:C33"/>
    <mergeCell ref="E33:F33"/>
    <mergeCell ref="B34:C34"/>
    <mergeCell ref="E34:F34"/>
    <mergeCell ref="B35:J35"/>
    <mergeCell ref="B37:J37"/>
    <mergeCell ref="B18:D18"/>
    <mergeCell ref="E18:F18"/>
    <mergeCell ref="B20:D20"/>
    <mergeCell ref="E20:F20"/>
    <mergeCell ref="E21:F21"/>
    <mergeCell ref="B22:J22"/>
    <mergeCell ref="B23:L23"/>
    <mergeCell ref="K30:K34"/>
    <mergeCell ref="I32:J32"/>
    <mergeCell ref="I33:J33"/>
    <mergeCell ref="I34:J34"/>
  </mergeCells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70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71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7.0" customHeight="1">
      <c r="A5" s="336" t="s">
        <v>236</v>
      </c>
      <c r="B5" s="337" t="s">
        <v>74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48.0" customHeight="1">
      <c r="A7" s="339" t="s">
        <v>56</v>
      </c>
      <c r="B7" s="337">
        <f>H12</f>
        <v>2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12"/>
      <c r="F9" s="12"/>
      <c r="G9" s="14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42" t="s">
        <v>241</v>
      </c>
      <c r="B10" s="14"/>
      <c r="C10" s="337">
        <v>2.0</v>
      </c>
      <c r="D10" s="12"/>
      <c r="E10" s="12"/>
      <c r="F10" s="12"/>
      <c r="G10" s="14"/>
      <c r="H10" s="343">
        <f>+C10</f>
        <v>2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23"/>
      <c r="B11" s="14"/>
      <c r="C11" s="35"/>
      <c r="D11" s="35"/>
      <c r="E11" s="35"/>
      <c r="F11" s="35"/>
      <c r="G11" s="35"/>
      <c r="H11" s="35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>
      <c r="A12" s="341" t="s">
        <v>242</v>
      </c>
      <c r="B12" s="12"/>
      <c r="C12" s="12"/>
      <c r="D12" s="12"/>
      <c r="E12" s="12"/>
      <c r="F12" s="12"/>
      <c r="G12" s="14"/>
      <c r="H12" s="334">
        <f>H10</f>
        <v>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2"/>
      <c r="B13" s="32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4" t="s">
        <v>243</v>
      </c>
      <c r="B14" s="67"/>
      <c r="C14" s="67"/>
      <c r="D14" s="67"/>
      <c r="E14" s="67"/>
      <c r="F14" s="67"/>
      <c r="G14" s="67"/>
      <c r="H14" s="7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5"/>
      <c r="B15" s="346"/>
      <c r="C15" s="346"/>
      <c r="D15" s="346"/>
      <c r="E15" s="346"/>
      <c r="F15" s="346"/>
      <c r="G15" s="346"/>
      <c r="H15" s="34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1"/>
      <c r="B32" s="322"/>
      <c r="C32" s="322"/>
      <c r="D32" s="322"/>
      <c r="E32" s="322"/>
      <c r="F32" s="322"/>
      <c r="G32" s="322"/>
      <c r="H32" s="3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0"/>
      <c r="B33" s="351"/>
      <c r="C33" s="351"/>
      <c r="D33" s="351"/>
      <c r="E33" s="351"/>
      <c r="F33" s="351"/>
      <c r="G33" s="351"/>
      <c r="H33" s="352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3"/>
      <c r="B34" s="354"/>
      <c r="C34" s="354"/>
      <c r="D34" s="354"/>
      <c r="E34" s="354"/>
      <c r="F34" s="354"/>
      <c r="G34" s="354"/>
      <c r="H34" s="35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6" t="s">
        <v>244</v>
      </c>
      <c r="B35" s="346"/>
      <c r="C35" s="346"/>
      <c r="D35" s="346"/>
      <c r="E35" s="346"/>
      <c r="F35" s="346"/>
      <c r="G35" s="346"/>
      <c r="H35" s="34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7" t="s">
        <v>245</v>
      </c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8"/>
      <c r="B37" s="4"/>
      <c r="C37" s="4"/>
      <c r="D37" s="4"/>
      <c r="E37" s="4"/>
      <c r="F37" s="4"/>
      <c r="G37" s="4"/>
      <c r="H37" s="35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60" t="s">
        <v>142</v>
      </c>
      <c r="B38" s="361" t="s">
        <v>246</v>
      </c>
      <c r="C38" s="354"/>
      <c r="D38" s="354"/>
      <c r="E38" s="354"/>
      <c r="F38" s="354"/>
      <c r="G38" s="354"/>
      <c r="H38" s="35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1:H1"/>
    <mergeCell ref="B2:G2"/>
    <mergeCell ref="B3:G3"/>
    <mergeCell ref="B4:G4"/>
    <mergeCell ref="B5:G5"/>
    <mergeCell ref="B6:G6"/>
    <mergeCell ref="B7:G7"/>
    <mergeCell ref="A14:H14"/>
    <mergeCell ref="A15:H32"/>
    <mergeCell ref="A35:H35"/>
    <mergeCell ref="A36:H36"/>
    <mergeCell ref="A8:H8"/>
    <mergeCell ref="A9:B9"/>
    <mergeCell ref="C9:G9"/>
    <mergeCell ref="A10:B10"/>
    <mergeCell ref="C10:G10"/>
    <mergeCell ref="A11:B11"/>
    <mergeCell ref="A12:G12"/>
  </mergeCells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85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86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7.0" customHeight="1">
      <c r="A5" s="336" t="s">
        <v>236</v>
      </c>
      <c r="B5" s="337" t="s">
        <v>87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48.0" customHeight="1">
      <c r="A7" s="339" t="s">
        <v>56</v>
      </c>
      <c r="B7" s="337">
        <f>H14</f>
        <v>1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12"/>
      <c r="F9" s="12"/>
      <c r="G9" s="14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42" t="s">
        <v>247</v>
      </c>
      <c r="B10" s="14"/>
      <c r="C10" s="337">
        <v>1.0</v>
      </c>
      <c r="D10" s="12"/>
      <c r="E10" s="12"/>
      <c r="F10" s="12"/>
      <c r="G10" s="14"/>
      <c r="H10" s="343">
        <f>+C10</f>
        <v>1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23"/>
      <c r="B11" s="14"/>
      <c r="C11" s="35"/>
      <c r="D11" s="35"/>
      <c r="E11" s="35"/>
      <c r="F11" s="35"/>
      <c r="G11" s="35"/>
      <c r="H11" s="35"/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>
      <c r="A12" s="362"/>
      <c r="B12" s="14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62"/>
      <c r="B13" s="14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1" t="s">
        <v>242</v>
      </c>
      <c r="B14" s="12"/>
      <c r="C14" s="12"/>
      <c r="D14" s="12"/>
      <c r="E14" s="12"/>
      <c r="F14" s="12"/>
      <c r="G14" s="14"/>
      <c r="H14" s="334">
        <f>H10</f>
        <v>1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"/>
      <c r="B15" s="32"/>
      <c r="C15" s="32"/>
      <c r="D15" s="32"/>
      <c r="E15" s="32"/>
      <c r="F15" s="32"/>
      <c r="G15" s="32"/>
      <c r="H15" s="3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44" t="s">
        <v>243</v>
      </c>
      <c r="B16" s="67"/>
      <c r="C16" s="67"/>
      <c r="D16" s="67"/>
      <c r="E16" s="67"/>
      <c r="F16" s="67"/>
      <c r="G16" s="67"/>
      <c r="H16" s="70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45"/>
      <c r="B17" s="346"/>
      <c r="C17" s="346"/>
      <c r="D17" s="346"/>
      <c r="E17" s="346"/>
      <c r="F17" s="346"/>
      <c r="G17" s="346"/>
      <c r="H17" s="347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0"/>
      <c r="H32" s="34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20"/>
      <c r="H33" s="34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21"/>
      <c r="B34" s="322"/>
      <c r="C34" s="322"/>
      <c r="D34" s="322"/>
      <c r="E34" s="322"/>
      <c r="F34" s="322"/>
      <c r="G34" s="322"/>
      <c r="H34" s="349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0"/>
      <c r="B35" s="351"/>
      <c r="C35" s="351"/>
      <c r="D35" s="351"/>
      <c r="E35" s="351"/>
      <c r="F35" s="351"/>
      <c r="G35" s="351"/>
      <c r="H35" s="352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3"/>
      <c r="B36" s="354"/>
      <c r="C36" s="354"/>
      <c r="D36" s="354"/>
      <c r="E36" s="354"/>
      <c r="F36" s="354"/>
      <c r="G36" s="354"/>
      <c r="H36" s="35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6" t="s">
        <v>244</v>
      </c>
      <c r="B37" s="346"/>
      <c r="C37" s="346"/>
      <c r="D37" s="346"/>
      <c r="E37" s="346"/>
      <c r="F37" s="346"/>
      <c r="G37" s="346"/>
      <c r="H37" s="347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57" t="s">
        <v>245</v>
      </c>
      <c r="H38" s="348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58"/>
      <c r="B39" s="4"/>
      <c r="C39" s="4"/>
      <c r="D39" s="4"/>
      <c r="E39" s="4"/>
      <c r="F39" s="4"/>
      <c r="G39" s="4"/>
      <c r="H39" s="359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360" t="s">
        <v>142</v>
      </c>
      <c r="B40" s="361" t="s">
        <v>246</v>
      </c>
      <c r="C40" s="354"/>
      <c r="D40" s="354"/>
      <c r="E40" s="354"/>
      <c r="F40" s="354"/>
      <c r="G40" s="354"/>
      <c r="H40" s="355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H1"/>
    <mergeCell ref="B2:G2"/>
    <mergeCell ref="B3:G3"/>
    <mergeCell ref="B4:G4"/>
    <mergeCell ref="B5:G5"/>
    <mergeCell ref="B6:G6"/>
    <mergeCell ref="B7:G7"/>
    <mergeCell ref="A13:B13"/>
    <mergeCell ref="A14:G14"/>
    <mergeCell ref="A16:H16"/>
    <mergeCell ref="A17:H34"/>
    <mergeCell ref="A37:H37"/>
    <mergeCell ref="A38:H38"/>
    <mergeCell ref="A8:H8"/>
    <mergeCell ref="A9:B9"/>
    <mergeCell ref="C9:G9"/>
    <mergeCell ref="A10:B10"/>
    <mergeCell ref="C10:G10"/>
    <mergeCell ref="A11:B11"/>
    <mergeCell ref="A12:B12"/>
  </mergeCells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96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248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7.0" customHeight="1">
      <c r="A5" s="336" t="s">
        <v>236</v>
      </c>
      <c r="B5" s="337" t="s">
        <v>98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99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48.0" customHeight="1">
      <c r="A7" s="339" t="s">
        <v>56</v>
      </c>
      <c r="B7" s="337">
        <f>H17</f>
        <v>1050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63" t="s">
        <v>239</v>
      </c>
      <c r="D9" s="364" t="s">
        <v>249</v>
      </c>
      <c r="E9" s="364" t="s">
        <v>250</v>
      </c>
      <c r="F9" s="364" t="s">
        <v>251</v>
      </c>
      <c r="G9" s="365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66" t="s">
        <v>252</v>
      </c>
      <c r="B10" s="14"/>
      <c r="C10" s="343">
        <v>1.0</v>
      </c>
      <c r="D10" s="343">
        <v>25.0</v>
      </c>
      <c r="E10" s="343">
        <v>8.0</v>
      </c>
      <c r="F10" s="343">
        <f t="shared" ref="F10:F14" si="1">E10*D10</f>
        <v>200</v>
      </c>
      <c r="G10" s="367"/>
      <c r="H10" s="343">
        <f>F10*C10</f>
        <v>200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66" t="s">
        <v>253</v>
      </c>
      <c r="B11" s="14"/>
      <c r="C11" s="343">
        <v>1.0</v>
      </c>
      <c r="D11" s="343">
        <v>25.0</v>
      </c>
      <c r="E11" s="343">
        <v>8.0</v>
      </c>
      <c r="F11" s="343">
        <f t="shared" si="1"/>
        <v>200</v>
      </c>
      <c r="G11" s="367"/>
      <c r="H11" s="343">
        <f t="shared" ref="H11:H14" si="2">H10+F11</f>
        <v>400</v>
      </c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>
      <c r="A12" s="366" t="s">
        <v>254</v>
      </c>
      <c r="B12" s="14"/>
      <c r="C12" s="343">
        <v>1.0</v>
      </c>
      <c r="D12" s="343">
        <v>20.0</v>
      </c>
      <c r="E12" s="343">
        <v>10.0</v>
      </c>
      <c r="F12" s="343">
        <f t="shared" si="1"/>
        <v>200</v>
      </c>
      <c r="G12" s="367"/>
      <c r="H12" s="343">
        <f t="shared" si="2"/>
        <v>600</v>
      </c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</row>
    <row r="13">
      <c r="A13" s="366" t="s">
        <v>255</v>
      </c>
      <c r="B13" s="14"/>
      <c r="C13" s="343">
        <v>1.0</v>
      </c>
      <c r="D13" s="343">
        <v>15.0</v>
      </c>
      <c r="E13" s="343">
        <v>10.0</v>
      </c>
      <c r="F13" s="343">
        <f t="shared" si="1"/>
        <v>150</v>
      </c>
      <c r="G13" s="367"/>
      <c r="H13" s="343">
        <f t="shared" si="2"/>
        <v>750</v>
      </c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</row>
    <row r="14">
      <c r="A14" s="368" t="s">
        <v>256</v>
      </c>
      <c r="B14" s="14"/>
      <c r="C14" s="369">
        <v>1.0</v>
      </c>
      <c r="D14" s="369">
        <v>15.0</v>
      </c>
      <c r="E14" s="369">
        <v>20.0</v>
      </c>
      <c r="F14" s="343">
        <f t="shared" si="1"/>
        <v>300</v>
      </c>
      <c r="G14" s="35"/>
      <c r="H14" s="343">
        <f t="shared" si="2"/>
        <v>1050</v>
      </c>
      <c r="I14" s="338"/>
      <c r="J14" s="338"/>
      <c r="K14" s="338"/>
      <c r="L14" s="338"/>
      <c r="M14" s="338"/>
      <c r="N14" s="338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/>
      <c r="Z14" s="338"/>
    </row>
    <row r="15">
      <c r="A15" s="362"/>
      <c r="B15" s="14"/>
      <c r="C15" s="32"/>
      <c r="D15" s="32"/>
      <c r="E15" s="32"/>
      <c r="F15" s="32"/>
      <c r="G15" s="32"/>
      <c r="H15" s="3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62"/>
      <c r="B16" s="14"/>
      <c r="C16" s="32"/>
      <c r="D16" s="32"/>
      <c r="E16" s="32"/>
      <c r="F16" s="32"/>
      <c r="G16" s="32"/>
      <c r="H16" s="32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41" t="s">
        <v>242</v>
      </c>
      <c r="B17" s="12"/>
      <c r="C17" s="12"/>
      <c r="D17" s="12"/>
      <c r="E17" s="12"/>
      <c r="F17" s="12"/>
      <c r="G17" s="14"/>
      <c r="H17" s="334">
        <f>H14</f>
        <v>1050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"/>
      <c r="B18" s="32"/>
      <c r="C18" s="32"/>
      <c r="D18" s="32"/>
      <c r="E18" s="32"/>
      <c r="F18" s="32"/>
      <c r="G18" s="32"/>
      <c r="H18" s="32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44" t="s">
        <v>243</v>
      </c>
      <c r="B19" s="67"/>
      <c r="C19" s="67"/>
      <c r="D19" s="67"/>
      <c r="E19" s="67"/>
      <c r="F19" s="67"/>
      <c r="G19" s="67"/>
      <c r="H19" s="70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45"/>
      <c r="B20" s="346"/>
      <c r="C20" s="346"/>
      <c r="D20" s="346"/>
      <c r="E20" s="346"/>
      <c r="F20" s="346"/>
      <c r="G20" s="346"/>
      <c r="H20" s="34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0"/>
      <c r="H32" s="34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20"/>
      <c r="H33" s="34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20"/>
      <c r="H34" s="34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20"/>
      <c r="H35" s="34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20"/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21"/>
      <c r="B37" s="322"/>
      <c r="C37" s="322"/>
      <c r="D37" s="322"/>
      <c r="E37" s="322"/>
      <c r="F37" s="322"/>
      <c r="G37" s="322"/>
      <c r="H37" s="34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50"/>
      <c r="B38" s="351"/>
      <c r="C38" s="351"/>
      <c r="D38" s="351"/>
      <c r="E38" s="351"/>
      <c r="F38" s="351"/>
      <c r="G38" s="351"/>
      <c r="H38" s="352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53"/>
      <c r="B39" s="354"/>
      <c r="C39" s="354"/>
      <c r="D39" s="354"/>
      <c r="E39" s="354"/>
      <c r="F39" s="354"/>
      <c r="G39" s="354"/>
      <c r="H39" s="355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356" t="s">
        <v>244</v>
      </c>
      <c r="B40" s="346"/>
      <c r="C40" s="346"/>
      <c r="D40" s="346"/>
      <c r="E40" s="346"/>
      <c r="F40" s="346"/>
      <c r="G40" s="346"/>
      <c r="H40" s="347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357" t="s">
        <v>245</v>
      </c>
      <c r="H41" s="348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358"/>
      <c r="B42" s="4"/>
      <c r="C42" s="4"/>
      <c r="D42" s="4"/>
      <c r="E42" s="4"/>
      <c r="F42" s="4"/>
      <c r="G42" s="4"/>
      <c r="H42" s="3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360" t="s">
        <v>142</v>
      </c>
      <c r="B43" s="361" t="s">
        <v>246</v>
      </c>
      <c r="C43" s="354"/>
      <c r="D43" s="354"/>
      <c r="E43" s="354"/>
      <c r="F43" s="354"/>
      <c r="G43" s="354"/>
      <c r="H43" s="355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1">
    <mergeCell ref="A1:H1"/>
    <mergeCell ref="B2:G2"/>
    <mergeCell ref="B3:G3"/>
    <mergeCell ref="B4:G4"/>
    <mergeCell ref="B5:G5"/>
    <mergeCell ref="B6:G6"/>
    <mergeCell ref="B7:G7"/>
    <mergeCell ref="A15:B15"/>
    <mergeCell ref="A16:B16"/>
    <mergeCell ref="A17:G17"/>
    <mergeCell ref="A19:H19"/>
    <mergeCell ref="A20:H37"/>
    <mergeCell ref="A40:H40"/>
    <mergeCell ref="A41:H41"/>
    <mergeCell ref="A8:H8"/>
    <mergeCell ref="A9:B9"/>
    <mergeCell ref="A10:B10"/>
    <mergeCell ref="A11:B11"/>
    <mergeCell ref="A12:B12"/>
    <mergeCell ref="A13:B13"/>
    <mergeCell ref="A14:B14"/>
  </mergeCells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103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104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75.0" customHeight="1">
      <c r="A5" s="336" t="s">
        <v>236</v>
      </c>
      <c r="B5" s="337" t="s">
        <v>105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106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48.0" customHeight="1">
      <c r="A7" s="339" t="s">
        <v>56</v>
      </c>
      <c r="B7" s="337">
        <f>H15</f>
        <v>670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63" t="s">
        <v>239</v>
      </c>
      <c r="D9" s="370" t="s">
        <v>249</v>
      </c>
      <c r="E9" s="12"/>
      <c r="F9" s="14"/>
      <c r="G9" s="371" t="s">
        <v>257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72" t="s">
        <v>258</v>
      </c>
      <c r="B10" s="14"/>
      <c r="C10" s="337">
        <v>1.0</v>
      </c>
      <c r="D10" s="337">
        <v>70.0</v>
      </c>
      <c r="E10" s="12"/>
      <c r="F10" s="14"/>
      <c r="G10" s="343">
        <f t="shared" ref="G10:G12" si="1">C10*D10</f>
        <v>70</v>
      </c>
      <c r="H10" s="343">
        <f>D10*C10</f>
        <v>70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 ht="22.5" customHeight="1">
      <c r="A11" s="372" t="s">
        <v>259</v>
      </c>
      <c r="B11" s="14"/>
      <c r="C11" s="337">
        <v>10.0</v>
      </c>
      <c r="D11" s="337">
        <v>30.0</v>
      </c>
      <c r="E11" s="12"/>
      <c r="F11" s="14"/>
      <c r="G11" s="343">
        <f t="shared" si="1"/>
        <v>300</v>
      </c>
      <c r="H11" s="343">
        <f>+H10+G11</f>
        <v>370</v>
      </c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 ht="30.75" customHeight="1">
      <c r="A12" s="372" t="s">
        <v>260</v>
      </c>
      <c r="B12" s="14"/>
      <c r="C12" s="337">
        <v>10.0</v>
      </c>
      <c r="D12" s="337">
        <v>30.0</v>
      </c>
      <c r="E12" s="12"/>
      <c r="F12" s="14"/>
      <c r="G12" s="343">
        <f t="shared" si="1"/>
        <v>300</v>
      </c>
      <c r="H12" s="343">
        <f>+G12+H11</f>
        <v>670</v>
      </c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</row>
    <row r="13">
      <c r="A13" s="362"/>
      <c r="B13" s="14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62"/>
      <c r="B14" s="14"/>
      <c r="C14" s="32"/>
      <c r="D14" s="32"/>
      <c r="E14" s="32"/>
      <c r="F14" s="32"/>
      <c r="G14" s="32"/>
      <c r="H14" s="3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1" t="s">
        <v>242</v>
      </c>
      <c r="B15" s="12"/>
      <c r="C15" s="12"/>
      <c r="D15" s="12"/>
      <c r="E15" s="12"/>
      <c r="F15" s="12"/>
      <c r="G15" s="14"/>
      <c r="H15" s="334">
        <f>H12</f>
        <v>670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"/>
      <c r="B16" s="32"/>
      <c r="C16" s="32"/>
      <c r="D16" s="32"/>
      <c r="E16" s="32"/>
      <c r="F16" s="32"/>
      <c r="G16" s="32"/>
      <c r="H16" s="32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44" t="s">
        <v>243</v>
      </c>
      <c r="B17" s="67"/>
      <c r="C17" s="67"/>
      <c r="D17" s="67"/>
      <c r="E17" s="67"/>
      <c r="F17" s="67"/>
      <c r="G17" s="67"/>
      <c r="H17" s="70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45"/>
      <c r="B18" s="346"/>
      <c r="C18" s="346"/>
      <c r="D18" s="346"/>
      <c r="E18" s="346"/>
      <c r="F18" s="346"/>
      <c r="G18" s="346"/>
      <c r="H18" s="347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0"/>
      <c r="H32" s="34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20"/>
      <c r="H33" s="34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20"/>
      <c r="H34" s="34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21"/>
      <c r="B35" s="322"/>
      <c r="C35" s="322"/>
      <c r="D35" s="322"/>
      <c r="E35" s="322"/>
      <c r="F35" s="322"/>
      <c r="G35" s="322"/>
      <c r="H35" s="349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0"/>
      <c r="B36" s="351"/>
      <c r="C36" s="351"/>
      <c r="D36" s="351"/>
      <c r="E36" s="351"/>
      <c r="F36" s="351"/>
      <c r="G36" s="351"/>
      <c r="H36" s="352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3"/>
      <c r="B37" s="354"/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56" t="s">
        <v>244</v>
      </c>
      <c r="B38" s="346"/>
      <c r="C38" s="346"/>
      <c r="D38" s="346"/>
      <c r="E38" s="346"/>
      <c r="F38" s="346"/>
      <c r="G38" s="346"/>
      <c r="H38" s="347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57" t="s">
        <v>245</v>
      </c>
      <c r="H39" s="348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358"/>
      <c r="B40" s="4"/>
      <c r="C40" s="4"/>
      <c r="D40" s="4"/>
      <c r="E40" s="4"/>
      <c r="F40" s="4"/>
      <c r="G40" s="4"/>
      <c r="H40" s="359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360" t="s">
        <v>142</v>
      </c>
      <c r="B41" s="361" t="s">
        <v>246</v>
      </c>
      <c r="C41" s="354"/>
      <c r="D41" s="354"/>
      <c r="E41" s="354"/>
      <c r="F41" s="354"/>
      <c r="G41" s="354"/>
      <c r="H41" s="355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A1:H1"/>
    <mergeCell ref="B2:G2"/>
    <mergeCell ref="B3:G3"/>
    <mergeCell ref="B4:G4"/>
    <mergeCell ref="B5:G5"/>
    <mergeCell ref="B6:G6"/>
    <mergeCell ref="B7:G7"/>
    <mergeCell ref="D11:F11"/>
    <mergeCell ref="D12:F12"/>
    <mergeCell ref="A13:B13"/>
    <mergeCell ref="A14:B14"/>
    <mergeCell ref="A15:G15"/>
    <mergeCell ref="A17:H17"/>
    <mergeCell ref="A18:H35"/>
    <mergeCell ref="A38:H38"/>
    <mergeCell ref="A39:H39"/>
    <mergeCell ref="A8:H8"/>
    <mergeCell ref="A9:B9"/>
    <mergeCell ref="D9:F9"/>
    <mergeCell ref="A10:B10"/>
    <mergeCell ref="D10:F10"/>
    <mergeCell ref="A11:B11"/>
    <mergeCell ref="A12:B12"/>
  </mergeCells>
  <printOptions/>
  <pageMargins bottom="0.75" footer="0.0" header="0.0" left="0.7" right="0.7" top="0.75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111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113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77.25" customHeight="1">
      <c r="A5" s="336" t="s">
        <v>236</v>
      </c>
      <c r="B5" s="337" t="s">
        <v>114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48.0" customHeight="1">
      <c r="A7" s="339" t="s">
        <v>56</v>
      </c>
      <c r="B7" s="337">
        <f>H13</f>
        <v>14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12"/>
      <c r="F9" s="12"/>
      <c r="G9" s="14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261</v>
      </c>
      <c r="B10" s="14"/>
      <c r="C10" s="337">
        <v>7.0</v>
      </c>
      <c r="D10" s="12"/>
      <c r="E10" s="12"/>
      <c r="F10" s="12"/>
      <c r="G10" s="14"/>
      <c r="H10" s="343">
        <f>C10</f>
        <v>7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72" t="s">
        <v>262</v>
      </c>
      <c r="B11" s="14"/>
      <c r="C11" s="337">
        <v>7.0</v>
      </c>
      <c r="D11" s="12"/>
      <c r="E11" s="12"/>
      <c r="F11" s="12"/>
      <c r="G11" s="14"/>
      <c r="H11" s="343">
        <f>C11+H10</f>
        <v>14</v>
      </c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>
      <c r="A12" s="362"/>
      <c r="B12" s="14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41" t="s">
        <v>242</v>
      </c>
      <c r="B13" s="12"/>
      <c r="C13" s="12"/>
      <c r="D13" s="12"/>
      <c r="E13" s="12"/>
      <c r="F13" s="12"/>
      <c r="G13" s="14"/>
      <c r="H13" s="334">
        <f>H11</f>
        <v>14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2"/>
      <c r="B14" s="32"/>
      <c r="C14" s="32"/>
      <c r="D14" s="32"/>
      <c r="E14" s="32"/>
      <c r="F14" s="32"/>
      <c r="G14" s="32"/>
      <c r="H14" s="3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4" t="s">
        <v>243</v>
      </c>
      <c r="B15" s="67"/>
      <c r="C15" s="67"/>
      <c r="D15" s="67"/>
      <c r="E15" s="67"/>
      <c r="F15" s="67"/>
      <c r="G15" s="67"/>
      <c r="H15" s="70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45"/>
      <c r="B16" s="346"/>
      <c r="C16" s="346"/>
      <c r="D16" s="346"/>
      <c r="E16" s="346"/>
      <c r="F16" s="346"/>
      <c r="G16" s="346"/>
      <c r="H16" s="34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0"/>
      <c r="H32" s="34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21"/>
      <c r="B33" s="322"/>
      <c r="C33" s="322"/>
      <c r="D33" s="322"/>
      <c r="E33" s="322"/>
      <c r="F33" s="322"/>
      <c r="G33" s="322"/>
      <c r="H33" s="349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0"/>
      <c r="B34" s="351"/>
      <c r="C34" s="351"/>
      <c r="D34" s="351"/>
      <c r="E34" s="351"/>
      <c r="F34" s="351"/>
      <c r="G34" s="351"/>
      <c r="H34" s="352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3"/>
      <c r="B35" s="354"/>
      <c r="C35" s="354"/>
      <c r="D35" s="354"/>
      <c r="E35" s="354"/>
      <c r="F35" s="354"/>
      <c r="G35" s="354"/>
      <c r="H35" s="355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6" t="s">
        <v>244</v>
      </c>
      <c r="B36" s="346"/>
      <c r="C36" s="346"/>
      <c r="D36" s="346"/>
      <c r="E36" s="346"/>
      <c r="F36" s="346"/>
      <c r="G36" s="346"/>
      <c r="H36" s="347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7" t="s">
        <v>245</v>
      </c>
      <c r="H37" s="348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58"/>
      <c r="B38" s="4"/>
      <c r="C38" s="4"/>
      <c r="D38" s="4"/>
      <c r="E38" s="4"/>
      <c r="F38" s="4"/>
      <c r="G38" s="4"/>
      <c r="H38" s="359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60" t="s">
        <v>142</v>
      </c>
      <c r="B39" s="361" t="s">
        <v>246</v>
      </c>
      <c r="C39" s="354"/>
      <c r="D39" s="354"/>
      <c r="E39" s="354"/>
      <c r="F39" s="354"/>
      <c r="G39" s="354"/>
      <c r="H39" s="355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H1"/>
    <mergeCell ref="B2:G2"/>
    <mergeCell ref="B3:G3"/>
    <mergeCell ref="B4:G4"/>
    <mergeCell ref="B5:G5"/>
    <mergeCell ref="B6:G6"/>
    <mergeCell ref="B7:G7"/>
    <mergeCell ref="A12:B12"/>
    <mergeCell ref="A13:G13"/>
    <mergeCell ref="A15:H15"/>
    <mergeCell ref="A16:H33"/>
    <mergeCell ref="A36:H36"/>
    <mergeCell ref="A37:H37"/>
    <mergeCell ref="A8:H8"/>
    <mergeCell ref="A9:B9"/>
    <mergeCell ref="C9:G9"/>
    <mergeCell ref="A10:B10"/>
    <mergeCell ref="C10:G10"/>
    <mergeCell ref="A11:B11"/>
    <mergeCell ref="C11:G11"/>
  </mergeCells>
  <printOptions/>
  <pageMargins bottom="0.75" footer="0.0" header="0.0" left="0.7" right="0.7" top="0.75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115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116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77.25" customHeight="1">
      <c r="A5" s="336" t="s">
        <v>236</v>
      </c>
      <c r="B5" s="337" t="s">
        <v>117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48.0" customHeight="1">
      <c r="A7" s="339" t="s">
        <v>56</v>
      </c>
      <c r="B7" s="337">
        <f>H15</f>
        <v>12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12"/>
      <c r="F9" s="12"/>
      <c r="G9" s="14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263</v>
      </c>
      <c r="B10" s="14"/>
      <c r="C10" s="337">
        <v>4.0</v>
      </c>
      <c r="D10" s="12"/>
      <c r="E10" s="12"/>
      <c r="F10" s="12"/>
      <c r="G10" s="14"/>
      <c r="H10" s="343">
        <f>C10</f>
        <v>4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72" t="s">
        <v>264</v>
      </c>
      <c r="B11" s="14"/>
      <c r="C11" s="337">
        <v>3.0</v>
      </c>
      <c r="D11" s="12"/>
      <c r="E11" s="12"/>
      <c r="F11" s="12"/>
      <c r="G11" s="14"/>
      <c r="H11" s="343">
        <f t="shared" ref="H11:H13" si="1">C11+H10</f>
        <v>7</v>
      </c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>
      <c r="A12" s="372" t="s">
        <v>265</v>
      </c>
      <c r="B12" s="14"/>
      <c r="C12" s="337">
        <v>3.0</v>
      </c>
      <c r="D12" s="12"/>
      <c r="E12" s="12"/>
      <c r="F12" s="12"/>
      <c r="G12" s="14"/>
      <c r="H12" s="343">
        <f t="shared" si="1"/>
        <v>10</v>
      </c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</row>
    <row r="13">
      <c r="A13" s="372" t="s">
        <v>266</v>
      </c>
      <c r="B13" s="14"/>
      <c r="C13" s="337">
        <v>2.0</v>
      </c>
      <c r="D13" s="12"/>
      <c r="E13" s="12"/>
      <c r="F13" s="12"/>
      <c r="G13" s="14"/>
      <c r="H13" s="34">
        <f t="shared" si="1"/>
        <v>12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62"/>
      <c r="B14" s="14"/>
      <c r="C14" s="32"/>
      <c r="D14" s="32"/>
      <c r="E14" s="32"/>
      <c r="F14" s="32"/>
      <c r="G14" s="32"/>
      <c r="H14" s="3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1" t="s">
        <v>242</v>
      </c>
      <c r="B15" s="12"/>
      <c r="C15" s="12"/>
      <c r="D15" s="12"/>
      <c r="E15" s="12"/>
      <c r="F15" s="12"/>
      <c r="G15" s="14"/>
      <c r="H15" s="334">
        <f>H13</f>
        <v>12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"/>
      <c r="B16" s="32"/>
      <c r="C16" s="32"/>
      <c r="D16" s="32"/>
      <c r="E16" s="32"/>
      <c r="F16" s="32"/>
      <c r="G16" s="32"/>
      <c r="H16" s="32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44" t="s">
        <v>243</v>
      </c>
      <c r="B17" s="67"/>
      <c r="C17" s="67"/>
      <c r="D17" s="67"/>
      <c r="E17" s="67"/>
      <c r="F17" s="67"/>
      <c r="G17" s="67"/>
      <c r="H17" s="70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45"/>
      <c r="B18" s="346"/>
      <c r="C18" s="346"/>
      <c r="D18" s="346"/>
      <c r="E18" s="346"/>
      <c r="F18" s="346"/>
      <c r="G18" s="346"/>
      <c r="H18" s="347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0"/>
      <c r="H32" s="34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20"/>
      <c r="H33" s="34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20"/>
      <c r="H34" s="34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21"/>
      <c r="B35" s="322"/>
      <c r="C35" s="322"/>
      <c r="D35" s="322"/>
      <c r="E35" s="322"/>
      <c r="F35" s="322"/>
      <c r="G35" s="322"/>
      <c r="H35" s="349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0"/>
      <c r="B36" s="351"/>
      <c r="C36" s="351"/>
      <c r="D36" s="351"/>
      <c r="E36" s="351"/>
      <c r="F36" s="351"/>
      <c r="G36" s="351"/>
      <c r="H36" s="352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3"/>
      <c r="B37" s="354"/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56" t="s">
        <v>244</v>
      </c>
      <c r="B38" s="346"/>
      <c r="C38" s="346"/>
      <c r="D38" s="346"/>
      <c r="E38" s="346"/>
      <c r="F38" s="346"/>
      <c r="G38" s="346"/>
      <c r="H38" s="347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57" t="s">
        <v>245</v>
      </c>
      <c r="H39" s="348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358"/>
      <c r="B40" s="4"/>
      <c r="C40" s="4"/>
      <c r="D40" s="4"/>
      <c r="E40" s="4"/>
      <c r="F40" s="4"/>
      <c r="G40" s="4"/>
      <c r="H40" s="359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360" t="s">
        <v>142</v>
      </c>
      <c r="B41" s="361" t="s">
        <v>246</v>
      </c>
      <c r="C41" s="354"/>
      <c r="D41" s="354"/>
      <c r="E41" s="354"/>
      <c r="F41" s="354"/>
      <c r="G41" s="354"/>
      <c r="H41" s="355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1:H1"/>
    <mergeCell ref="B2:G2"/>
    <mergeCell ref="B3:G3"/>
    <mergeCell ref="B4:G4"/>
    <mergeCell ref="B5:G5"/>
    <mergeCell ref="B6:G6"/>
    <mergeCell ref="B7:G7"/>
    <mergeCell ref="A8:H8"/>
    <mergeCell ref="A9:B9"/>
    <mergeCell ref="C9:G9"/>
    <mergeCell ref="A10:B10"/>
    <mergeCell ref="C10:G10"/>
    <mergeCell ref="A11:B11"/>
    <mergeCell ref="C11:G11"/>
    <mergeCell ref="A18:H35"/>
    <mergeCell ref="A38:H38"/>
    <mergeCell ref="A39:H39"/>
    <mergeCell ref="A12:B12"/>
    <mergeCell ref="C12:G12"/>
    <mergeCell ref="A13:B13"/>
    <mergeCell ref="C13:G13"/>
    <mergeCell ref="A14:B14"/>
    <mergeCell ref="A15:G15"/>
    <mergeCell ref="A17:H17"/>
  </mergeCells>
  <printOptions/>
  <pageMargins bottom="0.75" footer="0.0" header="0.0" left="0.7" right="0.7" top="0.75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123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267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120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H12</f>
        <v>2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12"/>
      <c r="F9" s="12"/>
      <c r="G9" s="14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268</v>
      </c>
      <c r="B10" s="14"/>
      <c r="C10" s="337">
        <v>2.0</v>
      </c>
      <c r="D10" s="12"/>
      <c r="E10" s="12"/>
      <c r="F10" s="12"/>
      <c r="G10" s="14"/>
      <c r="H10" s="343">
        <f>C10</f>
        <v>2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62"/>
      <c r="B11" s="14"/>
      <c r="C11" s="32"/>
      <c r="D11" s="32"/>
      <c r="E11" s="32"/>
      <c r="F11" s="32"/>
      <c r="G11" s="32"/>
      <c r="H11" s="32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41" t="s">
        <v>242</v>
      </c>
      <c r="B12" s="12"/>
      <c r="C12" s="12"/>
      <c r="D12" s="12"/>
      <c r="E12" s="12"/>
      <c r="F12" s="12"/>
      <c r="G12" s="14"/>
      <c r="H12" s="334">
        <f>H10</f>
        <v>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2"/>
      <c r="B13" s="32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4" t="s">
        <v>243</v>
      </c>
      <c r="B14" s="67"/>
      <c r="C14" s="67"/>
      <c r="D14" s="67"/>
      <c r="E14" s="67"/>
      <c r="F14" s="67"/>
      <c r="G14" s="67"/>
      <c r="H14" s="7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5"/>
      <c r="B15" s="346"/>
      <c r="C15" s="346"/>
      <c r="D15" s="346"/>
      <c r="E15" s="346"/>
      <c r="F15" s="346"/>
      <c r="G15" s="346"/>
      <c r="H15" s="34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1"/>
      <c r="B32" s="322"/>
      <c r="C32" s="322"/>
      <c r="D32" s="322"/>
      <c r="E32" s="322"/>
      <c r="F32" s="322"/>
      <c r="G32" s="322"/>
      <c r="H32" s="3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0"/>
      <c r="B33" s="351"/>
      <c r="C33" s="351"/>
      <c r="D33" s="351"/>
      <c r="E33" s="351"/>
      <c r="F33" s="351"/>
      <c r="G33" s="351"/>
      <c r="H33" s="352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3"/>
      <c r="B34" s="354"/>
      <c r="C34" s="354"/>
      <c r="D34" s="354"/>
      <c r="E34" s="354"/>
      <c r="F34" s="354"/>
      <c r="G34" s="354"/>
      <c r="H34" s="35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6" t="s">
        <v>244</v>
      </c>
      <c r="B35" s="346"/>
      <c r="C35" s="346"/>
      <c r="D35" s="346"/>
      <c r="E35" s="346"/>
      <c r="F35" s="346"/>
      <c r="G35" s="346"/>
      <c r="H35" s="34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7" t="s">
        <v>245</v>
      </c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8"/>
      <c r="B37" s="4"/>
      <c r="C37" s="4"/>
      <c r="D37" s="4"/>
      <c r="E37" s="4"/>
      <c r="F37" s="4"/>
      <c r="G37" s="4"/>
      <c r="H37" s="35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60" t="s">
        <v>142</v>
      </c>
      <c r="B38" s="361" t="s">
        <v>246</v>
      </c>
      <c r="C38" s="354"/>
      <c r="D38" s="354"/>
      <c r="E38" s="354"/>
      <c r="F38" s="354"/>
      <c r="G38" s="354"/>
      <c r="H38" s="35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1:H1"/>
    <mergeCell ref="B2:G2"/>
    <mergeCell ref="B3:G3"/>
    <mergeCell ref="B4:G4"/>
    <mergeCell ref="B5:G5"/>
    <mergeCell ref="B6:G6"/>
    <mergeCell ref="B7:G7"/>
    <mergeCell ref="A14:H14"/>
    <mergeCell ref="A15:H32"/>
    <mergeCell ref="A35:H35"/>
    <mergeCell ref="A36:H36"/>
    <mergeCell ref="A8:H8"/>
    <mergeCell ref="A9:B9"/>
    <mergeCell ref="C9:G9"/>
    <mergeCell ref="A10:B10"/>
    <mergeCell ref="C10:G10"/>
    <mergeCell ref="A11:B11"/>
    <mergeCell ref="A12:G12"/>
  </mergeCells>
  <printOptions/>
  <pageMargins bottom="0.75" footer="0.0" header="0.0" left="0.7" right="0.7" top="0.75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269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124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270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106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H12</f>
        <v>140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 t="s">
        <v>271</v>
      </c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261</v>
      </c>
      <c r="B10" s="14"/>
      <c r="C10" s="337">
        <v>1.0</v>
      </c>
      <c r="D10" s="12"/>
      <c r="E10" s="375">
        <v>70.0</v>
      </c>
      <c r="F10" s="12"/>
      <c r="G10" s="376">
        <f t="shared" ref="G10:G11" si="1">E10*C10</f>
        <v>70</v>
      </c>
      <c r="H10" s="343">
        <f>G10</f>
        <v>70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62" t="s">
        <v>262</v>
      </c>
      <c r="B11" s="14"/>
      <c r="C11" s="340">
        <v>1.0</v>
      </c>
      <c r="D11" s="14"/>
      <c r="E11" s="340">
        <v>70.0</v>
      </c>
      <c r="F11" s="14"/>
      <c r="G11" s="376">
        <f t="shared" si="1"/>
        <v>70</v>
      </c>
      <c r="H11" s="343">
        <f>G11+H10</f>
        <v>140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41" t="s">
        <v>242</v>
      </c>
      <c r="B12" s="12"/>
      <c r="C12" s="12"/>
      <c r="D12" s="12"/>
      <c r="E12" s="12"/>
      <c r="F12" s="12"/>
      <c r="G12" s="14"/>
      <c r="H12" s="334">
        <f>H11</f>
        <v>140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2"/>
      <c r="B13" s="32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4" t="s">
        <v>243</v>
      </c>
      <c r="B14" s="67"/>
      <c r="C14" s="67"/>
      <c r="D14" s="67"/>
      <c r="E14" s="67"/>
      <c r="F14" s="67"/>
      <c r="G14" s="67"/>
      <c r="H14" s="7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5"/>
      <c r="B15" s="346"/>
      <c r="C15" s="346"/>
      <c r="D15" s="346"/>
      <c r="E15" s="346"/>
      <c r="F15" s="346"/>
      <c r="G15" s="346"/>
      <c r="H15" s="34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1"/>
      <c r="B32" s="322"/>
      <c r="C32" s="322"/>
      <c r="D32" s="322"/>
      <c r="E32" s="322"/>
      <c r="F32" s="322"/>
      <c r="G32" s="322"/>
      <c r="H32" s="3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0"/>
      <c r="B33" s="351"/>
      <c r="C33" s="351"/>
      <c r="D33" s="351"/>
      <c r="E33" s="351"/>
      <c r="F33" s="351"/>
      <c r="G33" s="351"/>
      <c r="H33" s="352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3"/>
      <c r="B34" s="354"/>
      <c r="C34" s="354"/>
      <c r="D34" s="354"/>
      <c r="E34" s="354"/>
      <c r="F34" s="354"/>
      <c r="G34" s="354"/>
      <c r="H34" s="35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6" t="s">
        <v>244</v>
      </c>
      <c r="B35" s="346"/>
      <c r="C35" s="346"/>
      <c r="D35" s="346"/>
      <c r="E35" s="346"/>
      <c r="F35" s="346"/>
      <c r="G35" s="346"/>
      <c r="H35" s="34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7" t="s">
        <v>245</v>
      </c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8"/>
      <c r="B37" s="4"/>
      <c r="C37" s="4"/>
      <c r="D37" s="4"/>
      <c r="E37" s="4"/>
      <c r="F37" s="4"/>
      <c r="G37" s="4"/>
      <c r="H37" s="35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60" t="s">
        <v>142</v>
      </c>
      <c r="B38" s="361" t="s">
        <v>246</v>
      </c>
      <c r="C38" s="354"/>
      <c r="D38" s="354"/>
      <c r="E38" s="354"/>
      <c r="F38" s="354"/>
      <c r="G38" s="354"/>
      <c r="H38" s="35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1:H1"/>
    <mergeCell ref="B2:G2"/>
    <mergeCell ref="B3:G3"/>
    <mergeCell ref="B4:G4"/>
    <mergeCell ref="B5:G5"/>
    <mergeCell ref="B6:G6"/>
    <mergeCell ref="B7:G7"/>
    <mergeCell ref="A11:B11"/>
    <mergeCell ref="C11:D11"/>
    <mergeCell ref="E11:F11"/>
    <mergeCell ref="A12:G12"/>
    <mergeCell ref="A14:H14"/>
    <mergeCell ref="A15:H32"/>
    <mergeCell ref="A35:H35"/>
    <mergeCell ref="A36:H36"/>
    <mergeCell ref="A8:H8"/>
    <mergeCell ref="A9:B9"/>
    <mergeCell ref="C9:D9"/>
    <mergeCell ref="E9:F9"/>
    <mergeCell ref="A10:B10"/>
    <mergeCell ref="C10:D10"/>
    <mergeCell ref="E10:F10"/>
  </mergeCells>
  <printOptions/>
  <pageMargins bottom="0.75" footer="0.0" header="0.0" left="0.7" right="0.7" top="0.75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129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130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131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H11</f>
        <v>1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272</v>
      </c>
      <c r="B10" s="14"/>
      <c r="C10" s="337">
        <v>1.0</v>
      </c>
      <c r="D10" s="12"/>
      <c r="E10" s="375"/>
      <c r="F10" s="12"/>
      <c r="G10" s="376">
        <v>1.0</v>
      </c>
      <c r="H10" s="343">
        <f>G10</f>
        <v>1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41" t="s">
        <v>242</v>
      </c>
      <c r="B11" s="12"/>
      <c r="C11" s="12"/>
      <c r="D11" s="12"/>
      <c r="E11" s="12"/>
      <c r="F11" s="12"/>
      <c r="G11" s="14"/>
      <c r="H11" s="334">
        <v>1.0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2"/>
      <c r="B12" s="32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44" t="s">
        <v>243</v>
      </c>
      <c r="B13" s="67"/>
      <c r="C13" s="67"/>
      <c r="D13" s="67"/>
      <c r="E13" s="67"/>
      <c r="F13" s="67"/>
      <c r="G13" s="67"/>
      <c r="H13" s="7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5"/>
      <c r="B14" s="346"/>
      <c r="C14" s="346"/>
      <c r="D14" s="346"/>
      <c r="E14" s="346"/>
      <c r="F14" s="346"/>
      <c r="G14" s="346"/>
      <c r="H14" s="34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0"/>
      <c r="H15" s="34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1"/>
      <c r="B31" s="322"/>
      <c r="C31" s="322"/>
      <c r="D31" s="322"/>
      <c r="E31" s="322"/>
      <c r="F31" s="322"/>
      <c r="G31" s="322"/>
      <c r="H31" s="34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50"/>
      <c r="B32" s="351"/>
      <c r="C32" s="351"/>
      <c r="D32" s="351"/>
      <c r="E32" s="351"/>
      <c r="F32" s="351"/>
      <c r="G32" s="351"/>
      <c r="H32" s="35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3"/>
      <c r="B33" s="354"/>
      <c r="C33" s="354"/>
      <c r="D33" s="354"/>
      <c r="E33" s="354"/>
      <c r="F33" s="354"/>
      <c r="G33" s="354"/>
      <c r="H33" s="35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6" t="s">
        <v>244</v>
      </c>
      <c r="B34" s="346"/>
      <c r="C34" s="346"/>
      <c r="D34" s="346"/>
      <c r="E34" s="346"/>
      <c r="F34" s="346"/>
      <c r="G34" s="346"/>
      <c r="H34" s="347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7" t="s">
        <v>245</v>
      </c>
      <c r="H35" s="34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8"/>
      <c r="B36" s="4"/>
      <c r="C36" s="4"/>
      <c r="D36" s="4"/>
      <c r="E36" s="4"/>
      <c r="F36" s="4"/>
      <c r="G36" s="4"/>
      <c r="H36" s="35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60" t="s">
        <v>142</v>
      </c>
      <c r="B37" s="361" t="s">
        <v>246</v>
      </c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:H1"/>
    <mergeCell ref="B2:G2"/>
    <mergeCell ref="B3:G3"/>
    <mergeCell ref="B4:G4"/>
    <mergeCell ref="B5:G5"/>
    <mergeCell ref="B6:G6"/>
    <mergeCell ref="B7:G7"/>
    <mergeCell ref="A11:G11"/>
    <mergeCell ref="A13:H13"/>
    <mergeCell ref="A14:H31"/>
    <mergeCell ref="A34:H34"/>
    <mergeCell ref="A35:H35"/>
    <mergeCell ref="A8:H8"/>
    <mergeCell ref="A9:B9"/>
    <mergeCell ref="C9:D9"/>
    <mergeCell ref="E9:F9"/>
    <mergeCell ref="A10:B10"/>
    <mergeCell ref="C10:D10"/>
    <mergeCell ref="E10:F10"/>
  </mergeCells>
  <printOptions/>
  <pageMargins bottom="0.75" footer="0.0" header="0.0" left="0.7" right="0.7" top="0.75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134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273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135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H11</f>
        <v>1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272</v>
      </c>
      <c r="B10" s="14"/>
      <c r="C10" s="337">
        <v>1.0</v>
      </c>
      <c r="D10" s="12"/>
      <c r="E10" s="375"/>
      <c r="F10" s="12"/>
      <c r="G10" s="376">
        <v>1.0</v>
      </c>
      <c r="H10" s="343">
        <f>G10</f>
        <v>1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41" t="s">
        <v>242</v>
      </c>
      <c r="B11" s="12"/>
      <c r="C11" s="12"/>
      <c r="D11" s="12"/>
      <c r="E11" s="12"/>
      <c r="F11" s="12"/>
      <c r="G11" s="14"/>
      <c r="H11" s="334">
        <v>1.0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2"/>
      <c r="B12" s="32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44" t="s">
        <v>243</v>
      </c>
      <c r="B13" s="67"/>
      <c r="C13" s="67"/>
      <c r="D13" s="67"/>
      <c r="E13" s="67"/>
      <c r="F13" s="67"/>
      <c r="G13" s="67"/>
      <c r="H13" s="7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5"/>
      <c r="B14" s="346"/>
      <c r="C14" s="346"/>
      <c r="D14" s="346"/>
      <c r="E14" s="346"/>
      <c r="F14" s="346"/>
      <c r="G14" s="346"/>
      <c r="H14" s="34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0"/>
      <c r="H15" s="34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1"/>
      <c r="B31" s="322"/>
      <c r="C31" s="322"/>
      <c r="D31" s="322"/>
      <c r="E31" s="322"/>
      <c r="F31" s="322"/>
      <c r="G31" s="322"/>
      <c r="H31" s="34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50"/>
      <c r="B32" s="351"/>
      <c r="C32" s="351"/>
      <c r="D32" s="351"/>
      <c r="E32" s="351"/>
      <c r="F32" s="351"/>
      <c r="G32" s="351"/>
      <c r="H32" s="35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3"/>
      <c r="B33" s="354"/>
      <c r="C33" s="354"/>
      <c r="D33" s="354"/>
      <c r="E33" s="354"/>
      <c r="F33" s="354"/>
      <c r="G33" s="354"/>
      <c r="H33" s="35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6" t="s">
        <v>244</v>
      </c>
      <c r="B34" s="346"/>
      <c r="C34" s="346"/>
      <c r="D34" s="346"/>
      <c r="E34" s="346"/>
      <c r="F34" s="346"/>
      <c r="G34" s="346"/>
      <c r="H34" s="347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7" t="s">
        <v>245</v>
      </c>
      <c r="H35" s="34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8"/>
      <c r="B36" s="4"/>
      <c r="C36" s="4"/>
      <c r="D36" s="4"/>
      <c r="E36" s="4"/>
      <c r="F36" s="4"/>
      <c r="G36" s="4"/>
      <c r="H36" s="35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60" t="s">
        <v>142</v>
      </c>
      <c r="B37" s="361" t="s">
        <v>246</v>
      </c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:H1"/>
    <mergeCell ref="B2:G2"/>
    <mergeCell ref="B3:G3"/>
    <mergeCell ref="B4:G4"/>
    <mergeCell ref="B5:G5"/>
    <mergeCell ref="B6:G6"/>
    <mergeCell ref="B7:G7"/>
    <mergeCell ref="A11:G11"/>
    <mergeCell ref="A13:H13"/>
    <mergeCell ref="A14:H31"/>
    <mergeCell ref="A34:H34"/>
    <mergeCell ref="A35:H35"/>
    <mergeCell ref="A8:H8"/>
    <mergeCell ref="A9:B9"/>
    <mergeCell ref="C9:D9"/>
    <mergeCell ref="E9:F9"/>
    <mergeCell ref="A10:B10"/>
    <mergeCell ref="C10:D10"/>
    <mergeCell ref="E10:F10"/>
  </mergeCells>
  <printOptions/>
  <pageMargins bottom="0.75" footer="0.0" header="0.0" left="0.7" right="0.7" top="0.75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137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274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138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106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H11</f>
        <v>25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72" t="s">
        <v>275</v>
      </c>
      <c r="B10" s="14"/>
      <c r="C10" s="337">
        <v>25.0</v>
      </c>
      <c r="D10" s="12"/>
      <c r="E10" s="375"/>
      <c r="F10" s="12"/>
      <c r="G10" s="376">
        <f>C10</f>
        <v>25</v>
      </c>
      <c r="H10" s="343">
        <f>G10</f>
        <v>25</v>
      </c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</row>
    <row r="11">
      <c r="A11" s="341" t="s">
        <v>242</v>
      </c>
      <c r="B11" s="12"/>
      <c r="C11" s="12"/>
      <c r="D11" s="12"/>
      <c r="E11" s="12"/>
      <c r="F11" s="12"/>
      <c r="G11" s="14"/>
      <c r="H11" s="334">
        <f>H10</f>
        <v>25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2"/>
      <c r="B12" s="32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44" t="s">
        <v>243</v>
      </c>
      <c r="B13" s="67"/>
      <c r="C13" s="67"/>
      <c r="D13" s="67"/>
      <c r="E13" s="67"/>
      <c r="F13" s="67"/>
      <c r="G13" s="67"/>
      <c r="H13" s="7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5"/>
      <c r="B14" s="346"/>
      <c r="C14" s="346"/>
      <c r="D14" s="346"/>
      <c r="E14" s="346"/>
      <c r="F14" s="346"/>
      <c r="G14" s="346"/>
      <c r="H14" s="34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0"/>
      <c r="H15" s="34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1"/>
      <c r="B31" s="322"/>
      <c r="C31" s="322"/>
      <c r="D31" s="322"/>
      <c r="E31" s="322"/>
      <c r="F31" s="322"/>
      <c r="G31" s="322"/>
      <c r="H31" s="34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50"/>
      <c r="B32" s="351"/>
      <c r="C32" s="351"/>
      <c r="D32" s="351"/>
      <c r="E32" s="351"/>
      <c r="F32" s="351"/>
      <c r="G32" s="351"/>
      <c r="H32" s="35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3"/>
      <c r="B33" s="354"/>
      <c r="C33" s="354"/>
      <c r="D33" s="354"/>
      <c r="E33" s="354"/>
      <c r="F33" s="354"/>
      <c r="G33" s="354"/>
      <c r="H33" s="35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6" t="s">
        <v>244</v>
      </c>
      <c r="B34" s="346"/>
      <c r="C34" s="346"/>
      <c r="D34" s="346"/>
      <c r="E34" s="346"/>
      <c r="F34" s="346"/>
      <c r="G34" s="346"/>
      <c r="H34" s="347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7" t="s">
        <v>245</v>
      </c>
      <c r="H35" s="34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8"/>
      <c r="B36" s="4"/>
      <c r="C36" s="4"/>
      <c r="D36" s="4"/>
      <c r="E36" s="4"/>
      <c r="F36" s="4"/>
      <c r="G36" s="4"/>
      <c r="H36" s="35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60" t="s">
        <v>142</v>
      </c>
      <c r="B37" s="361" t="s">
        <v>246</v>
      </c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:H1"/>
    <mergeCell ref="B2:G2"/>
    <mergeCell ref="B3:G3"/>
    <mergeCell ref="B4:G4"/>
    <mergeCell ref="B5:G5"/>
    <mergeCell ref="B6:G6"/>
    <mergeCell ref="B7:G7"/>
    <mergeCell ref="A11:G11"/>
    <mergeCell ref="A13:H13"/>
    <mergeCell ref="A14:H31"/>
    <mergeCell ref="A34:H34"/>
    <mergeCell ref="A35:H35"/>
    <mergeCell ref="A8:H8"/>
    <mergeCell ref="A9:B9"/>
    <mergeCell ref="C9:D9"/>
    <mergeCell ref="E9:F9"/>
    <mergeCell ref="A10:B10"/>
    <mergeCell ref="C10:D10"/>
    <mergeCell ref="E10:F10"/>
  </mergeCells>
  <printOptions/>
  <pageMargins bottom="0.75" footer="0.0" header="0.0" left="0.7" right="0.7" top="0.75"/>
  <pageSetup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140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276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141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H12</f>
        <v>2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372" t="s">
        <v>277</v>
      </c>
      <c r="B10" s="14"/>
      <c r="C10" s="337">
        <v>1.0</v>
      </c>
      <c r="D10" s="12"/>
      <c r="E10" s="373"/>
      <c r="F10" s="373"/>
      <c r="G10" s="376">
        <v>1.0</v>
      </c>
      <c r="H10" s="334">
        <v>1.0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372" t="s">
        <v>278</v>
      </c>
      <c r="B11" s="14"/>
      <c r="C11" s="337">
        <v>1.0</v>
      </c>
      <c r="D11" s="12"/>
      <c r="E11" s="375"/>
      <c r="F11" s="12"/>
      <c r="G11" s="376">
        <f>C11</f>
        <v>1</v>
      </c>
      <c r="H11" s="343">
        <f>G11+H10</f>
        <v>2</v>
      </c>
      <c r="I11" s="338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338"/>
      <c r="W11" s="338"/>
      <c r="X11" s="338"/>
      <c r="Y11" s="338"/>
      <c r="Z11" s="338"/>
    </row>
    <row r="12">
      <c r="A12" s="341" t="s">
        <v>242</v>
      </c>
      <c r="B12" s="12"/>
      <c r="C12" s="12"/>
      <c r="D12" s="12"/>
      <c r="E12" s="12"/>
      <c r="F12" s="12"/>
      <c r="G12" s="14"/>
      <c r="H12" s="334">
        <f>H11</f>
        <v>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2"/>
      <c r="B13" s="32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4" t="s">
        <v>243</v>
      </c>
      <c r="B14" s="67"/>
      <c r="C14" s="67"/>
      <c r="D14" s="67"/>
      <c r="E14" s="67"/>
      <c r="F14" s="67"/>
      <c r="G14" s="67"/>
      <c r="H14" s="7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5"/>
      <c r="B15" s="346"/>
      <c r="C15" s="346"/>
      <c r="D15" s="346"/>
      <c r="E15" s="346"/>
      <c r="F15" s="346"/>
      <c r="G15" s="346"/>
      <c r="H15" s="34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1"/>
      <c r="B32" s="322"/>
      <c r="C32" s="322"/>
      <c r="D32" s="322"/>
      <c r="E32" s="322"/>
      <c r="F32" s="322"/>
      <c r="G32" s="322"/>
      <c r="H32" s="3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0"/>
      <c r="B33" s="351"/>
      <c r="C33" s="351"/>
      <c r="D33" s="351"/>
      <c r="E33" s="351"/>
      <c r="F33" s="351"/>
      <c r="G33" s="351"/>
      <c r="H33" s="352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3"/>
      <c r="B34" s="354"/>
      <c r="C34" s="354"/>
      <c r="D34" s="354"/>
      <c r="E34" s="354"/>
      <c r="F34" s="354"/>
      <c r="G34" s="354"/>
      <c r="H34" s="35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6" t="s">
        <v>244</v>
      </c>
      <c r="B35" s="346"/>
      <c r="C35" s="346"/>
      <c r="D35" s="346"/>
      <c r="E35" s="346"/>
      <c r="F35" s="346"/>
      <c r="G35" s="346"/>
      <c r="H35" s="34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7" t="s">
        <v>245</v>
      </c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8"/>
      <c r="B37" s="4"/>
      <c r="C37" s="4"/>
      <c r="D37" s="4"/>
      <c r="E37" s="4"/>
      <c r="F37" s="4"/>
      <c r="G37" s="4"/>
      <c r="H37" s="35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60" t="s">
        <v>142</v>
      </c>
      <c r="B38" s="361" t="s">
        <v>246</v>
      </c>
      <c r="C38" s="354"/>
      <c r="D38" s="354"/>
      <c r="E38" s="354"/>
      <c r="F38" s="354"/>
      <c r="G38" s="354"/>
      <c r="H38" s="35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1">
    <mergeCell ref="A1:H1"/>
    <mergeCell ref="B2:G2"/>
    <mergeCell ref="B3:G3"/>
    <mergeCell ref="B4:G4"/>
    <mergeCell ref="B5:G5"/>
    <mergeCell ref="B6:G6"/>
    <mergeCell ref="B7:G7"/>
    <mergeCell ref="C11:D11"/>
    <mergeCell ref="E11:F11"/>
    <mergeCell ref="A12:G12"/>
    <mergeCell ref="A14:H14"/>
    <mergeCell ref="A15:H32"/>
    <mergeCell ref="A35:H35"/>
    <mergeCell ref="A36:H36"/>
    <mergeCell ref="A8:H8"/>
    <mergeCell ref="A9:B9"/>
    <mergeCell ref="C9:D9"/>
    <mergeCell ref="E9:F9"/>
    <mergeCell ref="A10:B10"/>
    <mergeCell ref="C10:D10"/>
    <mergeCell ref="A11:B11"/>
  </mergeCells>
  <printOptions/>
  <pageMargins bottom="0.75" footer="0.0" header="0.0" left="0.7" right="0.7" top="0.75"/>
  <pageSetup orientation="landscape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144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279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145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H11</f>
        <v>1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372" t="s">
        <v>277</v>
      </c>
      <c r="B10" s="14"/>
      <c r="C10" s="337">
        <v>1.0</v>
      </c>
      <c r="D10" s="12"/>
      <c r="E10" s="373"/>
      <c r="F10" s="373"/>
      <c r="G10" s="376">
        <v>1.0</v>
      </c>
      <c r="H10" s="334">
        <v>1.0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341" t="s">
        <v>242</v>
      </c>
      <c r="B11" s="12"/>
      <c r="C11" s="12"/>
      <c r="D11" s="12"/>
      <c r="E11" s="12"/>
      <c r="F11" s="12"/>
      <c r="G11" s="14"/>
      <c r="H11" s="334">
        <v>1.0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2"/>
      <c r="B12" s="32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44" t="s">
        <v>243</v>
      </c>
      <c r="B13" s="67"/>
      <c r="C13" s="67"/>
      <c r="D13" s="67"/>
      <c r="E13" s="67"/>
      <c r="F13" s="67"/>
      <c r="G13" s="67"/>
      <c r="H13" s="7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5"/>
      <c r="B14" s="346"/>
      <c r="C14" s="346"/>
      <c r="D14" s="346"/>
      <c r="E14" s="346"/>
      <c r="F14" s="346"/>
      <c r="G14" s="346"/>
      <c r="H14" s="34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0"/>
      <c r="H15" s="34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1"/>
      <c r="B31" s="322"/>
      <c r="C31" s="322"/>
      <c r="D31" s="322"/>
      <c r="E31" s="322"/>
      <c r="F31" s="322"/>
      <c r="G31" s="322"/>
      <c r="H31" s="34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50"/>
      <c r="B32" s="351"/>
      <c r="C32" s="351"/>
      <c r="D32" s="351"/>
      <c r="E32" s="351"/>
      <c r="F32" s="351"/>
      <c r="G32" s="351"/>
      <c r="H32" s="35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3"/>
      <c r="B33" s="354"/>
      <c r="C33" s="354"/>
      <c r="D33" s="354"/>
      <c r="E33" s="354"/>
      <c r="F33" s="354"/>
      <c r="G33" s="354"/>
      <c r="H33" s="35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6" t="s">
        <v>244</v>
      </c>
      <c r="B34" s="346"/>
      <c r="C34" s="346"/>
      <c r="D34" s="346"/>
      <c r="E34" s="346"/>
      <c r="F34" s="346"/>
      <c r="G34" s="346"/>
      <c r="H34" s="347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7" t="s">
        <v>245</v>
      </c>
      <c r="H35" s="34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8"/>
      <c r="B36" s="4"/>
      <c r="C36" s="4"/>
      <c r="D36" s="4"/>
      <c r="E36" s="4"/>
      <c r="F36" s="4"/>
      <c r="G36" s="4"/>
      <c r="H36" s="35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60" t="s">
        <v>142</v>
      </c>
      <c r="B37" s="361" t="s">
        <v>246</v>
      </c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1:H1"/>
    <mergeCell ref="B2:G2"/>
    <mergeCell ref="B3:G3"/>
    <mergeCell ref="B4:G4"/>
    <mergeCell ref="B5:G5"/>
    <mergeCell ref="B6:G6"/>
    <mergeCell ref="B7:G7"/>
    <mergeCell ref="A13:H13"/>
    <mergeCell ref="A14:H31"/>
    <mergeCell ref="A34:H34"/>
    <mergeCell ref="A35:H35"/>
    <mergeCell ref="A8:H8"/>
    <mergeCell ref="A9:B9"/>
    <mergeCell ref="C9:D9"/>
    <mergeCell ref="E9:F9"/>
    <mergeCell ref="A10:B10"/>
    <mergeCell ref="C10:D10"/>
    <mergeCell ref="A11:G11"/>
  </mergeCells>
  <printOptions/>
  <pageMargins bottom="0.75" footer="0.0" header="0.0" left="0.7" right="0.7" top="0.75"/>
  <pageSetup orientation="landscape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146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280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36" t="s">
        <v>236</v>
      </c>
      <c r="B5" s="337" t="s">
        <v>147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H12</f>
        <v>25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372" t="s">
        <v>278</v>
      </c>
      <c r="B10" s="14"/>
      <c r="C10" s="337">
        <v>12.0</v>
      </c>
      <c r="D10" s="12"/>
      <c r="E10" s="373"/>
      <c r="F10" s="373"/>
      <c r="G10" s="376">
        <f t="shared" ref="G10:G11" si="1">C10</f>
        <v>12</v>
      </c>
      <c r="H10" s="334">
        <f>G10</f>
        <v>12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4.25" customHeight="1">
      <c r="A11" s="372" t="s">
        <v>277</v>
      </c>
      <c r="B11" s="14"/>
      <c r="C11" s="337">
        <v>13.0</v>
      </c>
      <c r="D11" s="12"/>
      <c r="E11" s="373"/>
      <c r="F11" s="373"/>
      <c r="G11" s="376">
        <f t="shared" si="1"/>
        <v>13</v>
      </c>
      <c r="H11" s="334">
        <f>G11+H10</f>
        <v>25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41" t="s">
        <v>242</v>
      </c>
      <c r="B12" s="12"/>
      <c r="C12" s="12"/>
      <c r="D12" s="12"/>
      <c r="E12" s="12"/>
      <c r="F12" s="12"/>
      <c r="G12" s="14"/>
      <c r="H12" s="334">
        <f>H11</f>
        <v>25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2"/>
      <c r="B13" s="32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4" t="s">
        <v>243</v>
      </c>
      <c r="B14" s="67"/>
      <c r="C14" s="67"/>
      <c r="D14" s="67"/>
      <c r="E14" s="67"/>
      <c r="F14" s="67"/>
      <c r="G14" s="67"/>
      <c r="H14" s="7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5"/>
      <c r="B15" s="346"/>
      <c r="C15" s="346"/>
      <c r="D15" s="346"/>
      <c r="E15" s="346"/>
      <c r="F15" s="346"/>
      <c r="G15" s="346"/>
      <c r="H15" s="34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1"/>
      <c r="B32" s="322"/>
      <c r="C32" s="322"/>
      <c r="D32" s="322"/>
      <c r="E32" s="322"/>
      <c r="F32" s="322"/>
      <c r="G32" s="322"/>
      <c r="H32" s="3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0"/>
      <c r="B33" s="351"/>
      <c r="C33" s="351"/>
      <c r="D33" s="351"/>
      <c r="E33" s="351"/>
      <c r="F33" s="351"/>
      <c r="G33" s="351"/>
      <c r="H33" s="352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3"/>
      <c r="B34" s="354"/>
      <c r="C34" s="354"/>
      <c r="D34" s="354"/>
      <c r="E34" s="354"/>
      <c r="F34" s="354"/>
      <c r="G34" s="354"/>
      <c r="H34" s="35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6" t="s">
        <v>244</v>
      </c>
      <c r="B35" s="346"/>
      <c r="C35" s="346"/>
      <c r="D35" s="346"/>
      <c r="E35" s="346"/>
      <c r="F35" s="346"/>
      <c r="G35" s="346"/>
      <c r="H35" s="34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7" t="s">
        <v>245</v>
      </c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8"/>
      <c r="B37" s="4"/>
      <c r="C37" s="4"/>
      <c r="D37" s="4"/>
      <c r="E37" s="4"/>
      <c r="F37" s="4"/>
      <c r="G37" s="4"/>
      <c r="H37" s="35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60" t="s">
        <v>142</v>
      </c>
      <c r="B38" s="361" t="s">
        <v>246</v>
      </c>
      <c r="C38" s="354"/>
      <c r="D38" s="354"/>
      <c r="E38" s="354"/>
      <c r="F38" s="354"/>
      <c r="G38" s="354"/>
      <c r="H38" s="35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H1"/>
    <mergeCell ref="B2:G2"/>
    <mergeCell ref="B3:G3"/>
    <mergeCell ref="B4:G4"/>
    <mergeCell ref="B5:G5"/>
    <mergeCell ref="B6:G6"/>
    <mergeCell ref="B7:G7"/>
    <mergeCell ref="C11:D11"/>
    <mergeCell ref="A12:G12"/>
    <mergeCell ref="A14:H14"/>
    <mergeCell ref="A15:H32"/>
    <mergeCell ref="A35:H35"/>
    <mergeCell ref="A36:H36"/>
    <mergeCell ref="A8:H8"/>
    <mergeCell ref="A9:B9"/>
    <mergeCell ref="C9:D9"/>
    <mergeCell ref="E9:F9"/>
    <mergeCell ref="A10:B10"/>
    <mergeCell ref="C10:D10"/>
    <mergeCell ref="A11:B11"/>
  </mergeCells>
  <printOptions/>
  <pageMargins bottom="0.75" footer="0.0" header="0.0" left="0.7" right="0.7" top="0.75"/>
  <pageSetup orientation="landscape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152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153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67.5" customHeight="1">
      <c r="A5" s="336" t="s">
        <v>236</v>
      </c>
      <c r="B5" s="377" t="s">
        <v>281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99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H14</f>
        <v>20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8"/>
      <c r="F9" s="341" t="s">
        <v>242</v>
      </c>
      <c r="G9" s="14"/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72" t="s">
        <v>282</v>
      </c>
      <c r="B10" s="14"/>
      <c r="C10" s="337">
        <v>5.0</v>
      </c>
      <c r="D10" s="12"/>
      <c r="E10" s="373"/>
      <c r="F10" s="337">
        <f t="shared" ref="F10:F13" si="1">C10</f>
        <v>5</v>
      </c>
      <c r="G10" s="14"/>
      <c r="H10" s="334">
        <f>F10</f>
        <v>5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26.25" customHeight="1">
      <c r="A11" s="372" t="s">
        <v>282</v>
      </c>
      <c r="B11" s="14"/>
      <c r="C11" s="337">
        <v>5.0</v>
      </c>
      <c r="D11" s="12"/>
      <c r="E11" s="373"/>
      <c r="F11" s="337">
        <f t="shared" si="1"/>
        <v>5</v>
      </c>
      <c r="G11" s="14"/>
      <c r="H11" s="334">
        <f t="shared" ref="H11:H13" si="2">F11+H10</f>
        <v>10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9.5" customHeight="1">
      <c r="A12" s="372" t="s">
        <v>283</v>
      </c>
      <c r="B12" s="14"/>
      <c r="C12" s="337">
        <v>5.0</v>
      </c>
      <c r="D12" s="12"/>
      <c r="E12" s="373"/>
      <c r="F12" s="337">
        <f t="shared" si="1"/>
        <v>5</v>
      </c>
      <c r="G12" s="14"/>
      <c r="H12" s="334">
        <f t="shared" si="2"/>
        <v>15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20.25" customHeight="1">
      <c r="A13" s="372" t="s">
        <v>283</v>
      </c>
      <c r="B13" s="14"/>
      <c r="C13" s="337">
        <v>5.0</v>
      </c>
      <c r="D13" s="12"/>
      <c r="E13" s="373"/>
      <c r="F13" s="337">
        <f t="shared" si="1"/>
        <v>5</v>
      </c>
      <c r="G13" s="14"/>
      <c r="H13" s="334">
        <f t="shared" si="2"/>
        <v>20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1" t="s">
        <v>242</v>
      </c>
      <c r="B14" s="12"/>
      <c r="C14" s="12"/>
      <c r="D14" s="12"/>
      <c r="E14" s="12"/>
      <c r="F14" s="12"/>
      <c r="G14" s="14"/>
      <c r="H14" s="334">
        <f>H13</f>
        <v>20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"/>
      <c r="B15" s="32"/>
      <c r="C15" s="32"/>
      <c r="D15" s="32"/>
      <c r="E15" s="32"/>
      <c r="F15" s="32"/>
      <c r="G15" s="32"/>
      <c r="H15" s="3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44" t="s">
        <v>243</v>
      </c>
      <c r="B16" s="67"/>
      <c r="C16" s="67"/>
      <c r="D16" s="67"/>
      <c r="E16" s="67"/>
      <c r="F16" s="67"/>
      <c r="G16" s="67"/>
      <c r="H16" s="70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45"/>
      <c r="B17" s="346"/>
      <c r="C17" s="346"/>
      <c r="D17" s="346"/>
      <c r="E17" s="346"/>
      <c r="F17" s="346"/>
      <c r="G17" s="346"/>
      <c r="H17" s="347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0"/>
      <c r="H32" s="34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20"/>
      <c r="H33" s="34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21"/>
      <c r="B34" s="322"/>
      <c r="C34" s="322"/>
      <c r="D34" s="322"/>
      <c r="E34" s="322"/>
      <c r="F34" s="322"/>
      <c r="G34" s="322"/>
      <c r="H34" s="349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0"/>
      <c r="B35" s="351"/>
      <c r="C35" s="351"/>
      <c r="D35" s="351"/>
      <c r="E35" s="351"/>
      <c r="F35" s="351"/>
      <c r="G35" s="351"/>
      <c r="H35" s="352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3"/>
      <c r="B36" s="354"/>
      <c r="C36" s="354"/>
      <c r="D36" s="354"/>
      <c r="E36" s="354"/>
      <c r="F36" s="354"/>
      <c r="G36" s="354"/>
      <c r="H36" s="35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6" t="s">
        <v>244</v>
      </c>
      <c r="B37" s="346"/>
      <c r="C37" s="346"/>
      <c r="D37" s="346"/>
      <c r="E37" s="346"/>
      <c r="F37" s="346"/>
      <c r="G37" s="346"/>
      <c r="H37" s="347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57" t="s">
        <v>245</v>
      </c>
      <c r="H38" s="348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58"/>
      <c r="B39" s="4"/>
      <c r="C39" s="4"/>
      <c r="D39" s="4"/>
      <c r="E39" s="4"/>
      <c r="F39" s="4"/>
      <c r="G39" s="4"/>
      <c r="H39" s="359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360" t="s">
        <v>142</v>
      </c>
      <c r="B40" s="361" t="s">
        <v>246</v>
      </c>
      <c r="C40" s="354"/>
      <c r="D40" s="354"/>
      <c r="E40" s="354"/>
      <c r="F40" s="354"/>
      <c r="G40" s="354"/>
      <c r="H40" s="355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A1:H1"/>
    <mergeCell ref="B2:G2"/>
    <mergeCell ref="B3:G3"/>
    <mergeCell ref="B4:G4"/>
    <mergeCell ref="B5:G5"/>
    <mergeCell ref="B6:G6"/>
    <mergeCell ref="B7:G7"/>
    <mergeCell ref="A8:H8"/>
    <mergeCell ref="A9:B9"/>
    <mergeCell ref="C9:D9"/>
    <mergeCell ref="F9:G9"/>
    <mergeCell ref="A10:B10"/>
    <mergeCell ref="C10:D10"/>
    <mergeCell ref="F10:G10"/>
    <mergeCell ref="F12:G12"/>
    <mergeCell ref="F13:G13"/>
    <mergeCell ref="A14:G14"/>
    <mergeCell ref="A16:H16"/>
    <mergeCell ref="A17:H34"/>
    <mergeCell ref="A37:H37"/>
    <mergeCell ref="A38:H38"/>
    <mergeCell ref="A11:B11"/>
    <mergeCell ref="C11:D11"/>
    <mergeCell ref="F11:G11"/>
    <mergeCell ref="A12:B12"/>
    <mergeCell ref="C12:D12"/>
    <mergeCell ref="A13:B13"/>
    <mergeCell ref="C13:D13"/>
  </mergeCells>
  <printOptions/>
  <pageMargins bottom="0.75" footer="0.0" header="0.0" left="0.7" right="0.7" top="0.75"/>
  <pageSetup orientation="landscape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156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157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54.0" customHeight="1">
      <c r="A5" s="336" t="s">
        <v>236</v>
      </c>
      <c r="B5" s="377" t="s">
        <v>158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73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H12</f>
        <v>20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41" t="s">
        <v>239</v>
      </c>
      <c r="D9" s="12"/>
      <c r="E9" s="373"/>
      <c r="F9" s="12"/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72" t="s">
        <v>278</v>
      </c>
      <c r="B10" s="14"/>
      <c r="C10" s="337">
        <v>10.0</v>
      </c>
      <c r="D10" s="12"/>
      <c r="E10" s="373"/>
      <c r="F10" s="373"/>
      <c r="G10" s="376">
        <f t="shared" ref="G10:G11" si="1">C10</f>
        <v>10</v>
      </c>
      <c r="H10" s="334">
        <f>G10</f>
        <v>10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26.25" customHeight="1">
      <c r="A11" s="372" t="s">
        <v>284</v>
      </c>
      <c r="B11" s="14"/>
      <c r="C11" s="337">
        <v>10.0</v>
      </c>
      <c r="D11" s="12"/>
      <c r="E11" s="373"/>
      <c r="F11" s="373"/>
      <c r="G11" s="376">
        <f t="shared" si="1"/>
        <v>10</v>
      </c>
      <c r="H11" s="334">
        <f>G11+H10</f>
        <v>20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41" t="s">
        <v>242</v>
      </c>
      <c r="B12" s="12"/>
      <c r="C12" s="12"/>
      <c r="D12" s="12"/>
      <c r="E12" s="12"/>
      <c r="F12" s="12"/>
      <c r="G12" s="14"/>
      <c r="H12" s="334">
        <f>H11</f>
        <v>20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2"/>
      <c r="B13" s="32"/>
      <c r="C13" s="32"/>
      <c r="D13" s="32"/>
      <c r="E13" s="32"/>
      <c r="F13" s="32"/>
      <c r="G13" s="32"/>
      <c r="H13" s="3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4" t="s">
        <v>243</v>
      </c>
      <c r="B14" s="67"/>
      <c r="C14" s="67"/>
      <c r="D14" s="67"/>
      <c r="E14" s="67"/>
      <c r="F14" s="67"/>
      <c r="G14" s="67"/>
      <c r="H14" s="7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45"/>
      <c r="B15" s="346"/>
      <c r="C15" s="346"/>
      <c r="D15" s="346"/>
      <c r="E15" s="346"/>
      <c r="F15" s="346"/>
      <c r="G15" s="346"/>
      <c r="H15" s="34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0"/>
      <c r="H31" s="3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21"/>
      <c r="B32" s="322"/>
      <c r="C32" s="322"/>
      <c r="D32" s="322"/>
      <c r="E32" s="322"/>
      <c r="F32" s="322"/>
      <c r="G32" s="322"/>
      <c r="H32" s="3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0"/>
      <c r="B33" s="351"/>
      <c r="C33" s="351"/>
      <c r="D33" s="351"/>
      <c r="E33" s="351"/>
      <c r="F33" s="351"/>
      <c r="G33" s="351"/>
      <c r="H33" s="352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3"/>
      <c r="B34" s="354"/>
      <c r="C34" s="354"/>
      <c r="D34" s="354"/>
      <c r="E34" s="354"/>
      <c r="F34" s="354"/>
      <c r="G34" s="354"/>
      <c r="H34" s="35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6" t="s">
        <v>244</v>
      </c>
      <c r="B35" s="346"/>
      <c r="C35" s="346"/>
      <c r="D35" s="346"/>
      <c r="E35" s="346"/>
      <c r="F35" s="346"/>
      <c r="G35" s="346"/>
      <c r="H35" s="34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7" t="s">
        <v>245</v>
      </c>
      <c r="H36" s="34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58"/>
      <c r="B37" s="4"/>
      <c r="C37" s="4"/>
      <c r="D37" s="4"/>
      <c r="E37" s="4"/>
      <c r="F37" s="4"/>
      <c r="G37" s="4"/>
      <c r="H37" s="35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60" t="s">
        <v>142</v>
      </c>
      <c r="B38" s="361" t="s">
        <v>246</v>
      </c>
      <c r="C38" s="354"/>
      <c r="D38" s="354"/>
      <c r="E38" s="354"/>
      <c r="F38" s="354"/>
      <c r="G38" s="354"/>
      <c r="H38" s="35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H1"/>
    <mergeCell ref="B2:G2"/>
    <mergeCell ref="B3:G3"/>
    <mergeCell ref="B4:G4"/>
    <mergeCell ref="B5:G5"/>
    <mergeCell ref="B6:G6"/>
    <mergeCell ref="B7:G7"/>
    <mergeCell ref="C11:D11"/>
    <mergeCell ref="A12:G12"/>
    <mergeCell ref="A14:H14"/>
    <mergeCell ref="A15:H32"/>
    <mergeCell ref="A35:H35"/>
    <mergeCell ref="A36:H36"/>
    <mergeCell ref="A8:H8"/>
    <mergeCell ref="A9:B9"/>
    <mergeCell ref="C9:D9"/>
    <mergeCell ref="E9:F9"/>
    <mergeCell ref="A10:B10"/>
    <mergeCell ref="C10:D10"/>
    <mergeCell ref="A11:B11"/>
  </mergeCells>
  <printOptions/>
  <pageMargins bottom="0.75" footer="0.0" header="0.0" left="0.7" right="0.7" top="0.75"/>
  <pageSetup orientation="landscape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332" t="s">
        <v>231</v>
      </c>
      <c r="B1" s="12"/>
      <c r="C1" s="12"/>
      <c r="D1" s="12"/>
      <c r="E1" s="12"/>
      <c r="F1" s="12"/>
      <c r="G1" s="12"/>
      <c r="H1" s="1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35"/>
      <c r="B2" s="333" t="s">
        <v>232</v>
      </c>
      <c r="C2" s="12"/>
      <c r="D2" s="12"/>
      <c r="E2" s="12"/>
      <c r="F2" s="12"/>
      <c r="G2" s="14"/>
      <c r="H2" s="3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34" t="s">
        <v>234</v>
      </c>
      <c r="B3" s="335" t="s">
        <v>161</v>
      </c>
      <c r="C3" s="12"/>
      <c r="D3" s="12"/>
      <c r="E3" s="12"/>
      <c r="F3" s="12"/>
      <c r="G3" s="14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34" t="s">
        <v>235</v>
      </c>
      <c r="B4" s="335" t="s">
        <v>285</v>
      </c>
      <c r="C4" s="12"/>
      <c r="D4" s="12"/>
      <c r="E4" s="12"/>
      <c r="F4" s="12"/>
      <c r="G4" s="14"/>
      <c r="H4" s="3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7.0" customHeight="1">
      <c r="A5" s="336" t="s">
        <v>236</v>
      </c>
      <c r="B5" s="377" t="s">
        <v>160</v>
      </c>
      <c r="C5" s="12"/>
      <c r="D5" s="12"/>
      <c r="E5" s="12"/>
      <c r="F5" s="12"/>
      <c r="G5" s="14"/>
      <c r="H5" s="35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</row>
    <row r="6">
      <c r="A6" s="334" t="s">
        <v>237</v>
      </c>
      <c r="B6" s="335" t="s">
        <v>99</v>
      </c>
      <c r="C6" s="12"/>
      <c r="D6" s="12"/>
      <c r="E6" s="12"/>
      <c r="F6" s="12"/>
      <c r="G6" s="14"/>
      <c r="H6" s="3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39" t="s">
        <v>56</v>
      </c>
      <c r="B7" s="337">
        <f>H11</f>
        <v>30</v>
      </c>
      <c r="C7" s="12"/>
      <c r="D7" s="12"/>
      <c r="E7" s="12"/>
      <c r="F7" s="12"/>
      <c r="G7" s="14"/>
      <c r="H7" s="3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40"/>
      <c r="B8" s="12"/>
      <c r="C8" s="12"/>
      <c r="D8" s="12"/>
      <c r="E8" s="12"/>
      <c r="F8" s="12"/>
      <c r="G8" s="12"/>
      <c r="H8" s="1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41" t="s">
        <v>238</v>
      </c>
      <c r="B9" s="14"/>
      <c r="C9" s="379" t="s">
        <v>239</v>
      </c>
      <c r="D9" s="378" t="s">
        <v>271</v>
      </c>
      <c r="E9" s="378" t="s">
        <v>286</v>
      </c>
      <c r="F9" s="378" t="s">
        <v>287</v>
      </c>
      <c r="G9" s="374" t="s">
        <v>242</v>
      </c>
      <c r="H9" s="334" t="s">
        <v>240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4.75" customHeight="1">
      <c r="A10" s="372" t="s">
        <v>288</v>
      </c>
      <c r="B10" s="14"/>
      <c r="C10" s="342">
        <v>1.0</v>
      </c>
      <c r="D10" s="380">
        <v>20.0</v>
      </c>
      <c r="E10" s="380">
        <v>1.5</v>
      </c>
      <c r="F10" s="381">
        <f>D10*E10</f>
        <v>30</v>
      </c>
      <c r="G10" s="376">
        <f t="shared" ref="G10:H10" si="1">F10</f>
        <v>30</v>
      </c>
      <c r="H10" s="334">
        <f t="shared" si="1"/>
        <v>30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341" t="s">
        <v>242</v>
      </c>
      <c r="B11" s="12"/>
      <c r="C11" s="12"/>
      <c r="D11" s="12"/>
      <c r="E11" s="12"/>
      <c r="F11" s="12"/>
      <c r="G11" s="14"/>
      <c r="H11" s="334">
        <f>H10</f>
        <v>30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32"/>
      <c r="B12" s="32"/>
      <c r="C12" s="32"/>
      <c r="D12" s="32"/>
      <c r="E12" s="32"/>
      <c r="F12" s="32"/>
      <c r="G12" s="32"/>
      <c r="H12" s="3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344" t="s">
        <v>243</v>
      </c>
      <c r="B13" s="67"/>
      <c r="C13" s="67"/>
      <c r="D13" s="67"/>
      <c r="E13" s="67"/>
      <c r="F13" s="67"/>
      <c r="G13" s="67"/>
      <c r="H13" s="7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345"/>
      <c r="B14" s="346"/>
      <c r="C14" s="346"/>
      <c r="D14" s="346"/>
      <c r="E14" s="346"/>
      <c r="F14" s="346"/>
      <c r="G14" s="346"/>
      <c r="H14" s="34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320"/>
      <c r="H15" s="34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320"/>
      <c r="H16" s="34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320"/>
      <c r="H17" s="34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320"/>
      <c r="H18" s="34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320"/>
      <c r="H19" s="34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320"/>
      <c r="H20" s="34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320"/>
      <c r="H21" s="34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320"/>
      <c r="H22" s="34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320"/>
      <c r="H23" s="34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0"/>
      <c r="H24" s="34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320"/>
      <c r="H25" s="34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320"/>
      <c r="H26" s="34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320"/>
      <c r="H27" s="34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320"/>
      <c r="H28" s="34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320"/>
      <c r="H29" s="34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320"/>
      <c r="H30" s="34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321"/>
      <c r="B31" s="322"/>
      <c r="C31" s="322"/>
      <c r="D31" s="322"/>
      <c r="E31" s="322"/>
      <c r="F31" s="322"/>
      <c r="G31" s="322"/>
      <c r="H31" s="34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350"/>
      <c r="B32" s="351"/>
      <c r="C32" s="351"/>
      <c r="D32" s="351"/>
      <c r="E32" s="351"/>
      <c r="F32" s="351"/>
      <c r="G32" s="351"/>
      <c r="H32" s="352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353"/>
      <c r="B33" s="354"/>
      <c r="C33" s="354"/>
      <c r="D33" s="354"/>
      <c r="E33" s="354"/>
      <c r="F33" s="354"/>
      <c r="G33" s="354"/>
      <c r="H33" s="35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356" t="s">
        <v>244</v>
      </c>
      <c r="B34" s="346"/>
      <c r="C34" s="346"/>
      <c r="D34" s="346"/>
      <c r="E34" s="346"/>
      <c r="F34" s="346"/>
      <c r="G34" s="346"/>
      <c r="H34" s="347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57" t="s">
        <v>245</v>
      </c>
      <c r="H35" s="34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58"/>
      <c r="B36" s="4"/>
      <c r="C36" s="4"/>
      <c r="D36" s="4"/>
      <c r="E36" s="4"/>
      <c r="F36" s="4"/>
      <c r="G36" s="4"/>
      <c r="H36" s="35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60" t="s">
        <v>142</v>
      </c>
      <c r="B37" s="361" t="s">
        <v>246</v>
      </c>
      <c r="C37" s="354"/>
      <c r="D37" s="354"/>
      <c r="E37" s="354"/>
      <c r="F37" s="354"/>
      <c r="G37" s="354"/>
      <c r="H37" s="35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A8:H8"/>
    <mergeCell ref="A9:B9"/>
    <mergeCell ref="A10:B10"/>
    <mergeCell ref="A11:G11"/>
    <mergeCell ref="A13:H13"/>
    <mergeCell ref="A14:H31"/>
    <mergeCell ref="A34:H34"/>
    <mergeCell ref="A35:H35"/>
    <mergeCell ref="A1:H1"/>
    <mergeCell ref="B2:G2"/>
    <mergeCell ref="B3:G3"/>
    <mergeCell ref="B4:G4"/>
    <mergeCell ref="B5:G5"/>
    <mergeCell ref="B6:G6"/>
    <mergeCell ref="B7:G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2024-09-24T03:03:58Z</dcterms:created>
  <dc:creator>Lenovo</dc:creator>
</cp:coreProperties>
</file>