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cami\OneDrive - unimilitar.edu.co\Escritorio\CAMILO 2026\HOSMIL\OCTUBRE\ORTESIS ORTOPEDIA COT- 371\SECOP II\"/>
    </mc:Choice>
  </mc:AlternateContent>
  <xr:revisionPtr revIDLastSave="0" documentId="13_ncr:1_{4D56976E-1F29-46D5-9E40-5EED48B48631}" xr6:coauthVersionLast="47" xr6:coauthVersionMax="47" xr10:uidLastSave="{00000000-0000-0000-0000-000000000000}"/>
  <bookViews>
    <workbookView xWindow="-98" yWindow="-98" windowWidth="17115" windowHeight="10755" xr2:uid="{A7A3AAC4-FCFF-49AA-9F97-9783602A8247}"/>
  </bookViews>
  <sheets>
    <sheet name="COT." sheetId="1" r:id="rId1"/>
  </sheets>
  <externalReferences>
    <externalReference r:id="rId2"/>
  </externalReferences>
  <definedNames>
    <definedName name="_xlnm._FilterDatabase" localSheetId="0" hidden="1">'COT.'!$A$1:$R$323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J323" i="1" l="1"/>
  <c r="F323" i="1"/>
  <c r="F322" i="1"/>
  <c r="F320" i="1"/>
  <c r="F319" i="1"/>
  <c r="F318" i="1"/>
  <c r="F317" i="1"/>
  <c r="F316" i="1"/>
  <c r="F315" i="1"/>
  <c r="O315" i="1" s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L299" i="1"/>
  <c r="F299" i="1"/>
  <c r="F298" i="1"/>
  <c r="F297" i="1"/>
  <c r="F296" i="1"/>
  <c r="F295" i="1"/>
  <c r="F294" i="1"/>
  <c r="O293" i="1"/>
  <c r="P293" i="1" s="1"/>
  <c r="N293" i="1"/>
  <c r="Q293" i="1" s="1"/>
  <c r="M293" i="1"/>
  <c r="L293" i="1"/>
  <c r="K293" i="1"/>
  <c r="J293" i="1"/>
  <c r="I293" i="1"/>
  <c r="O292" i="1"/>
  <c r="N292" i="1"/>
  <c r="M292" i="1"/>
  <c r="L292" i="1"/>
  <c r="K292" i="1"/>
  <c r="J292" i="1"/>
  <c r="I292" i="1"/>
  <c r="O291" i="1"/>
  <c r="N291" i="1"/>
  <c r="Q291" i="1" s="1"/>
  <c r="M291" i="1"/>
  <c r="L291" i="1"/>
  <c r="K291" i="1"/>
  <c r="J291" i="1"/>
  <c r="I291" i="1"/>
  <c r="K290" i="1"/>
  <c r="F290" i="1"/>
  <c r="F289" i="1"/>
  <c r="J288" i="1"/>
  <c r="F288" i="1"/>
  <c r="F287" i="1"/>
  <c r="F286" i="1"/>
  <c r="F285" i="1"/>
  <c r="J284" i="1"/>
  <c r="F284" i="1"/>
  <c r="F283" i="1"/>
  <c r="F282" i="1"/>
  <c r="L281" i="1"/>
  <c r="F281" i="1"/>
  <c r="Q281" i="1" s="1"/>
  <c r="F280" i="1"/>
  <c r="O279" i="1"/>
  <c r="P279" i="1" s="1"/>
  <c r="N279" i="1"/>
  <c r="Q279" i="1" s="1"/>
  <c r="M279" i="1"/>
  <c r="L279" i="1"/>
  <c r="K279" i="1"/>
  <c r="J279" i="1"/>
  <c r="I279" i="1"/>
  <c r="F278" i="1"/>
  <c r="F277" i="1"/>
  <c r="F276" i="1"/>
  <c r="M275" i="1"/>
  <c r="F275" i="1"/>
  <c r="F274" i="1"/>
  <c r="K273" i="1"/>
  <c r="F273" i="1"/>
  <c r="F272" i="1"/>
  <c r="F270" i="1"/>
  <c r="F269" i="1"/>
  <c r="F268" i="1"/>
  <c r="F267" i="1"/>
  <c r="Q266" i="1"/>
  <c r="M266" i="1"/>
  <c r="L266" i="1"/>
  <c r="F266" i="1"/>
  <c r="O265" i="1"/>
  <c r="N265" i="1"/>
  <c r="Q265" i="1" s="1"/>
  <c r="M265" i="1"/>
  <c r="L265" i="1"/>
  <c r="K265" i="1"/>
  <c r="J265" i="1"/>
  <c r="I265" i="1"/>
  <c r="F264" i="1"/>
  <c r="F263" i="1"/>
  <c r="F262" i="1"/>
  <c r="F260" i="1"/>
  <c r="I260" i="1" s="1"/>
  <c r="F259" i="1"/>
  <c r="L259" i="1" s="1"/>
  <c r="F258" i="1"/>
  <c r="Q258" i="1" s="1"/>
  <c r="F257" i="1"/>
  <c r="F256" i="1"/>
  <c r="F255" i="1"/>
  <c r="F254" i="1"/>
  <c r="F253" i="1"/>
  <c r="F251" i="1"/>
  <c r="F250" i="1"/>
  <c r="F249" i="1"/>
  <c r="F248" i="1"/>
  <c r="F247" i="1"/>
  <c r="F246" i="1"/>
  <c r="F245" i="1"/>
  <c r="F244" i="1"/>
  <c r="F243" i="1"/>
  <c r="F242" i="1"/>
  <c r="L242" i="1" s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K228" i="1" s="1"/>
  <c r="F227" i="1"/>
  <c r="F226" i="1"/>
  <c r="F225" i="1"/>
  <c r="F224" i="1"/>
  <c r="F223" i="1"/>
  <c r="F222" i="1"/>
  <c r="F221" i="1"/>
  <c r="K220" i="1"/>
  <c r="I220" i="1"/>
  <c r="F220" i="1"/>
  <c r="F219" i="1"/>
  <c r="F218" i="1"/>
  <c r="I217" i="1"/>
  <c r="F217" i="1"/>
  <c r="F216" i="1"/>
  <c r="I216" i="1" s="1"/>
  <c r="K215" i="1"/>
  <c r="F215" i="1"/>
  <c r="F214" i="1"/>
  <c r="I213" i="1"/>
  <c r="F213" i="1"/>
  <c r="F212" i="1"/>
  <c r="F211" i="1"/>
  <c r="I210" i="1"/>
  <c r="F210" i="1"/>
  <c r="I209" i="1"/>
  <c r="F209" i="1"/>
  <c r="F208" i="1"/>
  <c r="F207" i="1"/>
  <c r="F206" i="1"/>
  <c r="F205" i="1"/>
  <c r="Q204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I188" i="1" s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Q172" i="1" s="1"/>
  <c r="F171" i="1"/>
  <c r="Q171" i="1" s="1"/>
  <c r="F170" i="1"/>
  <c r="F169" i="1"/>
  <c r="F168" i="1"/>
  <c r="F167" i="1"/>
  <c r="F166" i="1"/>
  <c r="F165" i="1"/>
  <c r="F164" i="1"/>
  <c r="F163" i="1"/>
  <c r="K162" i="1"/>
  <c r="F162" i="1"/>
  <c r="F161" i="1"/>
  <c r="F160" i="1"/>
  <c r="J159" i="1"/>
  <c r="I159" i="1"/>
  <c r="F159" i="1"/>
  <c r="J158" i="1"/>
  <c r="F158" i="1"/>
  <c r="F157" i="1"/>
  <c r="F156" i="1"/>
  <c r="Q156" i="1" s="1"/>
  <c r="F155" i="1"/>
  <c r="Q155" i="1" s="1"/>
  <c r="M154" i="1"/>
  <c r="K154" i="1"/>
  <c r="F154" i="1"/>
  <c r="N154" i="1" s="1"/>
  <c r="F153" i="1"/>
  <c r="J152" i="1"/>
  <c r="F152" i="1"/>
  <c r="F151" i="1"/>
  <c r="K150" i="1"/>
  <c r="F150" i="1"/>
  <c r="F149" i="1"/>
  <c r="F148" i="1"/>
  <c r="I148" i="1" s="1"/>
  <c r="K147" i="1"/>
  <c r="F147" i="1"/>
  <c r="J146" i="1"/>
  <c r="F146" i="1"/>
  <c r="K145" i="1"/>
  <c r="J145" i="1"/>
  <c r="F145" i="1"/>
  <c r="I144" i="1"/>
  <c r="F144" i="1"/>
  <c r="Q144" i="1" s="1"/>
  <c r="J143" i="1"/>
  <c r="F143" i="1"/>
  <c r="K142" i="1"/>
  <c r="F142" i="1"/>
  <c r="K141" i="1"/>
  <c r="J141" i="1"/>
  <c r="F141" i="1"/>
  <c r="F140" i="1"/>
  <c r="K139" i="1"/>
  <c r="J139" i="1"/>
  <c r="F139" i="1"/>
  <c r="Q139" i="1" s="1"/>
  <c r="F138" i="1"/>
  <c r="F137" i="1"/>
  <c r="F136" i="1"/>
  <c r="I136" i="1" s="1"/>
  <c r="K135" i="1"/>
  <c r="F135" i="1"/>
  <c r="F134" i="1"/>
  <c r="F133" i="1"/>
  <c r="F132" i="1"/>
  <c r="Q132" i="1" s="1"/>
  <c r="F131" i="1"/>
  <c r="F130" i="1"/>
  <c r="F129" i="1"/>
  <c r="F128" i="1"/>
  <c r="Q128" i="1" s="1"/>
  <c r="F127" i="1"/>
  <c r="F126" i="1"/>
  <c r="F125" i="1"/>
  <c r="F124" i="1"/>
  <c r="F123" i="1"/>
  <c r="F122" i="1"/>
  <c r="F121" i="1"/>
  <c r="F120" i="1"/>
  <c r="I120" i="1" s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J86" i="1"/>
  <c r="F86" i="1"/>
  <c r="K85" i="1"/>
  <c r="J85" i="1"/>
  <c r="F85" i="1"/>
  <c r="O84" i="1"/>
  <c r="N84" i="1"/>
  <c r="M84" i="1"/>
  <c r="Q84" i="1" s="1"/>
  <c r="L84" i="1"/>
  <c r="K84" i="1"/>
  <c r="J84" i="1"/>
  <c r="I84" i="1"/>
  <c r="O83" i="1"/>
  <c r="P83" i="1" s="1"/>
  <c r="N83" i="1"/>
  <c r="M83" i="1"/>
  <c r="L83" i="1"/>
  <c r="K83" i="1"/>
  <c r="J83" i="1"/>
  <c r="I83" i="1"/>
  <c r="Q83" i="1" s="1"/>
  <c r="Q82" i="1"/>
  <c r="O82" i="1"/>
  <c r="P82" i="1" s="1"/>
  <c r="N82" i="1"/>
  <c r="M82" i="1"/>
  <c r="L82" i="1"/>
  <c r="K82" i="1"/>
  <c r="J82" i="1"/>
  <c r="I82" i="1"/>
  <c r="O81" i="1"/>
  <c r="N81" i="1"/>
  <c r="Q81" i="1" s="1"/>
  <c r="M81" i="1"/>
  <c r="L81" i="1"/>
  <c r="K81" i="1"/>
  <c r="J81" i="1"/>
  <c r="I81" i="1"/>
  <c r="O80" i="1"/>
  <c r="P80" i="1" s="1"/>
  <c r="N80" i="1"/>
  <c r="Q80" i="1" s="1"/>
  <c r="M80" i="1"/>
  <c r="L80" i="1"/>
  <c r="K80" i="1"/>
  <c r="J80" i="1"/>
  <c r="I80" i="1"/>
  <c r="O79" i="1"/>
  <c r="N79" i="1"/>
  <c r="Q79" i="1" s="1"/>
  <c r="M79" i="1"/>
  <c r="L79" i="1"/>
  <c r="K79" i="1"/>
  <c r="J79" i="1"/>
  <c r="I79" i="1"/>
  <c r="F78" i="1"/>
  <c r="F77" i="1"/>
  <c r="F76" i="1"/>
  <c r="F75" i="1"/>
  <c r="F74" i="1"/>
  <c r="F73" i="1"/>
  <c r="F71" i="1"/>
  <c r="F70" i="1"/>
  <c r="F69" i="1"/>
  <c r="F68" i="1"/>
  <c r="F67" i="1"/>
  <c r="F66" i="1"/>
  <c r="M66" i="1" s="1"/>
  <c r="F65" i="1"/>
  <c r="F64" i="1"/>
  <c r="F63" i="1"/>
  <c r="F62" i="1"/>
  <c r="F61" i="1"/>
  <c r="F60" i="1"/>
  <c r="L60" i="1" s="1"/>
  <c r="F59" i="1"/>
  <c r="O58" i="1"/>
  <c r="N58" i="1"/>
  <c r="M58" i="1"/>
  <c r="L58" i="1"/>
  <c r="K58" i="1"/>
  <c r="J58" i="1"/>
  <c r="I58" i="1"/>
  <c r="Q58" i="1" s="1"/>
  <c r="O57" i="1"/>
  <c r="N57" i="1"/>
  <c r="M57" i="1"/>
  <c r="Q57" i="1" s="1"/>
  <c r="L57" i="1"/>
  <c r="K57" i="1"/>
  <c r="J57" i="1"/>
  <c r="I57" i="1"/>
  <c r="O56" i="1"/>
  <c r="N56" i="1"/>
  <c r="M56" i="1"/>
  <c r="Q56" i="1" s="1"/>
  <c r="L56" i="1"/>
  <c r="K56" i="1"/>
  <c r="J56" i="1"/>
  <c r="I56" i="1"/>
  <c r="O55" i="1"/>
  <c r="N55" i="1"/>
  <c r="M55" i="1"/>
  <c r="Q55" i="1" s="1"/>
  <c r="L55" i="1"/>
  <c r="K55" i="1"/>
  <c r="J55" i="1"/>
  <c r="I55" i="1"/>
  <c r="O54" i="1"/>
  <c r="N54" i="1"/>
  <c r="M54" i="1"/>
  <c r="Q54" i="1" s="1"/>
  <c r="L54" i="1"/>
  <c r="K54" i="1"/>
  <c r="J54" i="1"/>
  <c r="I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8" i="1"/>
  <c r="F37" i="1"/>
  <c r="F35" i="1"/>
  <c r="F34" i="1"/>
  <c r="O33" i="1"/>
  <c r="N33" i="1"/>
  <c r="M33" i="1"/>
  <c r="L33" i="1"/>
  <c r="Q33" i="1" s="1"/>
  <c r="K33" i="1"/>
  <c r="J33" i="1"/>
  <c r="I33" i="1"/>
  <c r="F32" i="1"/>
  <c r="O31" i="1"/>
  <c r="N31" i="1"/>
  <c r="M31" i="1"/>
  <c r="L31" i="1"/>
  <c r="Q31" i="1" s="1"/>
  <c r="K31" i="1"/>
  <c r="J31" i="1"/>
  <c r="I31" i="1"/>
  <c r="F30" i="1"/>
  <c r="F29" i="1"/>
  <c r="F28" i="1"/>
  <c r="F27" i="1"/>
  <c r="F26" i="1"/>
  <c r="F25" i="1"/>
  <c r="F24" i="1"/>
  <c r="F23" i="1"/>
  <c r="F21" i="1"/>
  <c r="Q20" i="1"/>
  <c r="F20" i="1"/>
  <c r="F19" i="1"/>
  <c r="F18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P58" i="1" l="1"/>
  <c r="P84" i="1"/>
  <c r="P54" i="1"/>
  <c r="P57" i="1"/>
  <c r="P55" i="1"/>
  <c r="P81" i="1"/>
  <c r="P79" i="1"/>
  <c r="P33" i="1"/>
  <c r="P56" i="1"/>
  <c r="P265" i="1"/>
  <c r="P31" i="1"/>
  <c r="P292" i="1"/>
  <c r="Q292" i="1"/>
  <c r="Q323" i="1"/>
  <c r="N323" i="1"/>
  <c r="K323" i="1"/>
  <c r="K322" i="1"/>
  <c r="L322" i="1"/>
  <c r="M322" i="1"/>
  <c r="Q320" i="1"/>
  <c r="O320" i="1"/>
  <c r="N320" i="1"/>
  <c r="M320" i="1"/>
  <c r="L320" i="1"/>
  <c r="K320" i="1"/>
  <c r="J320" i="1"/>
  <c r="I320" i="1"/>
  <c r="L318" i="1"/>
  <c r="Q318" i="1"/>
  <c r="O318" i="1"/>
  <c r="N318" i="1"/>
  <c r="K318" i="1"/>
  <c r="J318" i="1"/>
  <c r="I318" i="1"/>
  <c r="M318" i="1"/>
  <c r="J317" i="1"/>
  <c r="M317" i="1"/>
  <c r="L317" i="1"/>
  <c r="K317" i="1"/>
  <c r="Q316" i="1"/>
  <c r="O316" i="1"/>
  <c r="N316" i="1"/>
  <c r="M316" i="1"/>
  <c r="L316" i="1"/>
  <c r="K316" i="1"/>
  <c r="J316" i="1"/>
  <c r="I316" i="1"/>
  <c r="L314" i="1"/>
  <c r="I314" i="1"/>
  <c r="M314" i="1"/>
  <c r="K314" i="1"/>
  <c r="J314" i="1"/>
  <c r="Q314" i="1"/>
  <c r="O314" i="1"/>
  <c r="N314" i="1"/>
  <c r="J313" i="1"/>
  <c r="K313" i="1"/>
  <c r="M313" i="1"/>
  <c r="L313" i="1"/>
  <c r="O312" i="1"/>
  <c r="N312" i="1"/>
  <c r="M312" i="1"/>
  <c r="L312" i="1"/>
  <c r="K312" i="1"/>
  <c r="J312" i="1"/>
  <c r="I312" i="1"/>
  <c r="Q312" i="1"/>
  <c r="L310" i="1"/>
  <c r="K310" i="1"/>
  <c r="M310" i="1"/>
  <c r="Q310" i="1"/>
  <c r="O310" i="1"/>
  <c r="N310" i="1"/>
  <c r="J310" i="1"/>
  <c r="I310" i="1"/>
  <c r="J309" i="1"/>
  <c r="L309" i="1"/>
  <c r="M309" i="1"/>
  <c r="K309" i="1"/>
  <c r="K308" i="1"/>
  <c r="M308" i="1"/>
  <c r="I308" i="1"/>
  <c r="Q308" i="1"/>
  <c r="O308" i="1"/>
  <c r="N308" i="1"/>
  <c r="L308" i="1"/>
  <c r="J308" i="1"/>
  <c r="O307" i="1"/>
  <c r="Q307" i="1"/>
  <c r="I307" i="1"/>
  <c r="L306" i="1"/>
  <c r="N306" i="1"/>
  <c r="K306" i="1"/>
  <c r="I306" i="1"/>
  <c r="M306" i="1"/>
  <c r="Q306" i="1"/>
  <c r="O306" i="1"/>
  <c r="P306" i="1" s="1"/>
  <c r="J306" i="1"/>
  <c r="M304" i="1"/>
  <c r="K304" i="1"/>
  <c r="I304" i="1"/>
  <c r="Q304" i="1"/>
  <c r="O304" i="1"/>
  <c r="N304" i="1"/>
  <c r="L304" i="1"/>
  <c r="J304" i="1"/>
  <c r="Q303" i="1"/>
  <c r="L303" i="1"/>
  <c r="L302" i="1"/>
  <c r="O302" i="1"/>
  <c r="M302" i="1"/>
  <c r="J302" i="1"/>
  <c r="Q302" i="1"/>
  <c r="N302" i="1"/>
  <c r="K302" i="1"/>
  <c r="I302" i="1"/>
  <c r="M301" i="1"/>
  <c r="L301" i="1"/>
  <c r="N300" i="1"/>
  <c r="L300" i="1"/>
  <c r="J300" i="1"/>
  <c r="Q300" i="1"/>
  <c r="O300" i="1"/>
  <c r="P300" i="1" s="1"/>
  <c r="M300" i="1"/>
  <c r="K300" i="1"/>
  <c r="I300" i="1"/>
  <c r="Q299" i="1"/>
  <c r="O299" i="1"/>
  <c r="M299" i="1"/>
  <c r="L298" i="1"/>
  <c r="J298" i="1"/>
  <c r="M298" i="1"/>
  <c r="K298" i="1"/>
  <c r="N298" i="1"/>
  <c r="O298" i="1"/>
  <c r="P298" i="1" s="1"/>
  <c r="I298" i="1"/>
  <c r="Q298" i="1"/>
  <c r="Q297" i="1"/>
  <c r="M297" i="1"/>
  <c r="K297" i="1"/>
  <c r="I297" i="1"/>
  <c r="L297" i="1"/>
  <c r="O296" i="1"/>
  <c r="Q296" i="1"/>
  <c r="N296" i="1"/>
  <c r="J296" i="1"/>
  <c r="M296" i="1"/>
  <c r="K296" i="1"/>
  <c r="I296" i="1"/>
  <c r="L296" i="1"/>
  <c r="Q295" i="1"/>
  <c r="I295" i="1"/>
  <c r="O295" i="1"/>
  <c r="L295" i="1"/>
  <c r="M295" i="1"/>
  <c r="L294" i="1"/>
  <c r="J294" i="1"/>
  <c r="N294" i="1"/>
  <c r="O294" i="1"/>
  <c r="K294" i="1"/>
  <c r="I294" i="1"/>
  <c r="M294" i="1"/>
  <c r="Q294" i="1"/>
  <c r="O290" i="1"/>
  <c r="L290" i="1"/>
  <c r="N290" i="1"/>
  <c r="Q289" i="1"/>
  <c r="N289" i="1"/>
  <c r="J289" i="1"/>
  <c r="M289" i="1"/>
  <c r="L289" i="1"/>
  <c r="O288" i="1"/>
  <c r="N288" i="1"/>
  <c r="P288" i="1" s="1"/>
  <c r="K288" i="1"/>
  <c r="L288" i="1"/>
  <c r="Q287" i="1"/>
  <c r="I287" i="1"/>
  <c r="M287" i="1"/>
  <c r="L287" i="1"/>
  <c r="J287" i="1"/>
  <c r="N286" i="1"/>
  <c r="K286" i="1"/>
  <c r="O286" i="1"/>
  <c r="J286" i="1"/>
  <c r="N285" i="1"/>
  <c r="I285" i="1"/>
  <c r="O280" i="1"/>
  <c r="K280" i="1"/>
  <c r="O278" i="1"/>
  <c r="J278" i="1"/>
  <c r="K278" i="1"/>
  <c r="N278" i="1"/>
  <c r="Q278" i="1"/>
  <c r="M278" i="1"/>
  <c r="I278" i="1"/>
  <c r="L278" i="1"/>
  <c r="I277" i="1"/>
  <c r="Q277" i="1"/>
  <c r="L276" i="1"/>
  <c r="K276" i="1"/>
  <c r="O276" i="1"/>
  <c r="Q276" i="1"/>
  <c r="M276" i="1"/>
  <c r="I276" i="1"/>
  <c r="N276" i="1"/>
  <c r="J276" i="1"/>
  <c r="Q275" i="1"/>
  <c r="I275" i="1"/>
  <c r="N274" i="1"/>
  <c r="K274" i="1"/>
  <c r="I274" i="1"/>
  <c r="L274" i="1"/>
  <c r="J274" i="1"/>
  <c r="Q274" i="1"/>
  <c r="O274" i="1"/>
  <c r="P274" i="1" s="1"/>
  <c r="M274" i="1"/>
  <c r="L272" i="1"/>
  <c r="J272" i="1"/>
  <c r="O272" i="1"/>
  <c r="I272" i="1"/>
  <c r="K272" i="1"/>
  <c r="N272" i="1"/>
  <c r="Q272" i="1"/>
  <c r="M272" i="1"/>
  <c r="I270" i="1"/>
  <c r="O270" i="1"/>
  <c r="K270" i="1"/>
  <c r="M269" i="1"/>
  <c r="O269" i="1"/>
  <c r="I269" i="1"/>
  <c r="K269" i="1"/>
  <c r="Q269" i="1"/>
  <c r="J269" i="1"/>
  <c r="N269" i="1"/>
  <c r="L269" i="1"/>
  <c r="O268" i="1"/>
  <c r="K268" i="1"/>
  <c r="L268" i="1"/>
  <c r="M268" i="1"/>
  <c r="Q268" i="1"/>
  <c r="I268" i="1"/>
  <c r="L267" i="1"/>
  <c r="M267" i="1"/>
  <c r="J267" i="1"/>
  <c r="N267" i="1"/>
  <c r="Q267" i="1"/>
  <c r="I267" i="1"/>
  <c r="K267" i="1"/>
  <c r="O267" i="1"/>
  <c r="P267" i="1" s="1"/>
  <c r="O266" i="1"/>
  <c r="K266" i="1"/>
  <c r="I266" i="1"/>
  <c r="O264" i="1"/>
  <c r="J264" i="1"/>
  <c r="N263" i="1"/>
  <c r="I263" i="1"/>
  <c r="J263" i="1"/>
  <c r="O257" i="1"/>
  <c r="K257" i="1"/>
  <c r="J256" i="1"/>
  <c r="Q256" i="1"/>
  <c r="N256" i="1"/>
  <c r="N255" i="1"/>
  <c r="L255" i="1"/>
  <c r="O255" i="1"/>
  <c r="P255" i="1" s="1"/>
  <c r="J255" i="1"/>
  <c r="K255" i="1"/>
  <c r="Q254" i="1"/>
  <c r="I254" i="1"/>
  <c r="J254" i="1"/>
  <c r="L254" i="1"/>
  <c r="M254" i="1"/>
  <c r="N254" i="1"/>
  <c r="O253" i="1"/>
  <c r="L253" i="1"/>
  <c r="N253" i="1"/>
  <c r="N250" i="1"/>
  <c r="L250" i="1"/>
  <c r="K250" i="1"/>
  <c r="O250" i="1"/>
  <c r="P250" i="1" s="1"/>
  <c r="Q249" i="1"/>
  <c r="N249" i="1"/>
  <c r="M249" i="1"/>
  <c r="L249" i="1"/>
  <c r="J249" i="1"/>
  <c r="O248" i="1"/>
  <c r="N248" i="1"/>
  <c r="P248" i="1" s="1"/>
  <c r="L248" i="1"/>
  <c r="K248" i="1"/>
  <c r="J248" i="1"/>
  <c r="Q247" i="1"/>
  <c r="I247" i="1"/>
  <c r="M247" i="1"/>
  <c r="L247" i="1"/>
  <c r="J247" i="1"/>
  <c r="O246" i="1"/>
  <c r="K246" i="1"/>
  <c r="J246" i="1"/>
  <c r="K245" i="1"/>
  <c r="O245" i="1"/>
  <c r="I245" i="1"/>
  <c r="J245" i="1"/>
  <c r="L245" i="1"/>
  <c r="M245" i="1"/>
  <c r="M244" i="1"/>
  <c r="K244" i="1"/>
  <c r="L244" i="1"/>
  <c r="N244" i="1"/>
  <c r="I244" i="1"/>
  <c r="J244" i="1"/>
  <c r="M243" i="1"/>
  <c r="Q243" i="1"/>
  <c r="L243" i="1"/>
  <c r="K241" i="1"/>
  <c r="O241" i="1"/>
  <c r="L241" i="1"/>
  <c r="N241" i="1"/>
  <c r="M241" i="1"/>
  <c r="I241" i="1"/>
  <c r="J241" i="1"/>
  <c r="M239" i="1"/>
  <c r="J239" i="1"/>
  <c r="N238" i="1"/>
  <c r="I238" i="1"/>
  <c r="J238" i="1"/>
  <c r="Q238" i="1"/>
  <c r="O238" i="1"/>
  <c r="P238" i="1" s="1"/>
  <c r="M238" i="1"/>
  <c r="L238" i="1"/>
  <c r="K238" i="1"/>
  <c r="J237" i="1"/>
  <c r="I237" i="1"/>
  <c r="K237" i="1"/>
  <c r="L237" i="1"/>
  <c r="M237" i="1"/>
  <c r="N237" i="1"/>
  <c r="O237" i="1"/>
  <c r="P237" i="1" s="1"/>
  <c r="Q237" i="1"/>
  <c r="Q235" i="1"/>
  <c r="J235" i="1"/>
  <c r="N234" i="1"/>
  <c r="O234" i="1"/>
  <c r="P234" i="1" s="1"/>
  <c r="J234" i="1"/>
  <c r="Q234" i="1"/>
  <c r="M234" i="1"/>
  <c r="L234" i="1"/>
  <c r="K234" i="1"/>
  <c r="I234" i="1"/>
  <c r="N233" i="1"/>
  <c r="Q233" i="1"/>
  <c r="O233" i="1"/>
  <c r="P233" i="1" s="1"/>
  <c r="L233" i="1"/>
  <c r="K233" i="1"/>
  <c r="J233" i="1"/>
  <c r="I233" i="1"/>
  <c r="M233" i="1"/>
  <c r="O232" i="1"/>
  <c r="N232" i="1"/>
  <c r="I231" i="1"/>
  <c r="M231" i="1"/>
  <c r="N230" i="1"/>
  <c r="L230" i="1"/>
  <c r="K230" i="1"/>
  <c r="I230" i="1"/>
  <c r="O230" i="1"/>
  <c r="P230" i="1" s="1"/>
  <c r="J230" i="1"/>
  <c r="M230" i="1"/>
  <c r="Q230" i="1"/>
  <c r="Q229" i="1"/>
  <c r="O229" i="1"/>
  <c r="N229" i="1"/>
  <c r="L229" i="1"/>
  <c r="K229" i="1"/>
  <c r="J229" i="1"/>
  <c r="I229" i="1"/>
  <c r="M229" i="1"/>
  <c r="J227" i="1"/>
  <c r="Q227" i="1"/>
  <c r="N226" i="1"/>
  <c r="Q226" i="1"/>
  <c r="O226" i="1"/>
  <c r="P226" i="1" s="1"/>
  <c r="M226" i="1"/>
  <c r="K226" i="1"/>
  <c r="J226" i="1"/>
  <c r="I226" i="1"/>
  <c r="L226" i="1"/>
  <c r="Q225" i="1"/>
  <c r="O225" i="1"/>
  <c r="N225" i="1"/>
  <c r="M225" i="1"/>
  <c r="L225" i="1"/>
  <c r="K225" i="1"/>
  <c r="J225" i="1"/>
  <c r="I225" i="1"/>
  <c r="O224" i="1"/>
  <c r="N224" i="1"/>
  <c r="Q223" i="1"/>
  <c r="M223" i="1"/>
  <c r="K223" i="1"/>
  <c r="J223" i="1"/>
  <c r="I223" i="1"/>
  <c r="N222" i="1"/>
  <c r="Q222" i="1"/>
  <c r="O222" i="1"/>
  <c r="P222" i="1" s="1"/>
  <c r="M222" i="1"/>
  <c r="L222" i="1"/>
  <c r="K222" i="1"/>
  <c r="J222" i="1"/>
  <c r="I222" i="1"/>
  <c r="Q221" i="1"/>
  <c r="O221" i="1"/>
  <c r="N221" i="1"/>
  <c r="L221" i="1"/>
  <c r="I221" i="1"/>
  <c r="K221" i="1"/>
  <c r="M221" i="1"/>
  <c r="J221" i="1"/>
  <c r="Q220" i="1"/>
  <c r="N220" i="1"/>
  <c r="O220" i="1"/>
  <c r="P220" i="1" s="1"/>
  <c r="Q219" i="1"/>
  <c r="J219" i="1"/>
  <c r="I219" i="1"/>
  <c r="K219" i="1"/>
  <c r="N218" i="1"/>
  <c r="I218" i="1"/>
  <c r="M218" i="1"/>
  <c r="J218" i="1"/>
  <c r="O218" i="1"/>
  <c r="Q218" i="1"/>
  <c r="L218" i="1"/>
  <c r="K218" i="1"/>
  <c r="O217" i="1"/>
  <c r="K217" i="1"/>
  <c r="L217" i="1"/>
  <c r="Q217" i="1"/>
  <c r="M217" i="1"/>
  <c r="J217" i="1"/>
  <c r="N217" i="1"/>
  <c r="I215" i="1"/>
  <c r="J215" i="1"/>
  <c r="N214" i="1"/>
  <c r="O214" i="1"/>
  <c r="P214" i="1" s="1"/>
  <c r="J214" i="1"/>
  <c r="M214" i="1"/>
  <c r="I214" i="1"/>
  <c r="L214" i="1"/>
  <c r="Q214" i="1"/>
  <c r="K214" i="1"/>
  <c r="J213" i="1"/>
  <c r="Q213" i="1"/>
  <c r="M213" i="1"/>
  <c r="L213" i="1"/>
  <c r="O213" i="1"/>
  <c r="K213" i="1"/>
  <c r="N213" i="1"/>
  <c r="M212" i="1"/>
  <c r="K212" i="1"/>
  <c r="O210" i="1"/>
  <c r="M210" i="1"/>
  <c r="N210" i="1"/>
  <c r="Q210" i="1"/>
  <c r="L210" i="1"/>
  <c r="J210" i="1"/>
  <c r="K210" i="1"/>
  <c r="J209" i="1"/>
  <c r="K209" i="1"/>
  <c r="M209" i="1"/>
  <c r="N209" i="1"/>
  <c r="Q209" i="1"/>
  <c r="O209" i="1"/>
  <c r="P209" i="1" s="1"/>
  <c r="L209" i="1"/>
  <c r="M208" i="1"/>
  <c r="I208" i="1"/>
  <c r="O208" i="1"/>
  <c r="K208" i="1"/>
  <c r="Q208" i="1"/>
  <c r="N208" i="1"/>
  <c r="M207" i="1"/>
  <c r="Q207" i="1"/>
  <c r="O207" i="1"/>
  <c r="J207" i="1"/>
  <c r="K207" i="1"/>
  <c r="I207" i="1"/>
  <c r="N206" i="1"/>
  <c r="M206" i="1"/>
  <c r="Q206" i="1"/>
  <c r="I206" i="1"/>
  <c r="J206" i="1"/>
  <c r="L206" i="1"/>
  <c r="K206" i="1"/>
  <c r="O206" i="1"/>
  <c r="P206" i="1" s="1"/>
  <c r="J205" i="1"/>
  <c r="K205" i="1"/>
  <c r="O205" i="1"/>
  <c r="I205" i="1"/>
  <c r="N205" i="1"/>
  <c r="L205" i="1"/>
  <c r="Q205" i="1"/>
  <c r="M205" i="1"/>
  <c r="O204" i="1"/>
  <c r="N204" i="1"/>
  <c r="M204" i="1"/>
  <c r="K204" i="1"/>
  <c r="I204" i="1"/>
  <c r="K203" i="1"/>
  <c r="Q203" i="1"/>
  <c r="O203" i="1"/>
  <c r="P203" i="1" s="1"/>
  <c r="M203" i="1"/>
  <c r="J203" i="1"/>
  <c r="I203" i="1"/>
  <c r="O202" i="1"/>
  <c r="N202" i="1"/>
  <c r="M202" i="1"/>
  <c r="I202" i="1"/>
  <c r="L202" i="1"/>
  <c r="K202" i="1"/>
  <c r="J202" i="1"/>
  <c r="Q202" i="1"/>
  <c r="K201" i="1"/>
  <c r="O201" i="1"/>
  <c r="J201" i="1"/>
  <c r="N201" i="1"/>
  <c r="M201" i="1"/>
  <c r="L201" i="1"/>
  <c r="Q200" i="1"/>
  <c r="N200" i="1"/>
  <c r="L200" i="1"/>
  <c r="Q199" i="1"/>
  <c r="I199" i="1"/>
  <c r="J199" i="1"/>
  <c r="K197" i="1"/>
  <c r="M197" i="1"/>
  <c r="N197" i="1"/>
  <c r="O197" i="1"/>
  <c r="P197" i="1" s="1"/>
  <c r="L197" i="1"/>
  <c r="J197" i="1"/>
  <c r="Q196" i="1"/>
  <c r="O196" i="1"/>
  <c r="N196" i="1"/>
  <c r="L196" i="1"/>
  <c r="Q195" i="1"/>
  <c r="N195" i="1"/>
  <c r="K195" i="1"/>
  <c r="J195" i="1"/>
  <c r="I195" i="1"/>
  <c r="M194" i="1"/>
  <c r="K194" i="1"/>
  <c r="J194" i="1"/>
  <c r="K193" i="1"/>
  <c r="L193" i="1"/>
  <c r="M193" i="1"/>
  <c r="J193" i="1"/>
  <c r="O193" i="1"/>
  <c r="N193" i="1"/>
  <c r="O192" i="1"/>
  <c r="P192" i="1" s="1"/>
  <c r="L192" i="1"/>
  <c r="Q192" i="1"/>
  <c r="N191" i="1"/>
  <c r="K191" i="1"/>
  <c r="I191" i="1"/>
  <c r="J191" i="1"/>
  <c r="Q191" i="1"/>
  <c r="M190" i="1"/>
  <c r="K190" i="1"/>
  <c r="J190" i="1"/>
  <c r="L190" i="1"/>
  <c r="K189" i="1"/>
  <c r="J189" i="1"/>
  <c r="M189" i="1"/>
  <c r="L189" i="1"/>
  <c r="O189" i="1"/>
  <c r="N189" i="1"/>
  <c r="M186" i="1"/>
  <c r="K186" i="1"/>
  <c r="J186" i="1"/>
  <c r="L186" i="1"/>
  <c r="K185" i="1"/>
  <c r="L185" i="1"/>
  <c r="O185" i="1"/>
  <c r="P185" i="1" s="1"/>
  <c r="N185" i="1"/>
  <c r="M185" i="1"/>
  <c r="J185" i="1"/>
  <c r="Q184" i="1"/>
  <c r="L184" i="1"/>
  <c r="N184" i="1"/>
  <c r="Q183" i="1"/>
  <c r="J183" i="1"/>
  <c r="I183" i="1"/>
  <c r="K181" i="1"/>
  <c r="J181" i="1"/>
  <c r="O181" i="1"/>
  <c r="N181" i="1"/>
  <c r="M181" i="1"/>
  <c r="L181" i="1"/>
  <c r="Q180" i="1"/>
  <c r="O180" i="1"/>
  <c r="L180" i="1"/>
  <c r="N180" i="1"/>
  <c r="Q179" i="1"/>
  <c r="J179" i="1"/>
  <c r="K179" i="1"/>
  <c r="I179" i="1"/>
  <c r="N179" i="1"/>
  <c r="N178" i="1"/>
  <c r="K178" i="1"/>
  <c r="L178" i="1"/>
  <c r="O177" i="1"/>
  <c r="L177" i="1"/>
  <c r="J177" i="1"/>
  <c r="O176" i="1"/>
  <c r="I176" i="1"/>
  <c r="Q176" i="1"/>
  <c r="J176" i="1"/>
  <c r="N175" i="1"/>
  <c r="J175" i="1"/>
  <c r="Q175" i="1"/>
  <c r="I175" i="1"/>
  <c r="M170" i="1"/>
  <c r="N170" i="1"/>
  <c r="K170" i="1"/>
  <c r="L169" i="1"/>
  <c r="J169" i="1"/>
  <c r="M169" i="1"/>
  <c r="O169" i="1"/>
  <c r="N169" i="1"/>
  <c r="I168" i="1"/>
  <c r="Q168" i="1"/>
  <c r="N168" i="1"/>
  <c r="L168" i="1"/>
  <c r="O168" i="1"/>
  <c r="P168" i="1" s="1"/>
  <c r="J168" i="1"/>
  <c r="L167" i="1"/>
  <c r="N167" i="1"/>
  <c r="Q167" i="1"/>
  <c r="K167" i="1"/>
  <c r="I167" i="1"/>
  <c r="J167" i="1"/>
  <c r="N166" i="1"/>
  <c r="M166" i="1"/>
  <c r="K166" i="1"/>
  <c r="L166" i="1"/>
  <c r="O165" i="1"/>
  <c r="L165" i="1"/>
  <c r="M165" i="1"/>
  <c r="J165" i="1"/>
  <c r="N165" i="1"/>
  <c r="P165" i="1" s="1"/>
  <c r="O164" i="1"/>
  <c r="N164" i="1"/>
  <c r="P164" i="1" s="1"/>
  <c r="J164" i="1"/>
  <c r="I164" i="1"/>
  <c r="Q164" i="1"/>
  <c r="L164" i="1"/>
  <c r="N163" i="1"/>
  <c r="I163" i="1"/>
  <c r="K163" i="1"/>
  <c r="J163" i="1"/>
  <c r="Q163" i="1"/>
  <c r="L163" i="1"/>
  <c r="N162" i="1"/>
  <c r="L162" i="1"/>
  <c r="O161" i="1"/>
  <c r="L161" i="1"/>
  <c r="J161" i="1"/>
  <c r="O160" i="1"/>
  <c r="Q160" i="1"/>
  <c r="J160" i="1"/>
  <c r="I160" i="1"/>
  <c r="N159" i="1"/>
  <c r="Q159" i="1"/>
  <c r="M153" i="1"/>
  <c r="J153" i="1"/>
  <c r="N153" i="1"/>
  <c r="O153" i="1"/>
  <c r="P153" i="1" s="1"/>
  <c r="L153" i="1"/>
  <c r="O152" i="1"/>
  <c r="I152" i="1"/>
  <c r="L152" i="1"/>
  <c r="Q152" i="1"/>
  <c r="N152" i="1"/>
  <c r="Q151" i="1"/>
  <c r="J151" i="1"/>
  <c r="K151" i="1"/>
  <c r="L151" i="1"/>
  <c r="I151" i="1"/>
  <c r="N151" i="1"/>
  <c r="L150" i="1"/>
  <c r="N150" i="1"/>
  <c r="I150" i="1"/>
  <c r="J150" i="1"/>
  <c r="M150" i="1"/>
  <c r="Q149" i="1"/>
  <c r="N149" i="1"/>
  <c r="L149" i="1"/>
  <c r="J149" i="1"/>
  <c r="O149" i="1"/>
  <c r="M149" i="1"/>
  <c r="K149" i="1"/>
  <c r="Q147" i="1"/>
  <c r="J147" i="1"/>
  <c r="Q146" i="1"/>
  <c r="K146" i="1"/>
  <c r="M146" i="1"/>
  <c r="L146" i="1"/>
  <c r="Q145" i="1"/>
  <c r="M145" i="1"/>
  <c r="O145" i="1"/>
  <c r="L145" i="1"/>
  <c r="N145" i="1"/>
  <c r="Q143" i="1"/>
  <c r="K143" i="1"/>
  <c r="Q142" i="1"/>
  <c r="M142" i="1"/>
  <c r="L142" i="1"/>
  <c r="J142" i="1"/>
  <c r="Q141" i="1"/>
  <c r="N141" i="1"/>
  <c r="M141" i="1"/>
  <c r="O141" i="1"/>
  <c r="P141" i="1" s="1"/>
  <c r="L141" i="1"/>
  <c r="Q138" i="1"/>
  <c r="K138" i="1"/>
  <c r="J138" i="1"/>
  <c r="L138" i="1"/>
  <c r="M138" i="1"/>
  <c r="Q137" i="1"/>
  <c r="K137" i="1"/>
  <c r="O137" i="1"/>
  <c r="N137" i="1"/>
  <c r="M137" i="1"/>
  <c r="J137" i="1"/>
  <c r="L137" i="1"/>
  <c r="Q135" i="1"/>
  <c r="J135" i="1"/>
  <c r="Q134" i="1"/>
  <c r="J134" i="1"/>
  <c r="M134" i="1"/>
  <c r="L134" i="1"/>
  <c r="K134" i="1"/>
  <c r="Q133" i="1"/>
  <c r="O133" i="1"/>
  <c r="N133" i="1"/>
  <c r="M133" i="1"/>
  <c r="L133" i="1"/>
  <c r="K133" i="1"/>
  <c r="J133" i="1"/>
  <c r="Q131" i="1"/>
  <c r="K131" i="1"/>
  <c r="J131" i="1"/>
  <c r="Q130" i="1"/>
  <c r="K130" i="1"/>
  <c r="L130" i="1"/>
  <c r="M130" i="1"/>
  <c r="J130" i="1"/>
  <c r="Q129" i="1"/>
  <c r="J129" i="1"/>
  <c r="K129" i="1"/>
  <c r="L129" i="1"/>
  <c r="M129" i="1"/>
  <c r="N129" i="1"/>
  <c r="O129" i="1"/>
  <c r="P129" i="1" s="1"/>
  <c r="Q127" i="1"/>
  <c r="J127" i="1"/>
  <c r="K127" i="1"/>
  <c r="I127" i="1"/>
  <c r="Q126" i="1"/>
  <c r="J126" i="1"/>
  <c r="K126" i="1"/>
  <c r="L126" i="1"/>
  <c r="M126" i="1"/>
  <c r="Q125" i="1"/>
  <c r="O125" i="1"/>
  <c r="N125" i="1"/>
  <c r="M125" i="1"/>
  <c r="L125" i="1"/>
  <c r="K125" i="1"/>
  <c r="J125" i="1"/>
  <c r="Q124" i="1"/>
  <c r="I124" i="1"/>
  <c r="O123" i="1"/>
  <c r="Q123" i="1"/>
  <c r="K123" i="1"/>
  <c r="I123" i="1"/>
  <c r="J123" i="1"/>
  <c r="Q122" i="1"/>
  <c r="M122" i="1"/>
  <c r="L122" i="1"/>
  <c r="J122" i="1"/>
  <c r="K122" i="1"/>
  <c r="Q121" i="1"/>
  <c r="K121" i="1"/>
  <c r="L121" i="1"/>
  <c r="O121" i="1"/>
  <c r="J121" i="1"/>
  <c r="N121" i="1"/>
  <c r="M121" i="1"/>
  <c r="O119" i="1"/>
  <c r="K119" i="1"/>
  <c r="J119" i="1"/>
  <c r="I119" i="1"/>
  <c r="Q119" i="1"/>
  <c r="Q118" i="1"/>
  <c r="M118" i="1"/>
  <c r="K118" i="1"/>
  <c r="J118" i="1"/>
  <c r="L118" i="1"/>
  <c r="Q117" i="1"/>
  <c r="K117" i="1"/>
  <c r="O117" i="1"/>
  <c r="P117" i="1" s="1"/>
  <c r="N117" i="1"/>
  <c r="M117" i="1"/>
  <c r="J117" i="1"/>
  <c r="L117" i="1"/>
  <c r="O116" i="1"/>
  <c r="Q116" i="1"/>
  <c r="O115" i="1"/>
  <c r="J115" i="1"/>
  <c r="K115" i="1"/>
  <c r="Q115" i="1"/>
  <c r="I115" i="1"/>
  <c r="Q114" i="1"/>
  <c r="L114" i="1"/>
  <c r="K114" i="1"/>
  <c r="J114" i="1"/>
  <c r="M114" i="1"/>
  <c r="Q113" i="1"/>
  <c r="N113" i="1"/>
  <c r="M113" i="1"/>
  <c r="O113" i="1"/>
  <c r="P113" i="1" s="1"/>
  <c r="J113" i="1"/>
  <c r="K113" i="1"/>
  <c r="L113" i="1"/>
  <c r="I112" i="1"/>
  <c r="Q112" i="1"/>
  <c r="O112" i="1"/>
  <c r="Q111" i="1"/>
  <c r="K111" i="1"/>
  <c r="J111" i="1"/>
  <c r="I111" i="1"/>
  <c r="Q110" i="1"/>
  <c r="J110" i="1"/>
  <c r="K110" i="1"/>
  <c r="L110" i="1"/>
  <c r="M110" i="1"/>
  <c r="Q109" i="1"/>
  <c r="N109" i="1"/>
  <c r="L109" i="1"/>
  <c r="O109" i="1"/>
  <c r="P109" i="1" s="1"/>
  <c r="M109" i="1"/>
  <c r="K109" i="1"/>
  <c r="J109" i="1"/>
  <c r="I108" i="1"/>
  <c r="Q108" i="1"/>
  <c r="O108" i="1"/>
  <c r="I107" i="1"/>
  <c r="J107" i="1"/>
  <c r="K107" i="1"/>
  <c r="Q107" i="1"/>
  <c r="Q106" i="1"/>
  <c r="M106" i="1"/>
  <c r="K106" i="1"/>
  <c r="L106" i="1"/>
  <c r="J106" i="1"/>
  <c r="Q105" i="1"/>
  <c r="K105" i="1"/>
  <c r="O105" i="1"/>
  <c r="N105" i="1"/>
  <c r="M105" i="1"/>
  <c r="L105" i="1"/>
  <c r="J105" i="1"/>
  <c r="O104" i="1"/>
  <c r="Q104" i="1"/>
  <c r="I104" i="1"/>
  <c r="Q103" i="1"/>
  <c r="J103" i="1"/>
  <c r="I103" i="1"/>
  <c r="K103" i="1"/>
  <c r="Q102" i="1"/>
  <c r="J102" i="1"/>
  <c r="K102" i="1"/>
  <c r="L102" i="1"/>
  <c r="M102" i="1"/>
  <c r="Q101" i="1"/>
  <c r="O101" i="1"/>
  <c r="K101" i="1"/>
  <c r="J101" i="1"/>
  <c r="L101" i="1"/>
  <c r="M101" i="1"/>
  <c r="N101" i="1"/>
  <c r="I100" i="1"/>
  <c r="O100" i="1"/>
  <c r="Q100" i="1"/>
  <c r="I99" i="1"/>
  <c r="K99" i="1"/>
  <c r="Q99" i="1"/>
  <c r="J99" i="1"/>
  <c r="Q98" i="1"/>
  <c r="M98" i="1"/>
  <c r="L98" i="1"/>
  <c r="J98" i="1"/>
  <c r="K98" i="1"/>
  <c r="Q97" i="1"/>
  <c r="J97" i="1"/>
  <c r="O97" i="1"/>
  <c r="N97" i="1"/>
  <c r="M97" i="1"/>
  <c r="K97" i="1"/>
  <c r="L97" i="1"/>
  <c r="I96" i="1"/>
  <c r="Q96" i="1"/>
  <c r="O96" i="1"/>
  <c r="Q95" i="1"/>
  <c r="K95" i="1"/>
  <c r="J95" i="1"/>
  <c r="I95" i="1"/>
  <c r="Q94" i="1"/>
  <c r="L94" i="1"/>
  <c r="M94" i="1"/>
  <c r="J94" i="1"/>
  <c r="K94" i="1"/>
  <c r="Q93" i="1"/>
  <c r="K93" i="1"/>
  <c r="O93" i="1"/>
  <c r="N93" i="1"/>
  <c r="M93" i="1"/>
  <c r="L93" i="1"/>
  <c r="J93" i="1"/>
  <c r="I92" i="1"/>
  <c r="O92" i="1"/>
  <c r="Q92" i="1"/>
  <c r="K91" i="1"/>
  <c r="J91" i="1"/>
  <c r="I91" i="1"/>
  <c r="Q91" i="1"/>
  <c r="Q90" i="1"/>
  <c r="L90" i="1"/>
  <c r="M90" i="1"/>
  <c r="K90" i="1"/>
  <c r="J90" i="1"/>
  <c r="Q89" i="1"/>
  <c r="L89" i="1"/>
  <c r="K89" i="1"/>
  <c r="J89" i="1"/>
  <c r="O89" i="1"/>
  <c r="N89" i="1"/>
  <c r="M89" i="1"/>
  <c r="Q88" i="1"/>
  <c r="I88" i="1"/>
  <c r="O88" i="1"/>
  <c r="J87" i="1"/>
  <c r="K87" i="1"/>
  <c r="Q87" i="1"/>
  <c r="I87" i="1"/>
  <c r="Q86" i="1"/>
  <c r="L86" i="1"/>
  <c r="K86" i="1"/>
  <c r="M86" i="1"/>
  <c r="Q85" i="1"/>
  <c r="M85" i="1"/>
  <c r="O85" i="1"/>
  <c r="N85" i="1"/>
  <c r="L85" i="1"/>
  <c r="Q78" i="1"/>
  <c r="O78" i="1"/>
  <c r="M78" i="1"/>
  <c r="L78" i="1"/>
  <c r="K78" i="1"/>
  <c r="J78" i="1"/>
  <c r="N78" i="1"/>
  <c r="Q77" i="1"/>
  <c r="O77" i="1"/>
  <c r="I77" i="1"/>
  <c r="K76" i="1"/>
  <c r="Q76" i="1"/>
  <c r="I76" i="1"/>
  <c r="Q75" i="1"/>
  <c r="M75" i="1"/>
  <c r="L75" i="1"/>
  <c r="K75" i="1"/>
  <c r="J75" i="1"/>
  <c r="Q74" i="1"/>
  <c r="L74" i="1"/>
  <c r="J74" i="1"/>
  <c r="K74" i="1"/>
  <c r="M74" i="1"/>
  <c r="N74" i="1"/>
  <c r="O74" i="1"/>
  <c r="Q73" i="1"/>
  <c r="O73" i="1"/>
  <c r="Q71" i="1"/>
  <c r="K71" i="1"/>
  <c r="I71" i="1"/>
  <c r="M70" i="1"/>
  <c r="J70" i="1"/>
  <c r="L70" i="1"/>
  <c r="Q69" i="1"/>
  <c r="N69" i="1"/>
  <c r="K69" i="1"/>
  <c r="J69" i="1"/>
  <c r="L69" i="1"/>
  <c r="M69" i="1"/>
  <c r="O69" i="1"/>
  <c r="P69" i="1" s="1"/>
  <c r="I68" i="1"/>
  <c r="L68" i="1"/>
  <c r="N68" i="1"/>
  <c r="O68" i="1"/>
  <c r="Q68" i="1"/>
  <c r="Q67" i="1"/>
  <c r="I67" i="1"/>
  <c r="Q65" i="1"/>
  <c r="O65" i="1"/>
  <c r="N65" i="1"/>
  <c r="M65" i="1"/>
  <c r="L65" i="1"/>
  <c r="K65" i="1"/>
  <c r="J65" i="1"/>
  <c r="L64" i="1"/>
  <c r="O64" i="1"/>
  <c r="Q64" i="1"/>
  <c r="K63" i="1"/>
  <c r="N63" i="1"/>
  <c r="Q63" i="1"/>
  <c r="I63" i="1"/>
  <c r="J62" i="1"/>
  <c r="K62" i="1"/>
  <c r="L62" i="1"/>
  <c r="M62" i="1"/>
  <c r="Q61" i="1"/>
  <c r="L61" i="1"/>
  <c r="M61" i="1"/>
  <c r="N61" i="1"/>
  <c r="O61" i="1"/>
  <c r="P61" i="1" s="1"/>
  <c r="K61" i="1"/>
  <c r="J61" i="1"/>
  <c r="Q59" i="1"/>
  <c r="N59" i="1"/>
  <c r="Q53" i="1"/>
  <c r="J53" i="1"/>
  <c r="N53" i="1"/>
  <c r="J52" i="1"/>
  <c r="L52" i="1"/>
  <c r="Q52" i="1"/>
  <c r="O51" i="1"/>
  <c r="I51" i="1"/>
  <c r="J51" i="1"/>
  <c r="K51" i="1"/>
  <c r="M51" i="1"/>
  <c r="N51" i="1"/>
  <c r="P51" i="1" s="1"/>
  <c r="Q51" i="1"/>
  <c r="L51" i="1"/>
  <c r="K50" i="1"/>
  <c r="M50" i="1"/>
  <c r="O50" i="1"/>
  <c r="Q49" i="1"/>
  <c r="O49" i="1"/>
  <c r="M49" i="1"/>
  <c r="I49" i="1"/>
  <c r="Q48" i="1"/>
  <c r="K48" i="1"/>
  <c r="I48" i="1"/>
  <c r="O48" i="1"/>
  <c r="O47" i="1"/>
  <c r="L47" i="1"/>
  <c r="M47" i="1"/>
  <c r="N47" i="1"/>
  <c r="Q47" i="1"/>
  <c r="I47" i="1"/>
  <c r="J47" i="1"/>
  <c r="K47" i="1"/>
  <c r="L46" i="1"/>
  <c r="N46" i="1"/>
  <c r="O46" i="1"/>
  <c r="P46" i="1" s="1"/>
  <c r="Q45" i="1"/>
  <c r="J45" i="1"/>
  <c r="N45" i="1"/>
  <c r="O45" i="1"/>
  <c r="P45" i="1" s="1"/>
  <c r="Q44" i="1"/>
  <c r="L44" i="1"/>
  <c r="J44" i="1"/>
  <c r="O44" i="1"/>
  <c r="O43" i="1"/>
  <c r="L43" i="1"/>
  <c r="K43" i="1"/>
  <c r="J43" i="1"/>
  <c r="I43" i="1"/>
  <c r="M43" i="1"/>
  <c r="Q43" i="1"/>
  <c r="N43" i="1"/>
  <c r="P43" i="1" s="1"/>
  <c r="N42" i="1"/>
  <c r="K42" i="1"/>
  <c r="M42" i="1"/>
  <c r="O42" i="1"/>
  <c r="P42" i="1" s="1"/>
  <c r="O41" i="1"/>
  <c r="N41" i="1"/>
  <c r="M41" i="1"/>
  <c r="Q41" i="1"/>
  <c r="I41" i="1"/>
  <c r="K40" i="1"/>
  <c r="O40" i="1"/>
  <c r="L40" i="1"/>
  <c r="Q40" i="1"/>
  <c r="I40" i="1"/>
  <c r="O38" i="1"/>
  <c r="L38" i="1"/>
  <c r="I38" i="1"/>
  <c r="K38" i="1"/>
  <c r="Q38" i="1"/>
  <c r="N38" i="1"/>
  <c r="P38" i="1" s="1"/>
  <c r="M38" i="1"/>
  <c r="J38" i="1"/>
  <c r="O37" i="1"/>
  <c r="L37" i="1"/>
  <c r="M37" i="1"/>
  <c r="Q35" i="1"/>
  <c r="J35" i="1"/>
  <c r="M35" i="1"/>
  <c r="Q34" i="1"/>
  <c r="K34" i="1"/>
  <c r="J34" i="1"/>
  <c r="Q32" i="1"/>
  <c r="O32" i="1"/>
  <c r="N32" i="1"/>
  <c r="M32" i="1"/>
  <c r="L32" i="1"/>
  <c r="J32" i="1"/>
  <c r="K32" i="1"/>
  <c r="L30" i="1"/>
  <c r="O30" i="1"/>
  <c r="I30" i="1"/>
  <c r="K30" i="1"/>
  <c r="M30" i="1"/>
  <c r="N30" i="1"/>
  <c r="L29" i="1"/>
  <c r="O29" i="1"/>
  <c r="N29" i="1"/>
  <c r="M29" i="1"/>
  <c r="K29" i="1"/>
  <c r="I29" i="1"/>
  <c r="Q29" i="1"/>
  <c r="N28" i="1"/>
  <c r="O28" i="1"/>
  <c r="P28" i="1" s="1"/>
  <c r="Q27" i="1"/>
  <c r="J27" i="1"/>
  <c r="O27" i="1"/>
  <c r="N27" i="1"/>
  <c r="K27" i="1"/>
  <c r="L27" i="1"/>
  <c r="M27" i="1"/>
  <c r="I27" i="1"/>
  <c r="J26" i="1"/>
  <c r="K26" i="1"/>
  <c r="L26" i="1"/>
  <c r="M26" i="1"/>
  <c r="N26" i="1"/>
  <c r="O26" i="1"/>
  <c r="P26" i="1" s="1"/>
  <c r="Q26" i="1"/>
  <c r="I26" i="1"/>
  <c r="L25" i="1"/>
  <c r="N25" i="1"/>
  <c r="M25" i="1"/>
  <c r="K25" i="1"/>
  <c r="I25" i="1"/>
  <c r="Q25" i="1"/>
  <c r="O25" i="1"/>
  <c r="P25" i="1" s="1"/>
  <c r="N24" i="1"/>
  <c r="O24" i="1"/>
  <c r="Q23" i="1"/>
  <c r="O23" i="1"/>
  <c r="N23" i="1"/>
  <c r="M23" i="1"/>
  <c r="L23" i="1"/>
  <c r="K23" i="1"/>
  <c r="J23" i="1"/>
  <c r="I23" i="1"/>
  <c r="J21" i="1"/>
  <c r="O21" i="1"/>
  <c r="I21" i="1"/>
  <c r="N21" i="1"/>
  <c r="M21" i="1"/>
  <c r="Q21" i="1"/>
  <c r="K21" i="1"/>
  <c r="L21" i="1"/>
  <c r="L20" i="1"/>
  <c r="I20" i="1"/>
  <c r="N20" i="1"/>
  <c r="M20" i="1"/>
  <c r="K20" i="1"/>
  <c r="O20" i="1"/>
  <c r="P20" i="1" s="1"/>
  <c r="N19" i="1"/>
  <c r="O19" i="1"/>
  <c r="Q18" i="1"/>
  <c r="O18" i="1"/>
  <c r="N18" i="1"/>
  <c r="M18" i="1"/>
  <c r="L18" i="1"/>
  <c r="K18" i="1"/>
  <c r="J18" i="1"/>
  <c r="I18" i="1"/>
  <c r="J16" i="1"/>
  <c r="L16" i="1"/>
  <c r="K16" i="1"/>
  <c r="I16" i="1"/>
  <c r="Q16" i="1"/>
  <c r="O16" i="1"/>
  <c r="N16" i="1"/>
  <c r="M16" i="1"/>
  <c r="L15" i="1"/>
  <c r="O15" i="1"/>
  <c r="M15" i="1"/>
  <c r="N15" i="1"/>
  <c r="Q15" i="1"/>
  <c r="I15" i="1"/>
  <c r="K15" i="1"/>
  <c r="N14" i="1"/>
  <c r="O14" i="1"/>
  <c r="I13" i="1"/>
  <c r="J13" i="1"/>
  <c r="K13" i="1"/>
  <c r="L13" i="1"/>
  <c r="M13" i="1"/>
  <c r="N13" i="1"/>
  <c r="O13" i="1"/>
  <c r="Q13" i="1"/>
  <c r="J12" i="1"/>
  <c r="M12" i="1"/>
  <c r="L12" i="1"/>
  <c r="Q12" i="1"/>
  <c r="I12" i="1"/>
  <c r="K12" i="1"/>
  <c r="O12" i="1"/>
  <c r="N12" i="1"/>
  <c r="L11" i="1"/>
  <c r="I11" i="1"/>
  <c r="Q11" i="1"/>
  <c r="O11" i="1"/>
  <c r="N11" i="1"/>
  <c r="M11" i="1"/>
  <c r="K11" i="1"/>
  <c r="N10" i="1"/>
  <c r="O10" i="1"/>
  <c r="I9" i="1"/>
  <c r="Q9" i="1"/>
  <c r="O9" i="1"/>
  <c r="N9" i="1"/>
  <c r="M9" i="1"/>
  <c r="L9" i="1"/>
  <c r="K9" i="1"/>
  <c r="J9" i="1"/>
  <c r="J8" i="1"/>
  <c r="Q8" i="1"/>
  <c r="O8" i="1"/>
  <c r="N8" i="1"/>
  <c r="M8" i="1"/>
  <c r="L8" i="1"/>
  <c r="K8" i="1"/>
  <c r="I8" i="1"/>
  <c r="L7" i="1"/>
  <c r="Q7" i="1"/>
  <c r="N7" i="1"/>
  <c r="M7" i="1"/>
  <c r="K7" i="1"/>
  <c r="I7" i="1"/>
  <c r="O7" i="1"/>
  <c r="P7" i="1" s="1"/>
  <c r="N6" i="1"/>
  <c r="O6" i="1"/>
  <c r="N5" i="1"/>
  <c r="L5" i="1"/>
  <c r="K5" i="1"/>
  <c r="J5" i="1"/>
  <c r="I5" i="1"/>
  <c r="Q5" i="1"/>
  <c r="O5" i="1"/>
  <c r="P5" i="1" s="1"/>
  <c r="M5" i="1"/>
  <c r="J4" i="1"/>
  <c r="O4" i="1"/>
  <c r="N4" i="1"/>
  <c r="L4" i="1"/>
  <c r="K4" i="1"/>
  <c r="I4" i="1"/>
  <c r="Q4" i="1"/>
  <c r="M4" i="1"/>
  <c r="L3" i="1"/>
  <c r="Q3" i="1"/>
  <c r="O3" i="1"/>
  <c r="N3" i="1"/>
  <c r="M3" i="1"/>
  <c r="K3" i="1"/>
  <c r="I3" i="1"/>
  <c r="P6" i="1"/>
  <c r="P10" i="1"/>
  <c r="I6" i="1"/>
  <c r="Q6" i="1"/>
  <c r="I10" i="1"/>
  <c r="Q10" i="1"/>
  <c r="I14" i="1"/>
  <c r="Q14" i="1"/>
  <c r="I19" i="1"/>
  <c r="Q19" i="1"/>
  <c r="I24" i="1"/>
  <c r="Q24" i="1"/>
  <c r="I28" i="1"/>
  <c r="Q28" i="1"/>
  <c r="L34" i="1"/>
  <c r="N35" i="1"/>
  <c r="N37" i="1"/>
  <c r="P37" i="1" s="1"/>
  <c r="N52" i="1"/>
  <c r="M52" i="1"/>
  <c r="L53" i="1"/>
  <c r="K53" i="1"/>
  <c r="O59" i="1"/>
  <c r="M59" i="1"/>
  <c r="L59" i="1"/>
  <c r="I60" i="1"/>
  <c r="Q66" i="1"/>
  <c r="I66" i="1"/>
  <c r="O66" i="1"/>
  <c r="N66" i="1"/>
  <c r="J67" i="1"/>
  <c r="M73" i="1"/>
  <c r="K73" i="1"/>
  <c r="J73" i="1"/>
  <c r="O120" i="1"/>
  <c r="N120" i="1"/>
  <c r="M120" i="1"/>
  <c r="L120" i="1"/>
  <c r="K120" i="1"/>
  <c r="J120" i="1"/>
  <c r="O148" i="1"/>
  <c r="N148" i="1"/>
  <c r="M148" i="1"/>
  <c r="L148" i="1"/>
  <c r="K148" i="1"/>
  <c r="J148" i="1"/>
  <c r="M156" i="1"/>
  <c r="K156" i="1"/>
  <c r="O156" i="1"/>
  <c r="N156" i="1"/>
  <c r="L156" i="1"/>
  <c r="J156" i="1"/>
  <c r="I156" i="1"/>
  <c r="P176" i="1"/>
  <c r="M240" i="1"/>
  <c r="L240" i="1"/>
  <c r="J240" i="1"/>
  <c r="Q240" i="1"/>
  <c r="I240" i="1"/>
  <c r="K240" i="1"/>
  <c r="O240" i="1"/>
  <c r="O136" i="1"/>
  <c r="N136" i="1"/>
  <c r="M136" i="1"/>
  <c r="L136" i="1"/>
  <c r="K136" i="1"/>
  <c r="J136" i="1"/>
  <c r="Q198" i="1"/>
  <c r="I198" i="1"/>
  <c r="O198" i="1"/>
  <c r="N198" i="1"/>
  <c r="M198" i="1"/>
  <c r="L198" i="1"/>
  <c r="K198" i="1"/>
  <c r="J198" i="1"/>
  <c r="J6" i="1"/>
  <c r="J10" i="1"/>
  <c r="J14" i="1"/>
  <c r="J19" i="1"/>
  <c r="J24" i="1"/>
  <c r="J28" i="1"/>
  <c r="O34" i="1"/>
  <c r="O35" i="1"/>
  <c r="P35" i="1" s="1"/>
  <c r="P47" i="1"/>
  <c r="N48" i="1"/>
  <c r="P48" i="1" s="1"/>
  <c r="M48" i="1"/>
  <c r="L49" i="1"/>
  <c r="K49" i="1"/>
  <c r="J50" i="1"/>
  <c r="Q50" i="1"/>
  <c r="I50" i="1"/>
  <c r="I52" i="1"/>
  <c r="I53" i="1"/>
  <c r="I59" i="1"/>
  <c r="J66" i="1"/>
  <c r="K67" i="1"/>
  <c r="O71" i="1"/>
  <c r="M71" i="1"/>
  <c r="L71" i="1"/>
  <c r="I73" i="1"/>
  <c r="M77" i="1"/>
  <c r="L77" i="1"/>
  <c r="K77" i="1"/>
  <c r="J77" i="1"/>
  <c r="O128" i="1"/>
  <c r="N128" i="1"/>
  <c r="M128" i="1"/>
  <c r="L128" i="1"/>
  <c r="K128" i="1"/>
  <c r="J128" i="1"/>
  <c r="K173" i="1"/>
  <c r="Q173" i="1"/>
  <c r="I173" i="1"/>
  <c r="O173" i="1"/>
  <c r="N173" i="1"/>
  <c r="M173" i="1"/>
  <c r="L173" i="1"/>
  <c r="J173" i="1"/>
  <c r="N240" i="1"/>
  <c r="N311" i="1"/>
  <c r="M311" i="1"/>
  <c r="L311" i="1"/>
  <c r="K311" i="1"/>
  <c r="J311" i="1"/>
  <c r="O311" i="1"/>
  <c r="Q311" i="1"/>
  <c r="I311" i="1"/>
  <c r="M60" i="1"/>
  <c r="K60" i="1"/>
  <c r="J60" i="1"/>
  <c r="M172" i="1"/>
  <c r="K172" i="1"/>
  <c r="O172" i="1"/>
  <c r="N172" i="1"/>
  <c r="L172" i="1"/>
  <c r="J172" i="1"/>
  <c r="I172" i="1"/>
  <c r="K6" i="1"/>
  <c r="K10" i="1"/>
  <c r="K14" i="1"/>
  <c r="K19" i="1"/>
  <c r="K24" i="1"/>
  <c r="K28" i="1"/>
  <c r="N44" i="1"/>
  <c r="M44" i="1"/>
  <c r="L45" i="1"/>
  <c r="K45" i="1"/>
  <c r="J46" i="1"/>
  <c r="Q46" i="1"/>
  <c r="I46" i="1"/>
  <c r="J59" i="1"/>
  <c r="N60" i="1"/>
  <c r="M64" i="1"/>
  <c r="K64" i="1"/>
  <c r="J64" i="1"/>
  <c r="K66" i="1"/>
  <c r="N67" i="1"/>
  <c r="L73" i="1"/>
  <c r="N116" i="1"/>
  <c r="P116" i="1" s="1"/>
  <c r="M116" i="1"/>
  <c r="L116" i="1"/>
  <c r="K116" i="1"/>
  <c r="J116" i="1"/>
  <c r="I128" i="1"/>
  <c r="Q136" i="1"/>
  <c r="O140" i="1"/>
  <c r="N140" i="1"/>
  <c r="M140" i="1"/>
  <c r="L140" i="1"/>
  <c r="K140" i="1"/>
  <c r="J140" i="1"/>
  <c r="P149" i="1"/>
  <c r="K157" i="1"/>
  <c r="Q157" i="1"/>
  <c r="I157" i="1"/>
  <c r="O157" i="1"/>
  <c r="N157" i="1"/>
  <c r="M157" i="1"/>
  <c r="L157" i="1"/>
  <c r="J157" i="1"/>
  <c r="Q174" i="1"/>
  <c r="I174" i="1"/>
  <c r="O174" i="1"/>
  <c r="N174" i="1"/>
  <c r="M174" i="1"/>
  <c r="L174" i="1"/>
  <c r="K174" i="1"/>
  <c r="Q182" i="1"/>
  <c r="I182" i="1"/>
  <c r="O182" i="1"/>
  <c r="N182" i="1"/>
  <c r="M182" i="1"/>
  <c r="L182" i="1"/>
  <c r="K182" i="1"/>
  <c r="J182" i="1"/>
  <c r="N211" i="1"/>
  <c r="L211" i="1"/>
  <c r="Q211" i="1"/>
  <c r="O211" i="1"/>
  <c r="P211" i="1" s="1"/>
  <c r="M211" i="1"/>
  <c r="K211" i="1"/>
  <c r="J211" i="1"/>
  <c r="I211" i="1"/>
  <c r="M216" i="1"/>
  <c r="L216" i="1"/>
  <c r="J216" i="1"/>
  <c r="O216" i="1"/>
  <c r="Q216" i="1"/>
  <c r="N216" i="1"/>
  <c r="K216" i="1"/>
  <c r="M236" i="1"/>
  <c r="L236" i="1"/>
  <c r="J236" i="1"/>
  <c r="Q236" i="1"/>
  <c r="I236" i="1"/>
  <c r="O236" i="1"/>
  <c r="N236" i="1"/>
  <c r="J3" i="1"/>
  <c r="L6" i="1"/>
  <c r="J7" i="1"/>
  <c r="L10" i="1"/>
  <c r="J11" i="1"/>
  <c r="L14" i="1"/>
  <c r="J15" i="1"/>
  <c r="L19" i="1"/>
  <c r="J20" i="1"/>
  <c r="L24" i="1"/>
  <c r="J25" i="1"/>
  <c r="L28" i="1"/>
  <c r="J29" i="1"/>
  <c r="Q30" i="1"/>
  <c r="N40" i="1"/>
  <c r="M40" i="1"/>
  <c r="L41" i="1"/>
  <c r="K41" i="1"/>
  <c r="J42" i="1"/>
  <c r="Q42" i="1"/>
  <c r="I42" i="1"/>
  <c r="I44" i="1"/>
  <c r="I45" i="1"/>
  <c r="K46" i="1"/>
  <c r="J48" i="1"/>
  <c r="J49" i="1"/>
  <c r="L50" i="1"/>
  <c r="K52" i="1"/>
  <c r="M53" i="1"/>
  <c r="K59" i="1"/>
  <c r="O60" i="1"/>
  <c r="O63" i="1"/>
  <c r="M63" i="1"/>
  <c r="L63" i="1"/>
  <c r="I64" i="1"/>
  <c r="L66" i="1"/>
  <c r="Q70" i="1"/>
  <c r="I70" i="1"/>
  <c r="O70" i="1"/>
  <c r="N70" i="1"/>
  <c r="J71" i="1"/>
  <c r="N73" i="1"/>
  <c r="O76" i="1"/>
  <c r="N76" i="1"/>
  <c r="M76" i="1"/>
  <c r="L76" i="1"/>
  <c r="N77" i="1"/>
  <c r="M88" i="1"/>
  <c r="L88" i="1"/>
  <c r="K88" i="1"/>
  <c r="J88" i="1"/>
  <c r="M92" i="1"/>
  <c r="L92" i="1"/>
  <c r="K92" i="1"/>
  <c r="J92" i="1"/>
  <c r="M96" i="1"/>
  <c r="L96" i="1"/>
  <c r="K96" i="1"/>
  <c r="J96" i="1"/>
  <c r="M100" i="1"/>
  <c r="L100" i="1"/>
  <c r="K100" i="1"/>
  <c r="J100" i="1"/>
  <c r="M104" i="1"/>
  <c r="L104" i="1"/>
  <c r="K104" i="1"/>
  <c r="J104" i="1"/>
  <c r="M108" i="1"/>
  <c r="L108" i="1"/>
  <c r="K108" i="1"/>
  <c r="J108" i="1"/>
  <c r="M112" i="1"/>
  <c r="L112" i="1"/>
  <c r="K112" i="1"/>
  <c r="J112" i="1"/>
  <c r="I116" i="1"/>
  <c r="Q120" i="1"/>
  <c r="I140" i="1"/>
  <c r="Q148" i="1"/>
  <c r="Q158" i="1"/>
  <c r="I158" i="1"/>
  <c r="O158" i="1"/>
  <c r="N158" i="1"/>
  <c r="M158" i="1"/>
  <c r="L158" i="1"/>
  <c r="K158" i="1"/>
  <c r="J174" i="1"/>
  <c r="K236" i="1"/>
  <c r="M19" i="1"/>
  <c r="M24" i="1"/>
  <c r="L35" i="1"/>
  <c r="K35" i="1"/>
  <c r="O132" i="1"/>
  <c r="N132" i="1"/>
  <c r="M132" i="1"/>
  <c r="L132" i="1"/>
  <c r="K132" i="1"/>
  <c r="J132" i="1"/>
  <c r="K251" i="1"/>
  <c r="O251" i="1"/>
  <c r="J251" i="1"/>
  <c r="I251" i="1"/>
  <c r="Q251" i="1"/>
  <c r="M251" i="1"/>
  <c r="L251" i="1"/>
  <c r="Q262" i="1"/>
  <c r="I262" i="1"/>
  <c r="M262" i="1"/>
  <c r="O262" i="1"/>
  <c r="L262" i="1"/>
  <c r="K262" i="1"/>
  <c r="N262" i="1"/>
  <c r="J262" i="1"/>
  <c r="M6" i="1"/>
  <c r="M10" i="1"/>
  <c r="M14" i="1"/>
  <c r="M28" i="1"/>
  <c r="N34" i="1"/>
  <c r="M34" i="1"/>
  <c r="J37" i="1"/>
  <c r="Q37" i="1"/>
  <c r="I37" i="1"/>
  <c r="J30" i="1"/>
  <c r="I34" i="1"/>
  <c r="I35" i="1"/>
  <c r="K37" i="1"/>
  <c r="J40" i="1"/>
  <c r="J41" i="1"/>
  <c r="L42" i="1"/>
  <c r="K44" i="1"/>
  <c r="M45" i="1"/>
  <c r="M46" i="1"/>
  <c r="L48" i="1"/>
  <c r="N49" i="1"/>
  <c r="N50" i="1"/>
  <c r="O52" i="1"/>
  <c r="O53" i="1"/>
  <c r="P53" i="1" s="1"/>
  <c r="Q60" i="1"/>
  <c r="Q62" i="1"/>
  <c r="I62" i="1"/>
  <c r="O62" i="1"/>
  <c r="N62" i="1"/>
  <c r="J63" i="1"/>
  <c r="N64" i="1"/>
  <c r="P64" i="1" s="1"/>
  <c r="M68" i="1"/>
  <c r="K68" i="1"/>
  <c r="J68" i="1"/>
  <c r="K70" i="1"/>
  <c r="N71" i="1"/>
  <c r="P74" i="1"/>
  <c r="J76" i="1"/>
  <c r="P78" i="1"/>
  <c r="O87" i="1"/>
  <c r="N87" i="1"/>
  <c r="M87" i="1"/>
  <c r="L87" i="1"/>
  <c r="N88" i="1"/>
  <c r="P88" i="1" s="1"/>
  <c r="O91" i="1"/>
  <c r="N91" i="1"/>
  <c r="M91" i="1"/>
  <c r="L91" i="1"/>
  <c r="N92" i="1"/>
  <c r="P92" i="1" s="1"/>
  <c r="O95" i="1"/>
  <c r="N95" i="1"/>
  <c r="M95" i="1"/>
  <c r="L95" i="1"/>
  <c r="N96" i="1"/>
  <c r="O99" i="1"/>
  <c r="N99" i="1"/>
  <c r="M99" i="1"/>
  <c r="L99" i="1"/>
  <c r="N100" i="1"/>
  <c r="O103" i="1"/>
  <c r="N103" i="1"/>
  <c r="M103" i="1"/>
  <c r="L103" i="1"/>
  <c r="N104" i="1"/>
  <c r="O107" i="1"/>
  <c r="N107" i="1"/>
  <c r="M107" i="1"/>
  <c r="L107" i="1"/>
  <c r="N108" i="1"/>
  <c r="O111" i="1"/>
  <c r="N111" i="1"/>
  <c r="M111" i="1"/>
  <c r="L111" i="1"/>
  <c r="N112" i="1"/>
  <c r="O124" i="1"/>
  <c r="N124" i="1"/>
  <c r="M124" i="1"/>
  <c r="L124" i="1"/>
  <c r="K124" i="1"/>
  <c r="J124" i="1"/>
  <c r="I132" i="1"/>
  <c r="Q140" i="1"/>
  <c r="O144" i="1"/>
  <c r="N144" i="1"/>
  <c r="M144" i="1"/>
  <c r="L144" i="1"/>
  <c r="K144" i="1"/>
  <c r="J144" i="1"/>
  <c r="O171" i="1"/>
  <c r="M171" i="1"/>
  <c r="N171" i="1"/>
  <c r="L171" i="1"/>
  <c r="K171" i="1"/>
  <c r="J171" i="1"/>
  <c r="I171" i="1"/>
  <c r="O187" i="1"/>
  <c r="M187" i="1"/>
  <c r="L187" i="1"/>
  <c r="Q187" i="1"/>
  <c r="N187" i="1"/>
  <c r="K187" i="1"/>
  <c r="J187" i="1"/>
  <c r="I187" i="1"/>
  <c r="P232" i="1"/>
  <c r="N251" i="1"/>
  <c r="O67" i="1"/>
  <c r="M67" i="1"/>
  <c r="L67" i="1"/>
  <c r="O155" i="1"/>
  <c r="M155" i="1"/>
  <c r="N155" i="1"/>
  <c r="L155" i="1"/>
  <c r="K155" i="1"/>
  <c r="J155" i="1"/>
  <c r="I155" i="1"/>
  <c r="M188" i="1"/>
  <c r="K188" i="1"/>
  <c r="J188" i="1"/>
  <c r="Q188" i="1"/>
  <c r="O188" i="1"/>
  <c r="N188" i="1"/>
  <c r="L188" i="1"/>
  <c r="N75" i="1"/>
  <c r="N86" i="1"/>
  <c r="N90" i="1"/>
  <c r="N94" i="1"/>
  <c r="N98" i="1"/>
  <c r="N102" i="1"/>
  <c r="N106" i="1"/>
  <c r="N110" i="1"/>
  <c r="N114" i="1"/>
  <c r="L115" i="1"/>
  <c r="N118" i="1"/>
  <c r="L119" i="1"/>
  <c r="N122" i="1"/>
  <c r="L123" i="1"/>
  <c r="N126" i="1"/>
  <c r="L127" i="1"/>
  <c r="N130" i="1"/>
  <c r="L131" i="1"/>
  <c r="N134" i="1"/>
  <c r="L135" i="1"/>
  <c r="N138" i="1"/>
  <c r="L139" i="1"/>
  <c r="N142" i="1"/>
  <c r="L143" i="1"/>
  <c r="N146" i="1"/>
  <c r="L147" i="1"/>
  <c r="Q154" i="1"/>
  <c r="I154" i="1"/>
  <c r="O154" i="1"/>
  <c r="P154" i="1" s="1"/>
  <c r="K159" i="1"/>
  <c r="L160" i="1"/>
  <c r="M161" i="1"/>
  <c r="M162" i="1"/>
  <c r="Q170" i="1"/>
  <c r="I170" i="1"/>
  <c r="O170" i="1"/>
  <c r="K175" i="1"/>
  <c r="L176" i="1"/>
  <c r="M177" i="1"/>
  <c r="M178" i="1"/>
  <c r="K183" i="1"/>
  <c r="O184" i="1"/>
  <c r="M192" i="1"/>
  <c r="K192" i="1"/>
  <c r="J192" i="1"/>
  <c r="L194" i="1"/>
  <c r="K199" i="1"/>
  <c r="O200" i="1"/>
  <c r="I32" i="1"/>
  <c r="I61" i="1"/>
  <c r="I65" i="1"/>
  <c r="I69" i="1"/>
  <c r="I74" i="1"/>
  <c r="O75" i="1"/>
  <c r="I78" i="1"/>
  <c r="I85" i="1"/>
  <c r="O86" i="1"/>
  <c r="I89" i="1"/>
  <c r="O90" i="1"/>
  <c r="I93" i="1"/>
  <c r="O94" i="1"/>
  <c r="I97" i="1"/>
  <c r="O98" i="1"/>
  <c r="I101" i="1"/>
  <c r="O102" i="1"/>
  <c r="I105" i="1"/>
  <c r="O106" i="1"/>
  <c r="I109" i="1"/>
  <c r="O110" i="1"/>
  <c r="I113" i="1"/>
  <c r="O114" i="1"/>
  <c r="M115" i="1"/>
  <c r="I117" i="1"/>
  <c r="O118" i="1"/>
  <c r="M119" i="1"/>
  <c r="I121" i="1"/>
  <c r="O122" i="1"/>
  <c r="M123" i="1"/>
  <c r="I125" i="1"/>
  <c r="O126" i="1"/>
  <c r="M127" i="1"/>
  <c r="I129" i="1"/>
  <c r="O130" i="1"/>
  <c r="M131" i="1"/>
  <c r="I133" i="1"/>
  <c r="O134" i="1"/>
  <c r="M135" i="1"/>
  <c r="I137" i="1"/>
  <c r="O138" i="1"/>
  <c r="M139" i="1"/>
  <c r="I141" i="1"/>
  <c r="O142" i="1"/>
  <c r="M143" i="1"/>
  <c r="I145" i="1"/>
  <c r="O146" i="1"/>
  <c r="M147" i="1"/>
  <c r="I149" i="1"/>
  <c r="Q150" i="1"/>
  <c r="O150" i="1"/>
  <c r="O151" i="1"/>
  <c r="M151" i="1"/>
  <c r="M152" i="1"/>
  <c r="K152" i="1"/>
  <c r="K153" i="1"/>
  <c r="Q153" i="1"/>
  <c r="I153" i="1"/>
  <c r="J154" i="1"/>
  <c r="L159" i="1"/>
  <c r="N160" i="1"/>
  <c r="N161" i="1"/>
  <c r="O167" i="1"/>
  <c r="P167" i="1" s="1"/>
  <c r="M167" i="1"/>
  <c r="M168" i="1"/>
  <c r="K168" i="1"/>
  <c r="K169" i="1"/>
  <c r="Q169" i="1"/>
  <c r="I169" i="1"/>
  <c r="J170" i="1"/>
  <c r="L175" i="1"/>
  <c r="N176" i="1"/>
  <c r="N177" i="1"/>
  <c r="P177" i="1" s="1"/>
  <c r="N183" i="1"/>
  <c r="Q186" i="1"/>
  <c r="I186" i="1"/>
  <c r="O186" i="1"/>
  <c r="N186" i="1"/>
  <c r="O191" i="1"/>
  <c r="M191" i="1"/>
  <c r="L191" i="1"/>
  <c r="I192" i="1"/>
  <c r="N199" i="1"/>
  <c r="N215" i="1"/>
  <c r="L215" i="1"/>
  <c r="Q215" i="1"/>
  <c r="O215" i="1"/>
  <c r="M215" i="1"/>
  <c r="O231" i="1"/>
  <c r="N231" i="1"/>
  <c r="L231" i="1"/>
  <c r="K231" i="1"/>
  <c r="Q231" i="1"/>
  <c r="Q242" i="1"/>
  <c r="I242" i="1"/>
  <c r="K242" i="1"/>
  <c r="J242" i="1"/>
  <c r="O242" i="1"/>
  <c r="N242" i="1"/>
  <c r="M242" i="1"/>
  <c r="O258" i="1"/>
  <c r="K258" i="1"/>
  <c r="N258" i="1"/>
  <c r="M258" i="1"/>
  <c r="J258" i="1"/>
  <c r="I258" i="1"/>
  <c r="L258" i="1"/>
  <c r="N115" i="1"/>
  <c r="N119" i="1"/>
  <c r="N123" i="1"/>
  <c r="N127" i="1"/>
  <c r="N131" i="1"/>
  <c r="N135" i="1"/>
  <c r="N139" i="1"/>
  <c r="N143" i="1"/>
  <c r="N147" i="1"/>
  <c r="Q166" i="1"/>
  <c r="I166" i="1"/>
  <c r="O166" i="1"/>
  <c r="P166" i="1" s="1"/>
  <c r="M180" i="1"/>
  <c r="K180" i="1"/>
  <c r="J180" i="1"/>
  <c r="M196" i="1"/>
  <c r="K196" i="1"/>
  <c r="J196" i="1"/>
  <c r="P218" i="1"/>
  <c r="O239" i="1"/>
  <c r="N239" i="1"/>
  <c r="L239" i="1"/>
  <c r="K239" i="1"/>
  <c r="Q239" i="1"/>
  <c r="M282" i="1"/>
  <c r="Q282" i="1"/>
  <c r="I282" i="1"/>
  <c r="O282" i="1"/>
  <c r="N282" i="1"/>
  <c r="K282" i="1"/>
  <c r="J282" i="1"/>
  <c r="L282" i="1"/>
  <c r="I75" i="1"/>
  <c r="I86" i="1"/>
  <c r="I90" i="1"/>
  <c r="I94" i="1"/>
  <c r="I98" i="1"/>
  <c r="I102" i="1"/>
  <c r="I106" i="1"/>
  <c r="I110" i="1"/>
  <c r="I114" i="1"/>
  <c r="I118" i="1"/>
  <c r="I122" i="1"/>
  <c r="I126" i="1"/>
  <c r="O127" i="1"/>
  <c r="P127" i="1" s="1"/>
  <c r="I130" i="1"/>
  <c r="O131" i="1"/>
  <c r="P131" i="1" s="1"/>
  <c r="I134" i="1"/>
  <c r="O135" i="1"/>
  <c r="P135" i="1" s="1"/>
  <c r="I138" i="1"/>
  <c r="O139" i="1"/>
  <c r="P139" i="1" s="1"/>
  <c r="I142" i="1"/>
  <c r="O143" i="1"/>
  <c r="P143" i="1" s="1"/>
  <c r="I146" i="1"/>
  <c r="O147" i="1"/>
  <c r="L154" i="1"/>
  <c r="O163" i="1"/>
  <c r="P163" i="1" s="1"/>
  <c r="M163" i="1"/>
  <c r="M164" i="1"/>
  <c r="K164" i="1"/>
  <c r="K165" i="1"/>
  <c r="Q165" i="1"/>
  <c r="I165" i="1"/>
  <c r="J166" i="1"/>
  <c r="L170" i="1"/>
  <c r="O179" i="1"/>
  <c r="M179" i="1"/>
  <c r="L179" i="1"/>
  <c r="I180" i="1"/>
  <c r="Q190" i="1"/>
  <c r="I190" i="1"/>
  <c r="O190" i="1"/>
  <c r="N190" i="1"/>
  <c r="N192" i="1"/>
  <c r="O195" i="1"/>
  <c r="M195" i="1"/>
  <c r="L195" i="1"/>
  <c r="I196" i="1"/>
  <c r="J231" i="1"/>
  <c r="I239" i="1"/>
  <c r="O243" i="1"/>
  <c r="J243" i="1"/>
  <c r="I243" i="1"/>
  <c r="N243" i="1"/>
  <c r="K243" i="1"/>
  <c r="K283" i="1"/>
  <c r="O283" i="1"/>
  <c r="N283" i="1"/>
  <c r="L283" i="1"/>
  <c r="J283" i="1"/>
  <c r="Q283" i="1"/>
  <c r="M283" i="1"/>
  <c r="I283" i="1"/>
  <c r="Q162" i="1"/>
  <c r="I162" i="1"/>
  <c r="O162" i="1"/>
  <c r="P162" i="1" s="1"/>
  <c r="Q178" i="1"/>
  <c r="I178" i="1"/>
  <c r="O178" i="1"/>
  <c r="P178" i="1" s="1"/>
  <c r="M184" i="1"/>
  <c r="K184" i="1"/>
  <c r="J184" i="1"/>
  <c r="M200" i="1"/>
  <c r="K200" i="1"/>
  <c r="J200" i="1"/>
  <c r="L212" i="1"/>
  <c r="J212" i="1"/>
  <c r="Q212" i="1"/>
  <c r="O212" i="1"/>
  <c r="N212" i="1"/>
  <c r="O219" i="1"/>
  <c r="N219" i="1"/>
  <c r="L219" i="1"/>
  <c r="M219" i="1"/>
  <c r="M224" i="1"/>
  <c r="L224" i="1"/>
  <c r="J224" i="1"/>
  <c r="Q224" i="1"/>
  <c r="I224" i="1"/>
  <c r="K224" i="1"/>
  <c r="M246" i="1"/>
  <c r="Q246" i="1"/>
  <c r="I246" i="1"/>
  <c r="N246" i="1"/>
  <c r="L246" i="1"/>
  <c r="Q284" i="1"/>
  <c r="I284" i="1"/>
  <c r="M284" i="1"/>
  <c r="O284" i="1"/>
  <c r="L284" i="1"/>
  <c r="K284" i="1"/>
  <c r="N284" i="1"/>
  <c r="J305" i="1"/>
  <c r="Q305" i="1"/>
  <c r="I305" i="1"/>
  <c r="O305" i="1"/>
  <c r="N305" i="1"/>
  <c r="L305" i="1"/>
  <c r="K305" i="1"/>
  <c r="M305" i="1"/>
  <c r="I131" i="1"/>
  <c r="I135" i="1"/>
  <c r="I139" i="1"/>
  <c r="I143" i="1"/>
  <c r="I147" i="1"/>
  <c r="O159" i="1"/>
  <c r="P159" i="1" s="1"/>
  <c r="M159" i="1"/>
  <c r="M160" i="1"/>
  <c r="K160" i="1"/>
  <c r="K161" i="1"/>
  <c r="Q161" i="1"/>
  <c r="I161" i="1"/>
  <c r="J162" i="1"/>
  <c r="O175" i="1"/>
  <c r="P175" i="1" s="1"/>
  <c r="M175" i="1"/>
  <c r="M176" i="1"/>
  <c r="K176" i="1"/>
  <c r="K177" i="1"/>
  <c r="Q177" i="1"/>
  <c r="I177" i="1"/>
  <c r="J178" i="1"/>
  <c r="O183" i="1"/>
  <c r="M183" i="1"/>
  <c r="L183" i="1"/>
  <c r="I184" i="1"/>
  <c r="Q194" i="1"/>
  <c r="I194" i="1"/>
  <c r="O194" i="1"/>
  <c r="N194" i="1"/>
  <c r="O199" i="1"/>
  <c r="M199" i="1"/>
  <c r="L199" i="1"/>
  <c r="I200" i="1"/>
  <c r="I212" i="1"/>
  <c r="M228" i="1"/>
  <c r="L228" i="1"/>
  <c r="J228" i="1"/>
  <c r="Q228" i="1"/>
  <c r="I228" i="1"/>
  <c r="O228" i="1"/>
  <c r="N228" i="1"/>
  <c r="M232" i="1"/>
  <c r="L232" i="1"/>
  <c r="J232" i="1"/>
  <c r="Q232" i="1"/>
  <c r="I232" i="1"/>
  <c r="K232" i="1"/>
  <c r="K260" i="1"/>
  <c r="O260" i="1"/>
  <c r="N260" i="1"/>
  <c r="L260" i="1"/>
  <c r="J260" i="1"/>
  <c r="Q260" i="1"/>
  <c r="M260" i="1"/>
  <c r="O227" i="1"/>
  <c r="N227" i="1"/>
  <c r="L227" i="1"/>
  <c r="K227" i="1"/>
  <c r="O235" i="1"/>
  <c r="N235" i="1"/>
  <c r="L235" i="1"/>
  <c r="K235" i="1"/>
  <c r="N273" i="1"/>
  <c r="J273" i="1"/>
  <c r="Q273" i="1"/>
  <c r="M273" i="1"/>
  <c r="L273" i="1"/>
  <c r="I181" i="1"/>
  <c r="Q181" i="1"/>
  <c r="I185" i="1"/>
  <c r="Q185" i="1"/>
  <c r="I189" i="1"/>
  <c r="Q189" i="1"/>
  <c r="I193" i="1"/>
  <c r="Q193" i="1"/>
  <c r="I197" i="1"/>
  <c r="Q197" i="1"/>
  <c r="I201" i="1"/>
  <c r="Q201" i="1"/>
  <c r="I227" i="1"/>
  <c r="I235" i="1"/>
  <c r="M264" i="1"/>
  <c r="Q264" i="1"/>
  <c r="I264" i="1"/>
  <c r="N264" i="1"/>
  <c r="L264" i="1"/>
  <c r="I273" i="1"/>
  <c r="N277" i="1"/>
  <c r="J277" i="1"/>
  <c r="O277" i="1"/>
  <c r="P277" i="1" s="1"/>
  <c r="L277" i="1"/>
  <c r="K277" i="1"/>
  <c r="O285" i="1"/>
  <c r="K285" i="1"/>
  <c r="Q285" i="1"/>
  <c r="M285" i="1"/>
  <c r="L285" i="1"/>
  <c r="N203" i="1"/>
  <c r="L203" i="1"/>
  <c r="L204" i="1"/>
  <c r="J204" i="1"/>
  <c r="N207" i="1"/>
  <c r="L207" i="1"/>
  <c r="L208" i="1"/>
  <c r="J208" i="1"/>
  <c r="M220" i="1"/>
  <c r="L220" i="1"/>
  <c r="J220" i="1"/>
  <c r="O223" i="1"/>
  <c r="N223" i="1"/>
  <c r="L223" i="1"/>
  <c r="M227" i="1"/>
  <c r="M235" i="1"/>
  <c r="Q253" i="1"/>
  <c r="I253" i="1"/>
  <c r="M253" i="1"/>
  <c r="K253" i="1"/>
  <c r="J253" i="1"/>
  <c r="M259" i="1"/>
  <c r="Q259" i="1"/>
  <c r="I259" i="1"/>
  <c r="O259" i="1"/>
  <c r="N259" i="1"/>
  <c r="K259" i="1"/>
  <c r="J259" i="1"/>
  <c r="K264" i="1"/>
  <c r="O273" i="1"/>
  <c r="P273" i="1" s="1"/>
  <c r="M277" i="1"/>
  <c r="O281" i="1"/>
  <c r="K281" i="1"/>
  <c r="N281" i="1"/>
  <c r="M281" i="1"/>
  <c r="J281" i="1"/>
  <c r="I281" i="1"/>
  <c r="J285" i="1"/>
  <c r="J270" i="1"/>
  <c r="N270" i="1"/>
  <c r="Q270" i="1"/>
  <c r="M270" i="1"/>
  <c r="L270" i="1"/>
  <c r="O263" i="1"/>
  <c r="K263" i="1"/>
  <c r="Q263" i="1"/>
  <c r="M263" i="1"/>
  <c r="L263" i="1"/>
  <c r="J275" i="1"/>
  <c r="N275" i="1"/>
  <c r="O275" i="1"/>
  <c r="P275" i="1" s="1"/>
  <c r="L275" i="1"/>
  <c r="K275" i="1"/>
  <c r="O319" i="1"/>
  <c r="N319" i="1"/>
  <c r="M319" i="1"/>
  <c r="L319" i="1"/>
  <c r="K319" i="1"/>
  <c r="J319" i="1"/>
  <c r="Q319" i="1"/>
  <c r="I319" i="1"/>
  <c r="K256" i="1"/>
  <c r="O256" i="1"/>
  <c r="Q257" i="1"/>
  <c r="I257" i="1"/>
  <c r="M257" i="1"/>
  <c r="Q280" i="1"/>
  <c r="I280" i="1"/>
  <c r="M280" i="1"/>
  <c r="L286" i="1"/>
  <c r="P291" i="1"/>
  <c r="N303" i="1"/>
  <c r="M303" i="1"/>
  <c r="K303" i="1"/>
  <c r="J303" i="1"/>
  <c r="N315" i="1"/>
  <c r="P315" i="1" s="1"/>
  <c r="M315" i="1"/>
  <c r="L315" i="1"/>
  <c r="K315" i="1"/>
  <c r="J315" i="1"/>
  <c r="Q241" i="1"/>
  <c r="O244" i="1"/>
  <c r="N245" i="1"/>
  <c r="N247" i="1"/>
  <c r="O254" i="1"/>
  <c r="K254" i="1"/>
  <c r="M255" i="1"/>
  <c r="Q255" i="1"/>
  <c r="I255" i="1"/>
  <c r="I256" i="1"/>
  <c r="J257" i="1"/>
  <c r="J280" i="1"/>
  <c r="N287" i="1"/>
  <c r="I303" i="1"/>
  <c r="I315" i="1"/>
  <c r="Q244" i="1"/>
  <c r="O249" i="1"/>
  <c r="K249" i="1"/>
  <c r="M250" i="1"/>
  <c r="Q250" i="1"/>
  <c r="I250" i="1"/>
  <c r="L256" i="1"/>
  <c r="L257" i="1"/>
  <c r="L280" i="1"/>
  <c r="O289" i="1"/>
  <c r="K289" i="1"/>
  <c r="M290" i="1"/>
  <c r="Q290" i="1"/>
  <c r="I290" i="1"/>
  <c r="N299" i="1"/>
  <c r="K299" i="1"/>
  <c r="J299" i="1"/>
  <c r="J301" i="1"/>
  <c r="Q301" i="1"/>
  <c r="I301" i="1"/>
  <c r="O301" i="1"/>
  <c r="N301" i="1"/>
  <c r="O303" i="1"/>
  <c r="P303" i="1" s="1"/>
  <c r="Q245" i="1"/>
  <c r="K247" i="1"/>
  <c r="O247" i="1"/>
  <c r="P247" i="1" s="1"/>
  <c r="Q248" i="1"/>
  <c r="I248" i="1"/>
  <c r="M248" i="1"/>
  <c r="I249" i="1"/>
  <c r="J250" i="1"/>
  <c r="M256" i="1"/>
  <c r="N257" i="1"/>
  <c r="J266" i="1"/>
  <c r="N266" i="1"/>
  <c r="N268" i="1"/>
  <c r="J268" i="1"/>
  <c r="N280" i="1"/>
  <c r="K287" i="1"/>
  <c r="O287" i="1"/>
  <c r="P287" i="1" s="1"/>
  <c r="Q288" i="1"/>
  <c r="I288" i="1"/>
  <c r="M288" i="1"/>
  <c r="I289" i="1"/>
  <c r="J290" i="1"/>
  <c r="N295" i="1"/>
  <c r="K295" i="1"/>
  <c r="J295" i="1"/>
  <c r="J297" i="1"/>
  <c r="O297" i="1"/>
  <c r="N297" i="1"/>
  <c r="I299" i="1"/>
  <c r="K301" i="1"/>
  <c r="N307" i="1"/>
  <c r="M307" i="1"/>
  <c r="L307" i="1"/>
  <c r="K307" i="1"/>
  <c r="J307" i="1"/>
  <c r="Q315" i="1"/>
  <c r="M286" i="1"/>
  <c r="Q286" i="1"/>
  <c r="I286" i="1"/>
  <c r="N309" i="1"/>
  <c r="N313" i="1"/>
  <c r="N317" i="1"/>
  <c r="N322" i="1"/>
  <c r="L323" i="1"/>
  <c r="O309" i="1"/>
  <c r="O313" i="1"/>
  <c r="O317" i="1"/>
  <c r="P317" i="1" s="1"/>
  <c r="O322" i="1"/>
  <c r="M323" i="1"/>
  <c r="I309" i="1"/>
  <c r="Q309" i="1"/>
  <c r="I313" i="1"/>
  <c r="Q313" i="1"/>
  <c r="I317" i="1"/>
  <c r="Q317" i="1"/>
  <c r="I322" i="1"/>
  <c r="Q322" i="1"/>
  <c r="O323" i="1"/>
  <c r="J322" i="1"/>
  <c r="I323" i="1"/>
  <c r="P316" i="1" l="1"/>
  <c r="P308" i="1"/>
  <c r="P299" i="1"/>
  <c r="P276" i="1"/>
  <c r="P272" i="1"/>
  <c r="P269" i="1"/>
  <c r="P13" i="1"/>
  <c r="P241" i="1"/>
  <c r="P201" i="1"/>
  <c r="P24" i="1"/>
  <c r="P170" i="1"/>
  <c r="P161" i="1"/>
  <c r="P14" i="1"/>
  <c r="P183" i="1"/>
  <c r="P199" i="1"/>
  <c r="P221" i="1"/>
  <c r="P205" i="1"/>
  <c r="P202" i="1"/>
  <c r="P19" i="1"/>
  <c r="P44" i="1"/>
  <c r="P32" i="1"/>
  <c r="P50" i="1"/>
  <c r="P52" i="1"/>
  <c r="P184" i="1"/>
  <c r="P294" i="1"/>
  <c r="P286" i="1"/>
  <c r="P200" i="1"/>
  <c r="P75" i="1"/>
  <c r="P160" i="1"/>
  <c r="P115" i="1"/>
  <c r="P119" i="1"/>
  <c r="P123" i="1"/>
  <c r="P246" i="1"/>
  <c r="P263" i="1"/>
  <c r="P289" i="1"/>
  <c r="P257" i="1"/>
  <c r="P266" i="1"/>
  <c r="P268" i="1"/>
  <c r="P280" i="1"/>
  <c r="P295" i="1"/>
  <c r="P307" i="1"/>
  <c r="P323" i="1"/>
  <c r="P320" i="1"/>
  <c r="P318" i="1"/>
  <c r="P314" i="1"/>
  <c r="P312" i="1"/>
  <c r="P310" i="1"/>
  <c r="P304" i="1"/>
  <c r="P302" i="1"/>
  <c r="P296" i="1"/>
  <c r="P290" i="1"/>
  <c r="P278" i="1"/>
  <c r="P253" i="1"/>
  <c r="P180" i="1"/>
  <c r="P15" i="1"/>
  <c r="P229" i="1"/>
  <c r="P225" i="1"/>
  <c r="P224" i="1"/>
  <c r="P217" i="1"/>
  <c r="P213" i="1"/>
  <c r="P210" i="1"/>
  <c r="P208" i="1"/>
  <c r="P204" i="1"/>
  <c r="P196" i="1"/>
  <c r="P193" i="1"/>
  <c r="P189" i="1"/>
  <c r="P181" i="1"/>
  <c r="P101" i="1"/>
  <c r="P97" i="1"/>
  <c r="P169" i="1"/>
  <c r="P152" i="1"/>
  <c r="P145" i="1"/>
  <c r="P137" i="1"/>
  <c r="P133" i="1"/>
  <c r="P125" i="1"/>
  <c r="P121" i="1"/>
  <c r="P105" i="1"/>
  <c r="P93" i="1"/>
  <c r="P89" i="1"/>
  <c r="P85" i="1"/>
  <c r="P68" i="1"/>
  <c r="P65" i="1"/>
  <c r="P41" i="1"/>
  <c r="P30" i="1"/>
  <c r="P29" i="1"/>
  <c r="P27" i="1"/>
  <c r="P23" i="1"/>
  <c r="P21" i="1"/>
  <c r="P18" i="1"/>
  <c r="P16" i="1"/>
  <c r="P12" i="1"/>
  <c r="P11" i="1"/>
  <c r="P9" i="1"/>
  <c r="P8" i="1"/>
  <c r="P4" i="1"/>
  <c r="P3" i="1"/>
  <c r="P59" i="1"/>
  <c r="P66" i="1"/>
  <c r="P120" i="1"/>
  <c r="P128" i="1"/>
  <c r="P173" i="1"/>
  <c r="P157" i="1"/>
  <c r="P40" i="1"/>
  <c r="P60" i="1"/>
  <c r="P63" i="1"/>
  <c r="P70" i="1"/>
  <c r="P73" i="1"/>
  <c r="P76" i="1"/>
  <c r="P77" i="1"/>
  <c r="P49" i="1"/>
  <c r="P91" i="1"/>
  <c r="P96" i="1"/>
  <c r="P99" i="1"/>
  <c r="P100" i="1"/>
  <c r="P104" i="1"/>
  <c r="P107" i="1"/>
  <c r="P108" i="1"/>
  <c r="P112" i="1"/>
  <c r="P124" i="1"/>
  <c r="P144" i="1"/>
  <c r="P171" i="1"/>
  <c r="P67" i="1"/>
  <c r="P155" i="1"/>
  <c r="P86" i="1"/>
  <c r="P94" i="1"/>
  <c r="P102" i="1"/>
  <c r="P106" i="1"/>
  <c r="P110" i="1"/>
  <c r="P122" i="1"/>
  <c r="P126" i="1"/>
  <c r="P134" i="1"/>
  <c r="P138" i="1"/>
  <c r="P142" i="1"/>
  <c r="P150" i="1"/>
  <c r="P151" i="1"/>
  <c r="P191" i="1"/>
  <c r="P242" i="1"/>
  <c r="P258" i="1"/>
  <c r="P179" i="1"/>
  <c r="P195" i="1"/>
  <c r="P243" i="1"/>
  <c r="P283" i="1"/>
  <c r="P219" i="1"/>
  <c r="P284" i="1"/>
  <c r="P228" i="1"/>
  <c r="P227" i="1"/>
  <c r="P235" i="1"/>
  <c r="P264" i="1"/>
  <c r="P285" i="1"/>
  <c r="P207" i="1"/>
  <c r="P223" i="1"/>
  <c r="P259" i="1"/>
  <c r="P281" i="1"/>
  <c r="P270" i="1"/>
  <c r="P256" i="1"/>
  <c r="P244" i="1"/>
  <c r="P245" i="1"/>
  <c r="P254" i="1"/>
  <c r="P249" i="1"/>
  <c r="P301" i="1"/>
  <c r="P297" i="1"/>
  <c r="P186" i="1"/>
  <c r="P87" i="1"/>
  <c r="P240" i="1"/>
  <c r="P322" i="1"/>
  <c r="P319" i="1"/>
  <c r="P194" i="1"/>
  <c r="P305" i="1"/>
  <c r="P190" i="1"/>
  <c r="P130" i="1"/>
  <c r="P90" i="1"/>
  <c r="P111" i="1"/>
  <c r="P158" i="1"/>
  <c r="P236" i="1"/>
  <c r="P34" i="1"/>
  <c r="P147" i="1"/>
  <c r="P118" i="1"/>
  <c r="P216" i="1"/>
  <c r="P71" i="1"/>
  <c r="P313" i="1"/>
  <c r="P260" i="1"/>
  <c r="P231" i="1"/>
  <c r="P103" i="1"/>
  <c r="P62" i="1"/>
  <c r="P262" i="1"/>
  <c r="P174" i="1"/>
  <c r="P156" i="1"/>
  <c r="P148" i="1"/>
  <c r="P309" i="1"/>
  <c r="P212" i="1"/>
  <c r="P188" i="1"/>
  <c r="P187" i="1"/>
  <c r="P251" i="1"/>
  <c r="P182" i="1"/>
  <c r="P140" i="1"/>
  <c r="P282" i="1"/>
  <c r="P239" i="1"/>
  <c r="P215" i="1"/>
  <c r="P146" i="1"/>
  <c r="P114" i="1"/>
  <c r="P98" i="1"/>
  <c r="P95" i="1"/>
  <c r="P132" i="1"/>
  <c r="P172" i="1"/>
  <c r="P311" i="1"/>
  <c r="P198" i="1"/>
  <c r="P136" i="1"/>
</calcChain>
</file>

<file path=xl/sharedStrings.xml><?xml version="1.0" encoding="utf-8"?>
<sst xmlns="http://schemas.openxmlformats.org/spreadsheetml/2006/main" count="1276" uniqueCount="353">
  <si>
    <t>Item</t>
  </si>
  <si>
    <t>LOTE</t>
  </si>
  <si>
    <t>Descripción</t>
  </si>
  <si>
    <t>Unidad de medida</t>
  </si>
  <si>
    <t>Cantidad</t>
  </si>
  <si>
    <t>VALOR HISTORICO ACTUALIZADO</t>
  </si>
  <si>
    <t>LH SAS</t>
  </si>
  <si>
    <t>Ottobock Healthcare Andina SAS</t>
  </si>
  <si>
    <t>MENOR VALOR</t>
  </si>
  <si>
    <t>MAYOR VALOR</t>
  </si>
  <si>
    <t>MEDIANA</t>
  </si>
  <si>
    <t>MEDIA GEOMETRICA</t>
  </si>
  <si>
    <t>MEDIA ARMONICA</t>
  </si>
  <si>
    <t>PROMEDIO</t>
  </si>
  <si>
    <t>DESVIACIÒN ESTANDAR</t>
  </si>
  <si>
    <t>% DISPERCIÒN</t>
  </si>
  <si>
    <t>PRECIO DE REFERENCIA</t>
  </si>
  <si>
    <t>METRICA</t>
  </si>
  <si>
    <t>SUBGRUPO A1 PIES</t>
  </si>
  <si>
    <t>LOTE 1</t>
  </si>
  <si>
    <t>PIE ARTICULADO MONOAXIAL CON ADAPTADOR EN ACERO INOXIDABLE Y/0 SISTEMA DE FIJACIÓN</t>
  </si>
  <si>
    <t>UND</t>
  </si>
  <si>
    <t>PIE SACH CON TORNILLO DIFERENTES LADOS Y TALLAS</t>
  </si>
  <si>
    <t>PIE SACH CON DEDOS CON ADAPTADOR PIRAMIDAL</t>
  </si>
  <si>
    <t>PIE MULTIAXIAL CON DEDOS CON ADAPTADOR</t>
  </si>
  <si>
    <t>PIE DINÁMICO EN CARBONO PARA DESARTICULACIÓN DE TOBILLO TIPO SYME CON CUBIERTA COSMÉTICA Y ADAPTADOR</t>
  </si>
  <si>
    <t>PIE DINÁMICO EN CARBONO PARA ACTIVIDAD ALTA CON ALTA RESPUESTA DINÁMICA CON CUBIERTA COSMÉTICA Y ADAPTADOR (PERFIL NORMAL O BAJO)</t>
  </si>
  <si>
    <t>PIE DINÁMICO PARA ACTIVIDAD MODERADA CON TORNILLO Y/O ADAPTADOR EN ACERO INOXIDABLE</t>
  </si>
  <si>
    <t>PIE PEDIÁTRICO DINÁMICO CON DEDOS</t>
  </si>
  <si>
    <t>PIE EN CARBONO PARA CHOPART</t>
  </si>
  <si>
    <t>PIE DINÁMICO EN CARBONO PARA ACTIVIDAD ALTA, CON ALTA RESPUESTA DINÁMICA, CON DIVISIÓN DE LA HOJA DE CARBONO EN EL ANTEPIÉ PARA COMPENSACIÓN EN TERRENOS IRREGULARES CON CUBIERTA COSMÉTICA Y ADAPTADOR (ALTO PERFIL)</t>
  </si>
  <si>
    <t>PIE DINÁMICO EN CARBONO PARA ACTIVIDAD ALTA, CON ALTA RESPUESTA DINÁMICA, CON DIVISIÓN DE LA HOJA DE CARBONO EN EL ANTEPIÉ PARA COMPENSACIÓN EN TERRENOS IRREGULARES CON CUBIERTA COSMÉTICA Y ADAPTADOR (NORMAL O BAJO PERFIL)</t>
  </si>
  <si>
    <t>PIE EN FIBRA DE CARBONO PARA ATLETAS PARA AMPUTACIÓN TRANSFEMORAL (NO EL PIE CONVENCIONAL)</t>
  </si>
  <si>
    <t>PIE EN FIBRA DE CARBONO PARA ATLETAS PARA AMPUTACIÓN TRANSTIBIAL (NO EL PIE CONVENCIONAL)</t>
  </si>
  <si>
    <t>PIE DE ALTA ACTIVIDAD EN FIBRA DE CARBONO CON QUILLA DIVIDIDA, MECANISMOS DE TORSIÓN Y AMORTIGUACIÓN, QUE INCLUYE SISTEMA DE VACÍO ACTIVO PARA SUSPENSIÓN.</t>
  </si>
  <si>
    <t>SUBGRUPO A2 CUBIERTAS DE PIES</t>
  </si>
  <si>
    <t>CUBIERTA COSMÉTICA PARA PIE DINÁMICO EN CARBONO PARA DESARTICULACIÓN DE TOBILLO TIPO SYME</t>
  </si>
  <si>
    <t>CUBIERTA COSMÉTICA PARA PIE DE ALTA RESPUESTA DINÁMICA EN CARBONO</t>
  </si>
  <si>
    <t>CUBIERTA COSMÉTICA PARA PIE DE ALTA RESPUESTA DINÁMICA EN CARBONO CON QUILLA DIVIDIDA</t>
  </si>
  <si>
    <t>MEDIA PROTECTORA PARA PIES EN FIBRA DE CARBONO</t>
  </si>
  <si>
    <t>SUBGRUPO A3 RODILLAS</t>
  </si>
  <si>
    <t>RODILLA MODULAR MECÁNICA DE EJE SIMPLE CON AYUDA DE EXTENSIÓN Y FRENO BAJO CARGA EN ACERO INOXIDABLE</t>
  </si>
  <si>
    <t>RODILLA MODULAR MECÁNICA DE EJE SIMPLE GERIÁTRICA (DE SEGURIDAD O BLOQUEO) EN METAL LIGERO</t>
  </si>
  <si>
    <t>RODILLA MODULAR HIDRÁULICA DE EJE SIMPLE EN METAL LIGERO</t>
  </si>
  <si>
    <t>RODILLA MODULAR MECÁNICA POLICÉNTRICA</t>
  </si>
  <si>
    <t>RODILLA MODULAR NEUMÁTICA POLICÉNTRICA</t>
  </si>
  <si>
    <t>RODILLA HIDRÁULICA POLICENTRICA CON SISTEMA DE CONTROL DE SEGURIDAD EN LA FLEXIÓN INICIAL. GRADO DE MOVILIDAD 2,3</t>
  </si>
  <si>
    <t>RODILLA MONOCÉNTRICA HIDRÁULICA CON FASE DE APOYO DINÁMICA (ACTIVACIÓN DINÁMICA)</t>
  </si>
  <si>
    <t>RODILLA HIDRÁULICA POLICENTRICA CON SISTEMA DE CONTROL DE SEGURIDAD EN LA FASE DE APOYO O FLEXIÓN INICIAL. GRADO DE MOVILIDAD 2,3 (AMPUTACIÓN DESARTICULADO DE RODILLA)</t>
  </si>
  <si>
    <t xml:space="preserve">RODILLA HIDRÁULICA POLICENTRICA GRADO DE MOVILIDAD K3 Y K4 (AMPUTACIÓN DESARTICULADO DE RODILLA) </t>
  </si>
  <si>
    <t>RODILLA HIDRÁULICA POLICENTRICA CON SISTEMA DE CONTROL DE SEGURIDAD EN LA FASE DE APOYO O FLEXIÓN INICIAL. GRADO DE MOVILIDAD 2,3 (AMPUTACIÓN DESARTICULADO DE CADERA)</t>
  </si>
  <si>
    <t xml:space="preserve">RODILLA HIDRÁULICA POLICENTRICA GRADO DE MOVILIDAD K3 Y K4 (AMPUTACIÓN DESARTICULADO DE CADERA) </t>
  </si>
  <si>
    <t>RODILLA MECÁNICA POLICENTRICA MODULAR PEDIÁTRICA</t>
  </si>
  <si>
    <t xml:space="preserve">RODILLA POLICENTRICA HIDRAULICA PEDIATRICA  </t>
  </si>
  <si>
    <t>SUBGRUPO A4 CADERAS</t>
  </si>
  <si>
    <t>ARTICULACIÓN DE CADERA MODULAR ANTERIOR CON IMPULSOR MECÁNICO DE EXTENSIÓN (NO LA DE BANDAS)</t>
  </si>
  <si>
    <t>ARTICULACIÓN DE CADERA MODULAR ANTERIOR CON IMPULSOR MECÁNICO DE EXTENSIÓN PEDIÁTRICA</t>
  </si>
  <si>
    <t>SUBGRUPO A5 LINERS</t>
  </si>
  <si>
    <t>FUNDA O "LINER" DELGADA EN SILICONA SIN CUBIERTA TEXTIL PARA AMPUTACIÓN ARRIBA DE RODILLA CON UNIÓN DISTAL PARA PIN</t>
  </si>
  <si>
    <t>FUNDA O "LINER" DELGADA EN SILICONA CON CUBIERTA TEXTIL PARA AMPUTACIÓN ARRIBA DE RODILLA CON UNIÓN DISTAL PARA PIN</t>
  </si>
  <si>
    <t>FUNDA O "LINER" EN SILICONA CON CUBIERTA TEXTIL PARA AMPUTACIÓN ABAJO DE RODILLA CON UNIÓN DISTAL PARA PIN 3 MM</t>
  </si>
  <si>
    <t>FUNDA O "LINER" EN SILICONA SIN CUBIERTA TEXTIL PARA AMPUTACIÓN ABAJO DE RODILLA CON UNIÓN DISTAL PARA PIN</t>
  </si>
  <si>
    <t>FUNDA O "LINER" EN GEL O COPOLIMERO CON CUBIERTA TEXTIL PARA AMPUTACIÓN ABAJO DE RODILLA CON UNIÓN DISTAL PARA PIN</t>
  </si>
  <si>
    <t>FUNDA O "LINER" EN GEL O COPOLIMERO CON CUBIERTA TEXTIL PARA AMPUTACIÓN ABAJO DE RODILLA SIN UNIÓN DISTAL PARA PIN</t>
  </si>
  <si>
    <t>FUNDA O "LINER" EN POLIURETANO O COPOLIMERO GRUESO CON CUBIERTA TEXTIL DE ESPESOR NO UNIFORME PARA AMPUTACIÓN ABAJO DE RODILLA CON UNIÓN DISTAL PARA PIN</t>
  </si>
  <si>
    <t>FUNDA O "LINER" EN POLIURETANO CON CUBIERTA TEXTIL DE ESPESOR NO UNIFORME PARA AMPUTACIÓN ABAJO DE RODILLA SIN UNIÓN DISTAL PARA PIN</t>
  </si>
  <si>
    <t>FUNDA O "LINER" EN POLIURETANO SIN CUBIERTA TEXTIL PARA AMPUTACIÓN ABAJO DE RODILLA SIN UNIÓN DISTAL PARA PIN</t>
  </si>
  <si>
    <t>FUNDA O "LINER" PARA DESARTICULACIÓN DE RODILLA CON CUBIERTA TEXTIL SIN UNIÓN DISTAL PARA PIN EN SILICONA O COPOLIMERO</t>
  </si>
  <si>
    <t>FUNDA O "LINER" PARA SISTEMA DE VACÍO EN AMPUTACIÓN DEBAJO DE RODILLA</t>
  </si>
  <si>
    <t>FUNDA O "LINER" PARA SISTEMA DE SUSPENSIÓN POR VACÍO PARA MUÑÓN DESARTICULADO DE RODILLA</t>
  </si>
  <si>
    <t>FUNDA O LINER PARA AMPUTACIÓN TIPO SYME</t>
  </si>
  <si>
    <t>FUNDA O LINER EN SILICONA O MATERIAL SIMILAR, CON ANILLO (INCLUIDO EN EL LINER) PARA AMPUTADO TRANSFEMORAL</t>
  </si>
  <si>
    <t xml:space="preserve">FUNDA O “LINER” EN SILICONA CON CUBIERTA TEXTIL ADITIVO PARA CUIDADO DERMATOLOGICO Y CONEXIÓN DISTAL PARA PIN AMPUTACIÓN TRANSTIBIAL </t>
  </si>
  <si>
    <t xml:space="preserve">FUNDA O “LINER” EN SILICONA DE GROSOR VARIABLE CON CUBIERTA TEXTIL Y CON CONEXIÓN DISTAL PARA AMPUTACIÓN TRANSTIBIAL </t>
  </si>
  <si>
    <t xml:space="preserve">FUNDA O “LINER “EN SILICONA DE GROSOR VARIABLE CON CUBIERTA TEXTIL Y CON CONEXIÓN DISTAL PARA PIN PARA AMPUTACIÓN TRANSFEMORAL </t>
  </si>
  <si>
    <t>FUNDA O “LINER “EN SILICONA CONICA CON CONEXIÓN DISTAL PARA AMPUTACIÓN TRANSFEMORAL CON ADITIVO PARA CUIDADO DERMATOLOGICO</t>
  </si>
  <si>
    <t>FUNDA O “LINER” CONICO EN SILICONA O MATERIAL SIMILAR, CON ANILLO (INCLUIDO EN EL LINER) PARA AMPUTADO TRANSFEMORAL</t>
  </si>
  <si>
    <t>RODILLERA PARA SUSPENSIÓN CON SISTEMA DE VACÍO DEBAJO DE RODILLA</t>
  </si>
  <si>
    <t>PROTECTOR DE RODILLERA EN MATERIAL ELÁSTICO</t>
  </si>
  <si>
    <t>SOCKET PROVISIONAL EN MATERIAL TERMOPLÁSTICO PARA MUÑÓN DEBAJO DE RODILLA</t>
  </si>
  <si>
    <t>SOCKET PROVISIONAL EN MATERIAL TERMOPLÁSTICO PARA MUÑÓN ARRIBA DE RODILLA</t>
  </si>
  <si>
    <t>SOCKET DEFINITIVO PARA MUÑÓN AMPUTACIÓN DEBAJO DE RODILLA LAMINADO EN RESINA ACRÍLICA Y FIBRA DE CARBONO</t>
  </si>
  <si>
    <t>SOCKET DEFINITIVO PARA AMPUTACIÓN ARRIBA DE RODILLA LAMINADO EN RESINA ACRÍLICA Y FIBRA DE CARBONO</t>
  </si>
  <si>
    <t>SOCKET PARA ARRIBA DE RODILLA CON PARED INTERNA BLANDA Y MARCO EXTERNO EN FIBRA CARBONO</t>
  </si>
  <si>
    <t>SOCKET PROVISIONAL EN MATERIAL TERMOPLÁSTICO PARA MUÑÓN TIPO SYME</t>
  </si>
  <si>
    <t>SOCKET DEFINITIVO PARA MUÑÓN AMPUTACIÓN TIPO SYME LAMINADO CON RESINA ACRÍLICA Y FIBRA DE CARBONO</t>
  </si>
  <si>
    <t>SOCKET PROVISIONAL EN MATERIAL TERMOPLÁSTICO PARA MUÑÓN DESARTICULADO DE RODILLA</t>
  </si>
  <si>
    <t>SOCKET DEFINITIVO PARA MUÑÓN AMPUTACIÓN DESARTICULADO DE RODILLA LAMINADO CON RESINA ACRÍLICA Y FIBRA DE CARBONO</t>
  </si>
  <si>
    <t>SOCKET PROVISIONAL EN MATERIAL TERMOPLÁSTICO PARA AMPUTACIÓN DESARTICULADO DE CADERA</t>
  </si>
  <si>
    <t>SOCKET DEFINITIVO PARA MUÑÓN AMPUTACIÓN DE NIVEL DESARTICULADO DE CADERA LAMINADO CON RESINA ACRÍLICA Y FIBRA DE CARBONO</t>
  </si>
  <si>
    <t>SUBGRUPO A7 OTROS COMPONENTES PROTÉSICOS</t>
  </si>
  <si>
    <t>MEDIA COSMÉTICA PARA PRÓTESIS ABAJO DE RODILLA</t>
  </si>
  <si>
    <t>MEDIA COSMÉTICA PARA PRÓTESIS ARRIBA DE RODILLA</t>
  </si>
  <si>
    <t>ADAPTADOR PARA TUBO CON TORNILLO DE AJUSTE CON RECIBIDOR PARA PIRÁMIDE EN ACERO INOXIDABLE</t>
  </si>
  <si>
    <t>ADAPTADOR PARA TUBO CON TORNILLO DE AJUSTE CON PIRÁMIDE EN ACERO INOXIDABLE O TITANIO</t>
  </si>
  <si>
    <t>ADAPTADOR DESPLAZABLE PARA TUBO CON TORNILLO DE AJUSTE CON RECIBIDOR PARA PIRÁMIDE EN TITANIO</t>
  </si>
  <si>
    <t>ADAPTADOR DE ENCAJE ROTABLE CON NÚCLEO DE AJUSTE (PIRÁMIDE) EN ACERO Y ANCLAJE PARA LAMINADO (ARAÑA) EN ACERO INOXIDABLE</t>
  </si>
  <si>
    <t xml:space="preserve">ADAPTADOR DE ENCAJE CON CONEXIÓN ROSCADA SOPORTA MAS DE 120KG </t>
  </si>
  <si>
    <t>ADAPTADOR RECIBIDOR DE PIRÁMIDE ROSCADO SIN ADAPTADOR DE ENCAJE</t>
  </si>
  <si>
    <t xml:space="preserve">ADAPTADOR DE ENCAJE EN ALUMINIO O MATERIALES SIMILARES PEDIATRICO PARA SISTEMA MODULAR PROTESIS TRANSTIBIAL </t>
  </si>
  <si>
    <t>ADAPTADOR  ANCLAJE PIRÁMIDE CON CONEXION ROSCADA</t>
  </si>
  <si>
    <t xml:space="preserve">ADAPTADOR DE ENCAJE EN ALUMINIO O MATERIALES SIMILARES PEDIATRICO PARA SISTEMA MODULAR PROTESIS TRANSFEMORAL </t>
  </si>
  <si>
    <t>ADAPTADOR DE ENCAJE PARA AMPUTACION DESARTICULADO DE RODILLA</t>
  </si>
  <si>
    <t>ADAPTADOR DE ENCAJE ROTABLE CON RECIBIDOR PARA PIRÁMIDE EN ACERO Y ANCLAJE PARA LAMINADO (ARAÑA) EN ACERO INOXIDABLE</t>
  </si>
  <si>
    <t>ADAPTADOR DE ENCAJE CON AJUSTE DE GIRO CON 4 TORNILLOS, CON PIRÁMIDE, CON PLACA EN ACERO O TITANIO</t>
  </si>
  <si>
    <t>ADAPTADOR DE ENCAJE CON AJUSTE DE GIRO CON 4 TORNILLOS DE AJUSTE Y PLACA (RECIBIDOR PIRÁMIDE) EN ACERO O TITANIO</t>
  </si>
  <si>
    <t>ADAPTADOR DOBLE DESPLAZABLE DE 60 MM O LONGITUD SIMILAR EN TITANIO</t>
  </si>
  <si>
    <t>ADAPTADOR DOBLE DESPLAZABLE DE 75 MM O LONGITUD SIMILAR EN TITANIO</t>
  </si>
  <si>
    <t>ADAPTADOR DOBLE CON NÚCLEO DE AJUSTE O PIRÁMIDE (RECIBIDOR Y PIRÁMIDE) EN TITANIO</t>
  </si>
  <si>
    <t>ADAPTADOR DOBLE EN TITANIO O ACERO CON PIRÁMIDE EN CADA LADO</t>
  </si>
  <si>
    <t>ADAPTADOR DOBLE EN TITANIO PARA UNIÓN ENTRE DOS PIRÁMIDES DE 32MM DE LONGITUD O SIMILAR</t>
  </si>
  <si>
    <t>ADAPTADOR DOBLE EN TITANIO PARA UNIÓN ENTRE DOS PIRÁMIDES DE 45MM DE LONGITUD O SIMILAR</t>
  </si>
  <si>
    <t>ADAPTADOR DOBLE EN TITANIO PARA UNIÓN ENTRE DOS PIRÁMIDES DE 60MM DE LONGITUD O SIMILAR</t>
  </si>
  <si>
    <t>ADAPTADOR DOBLE EN TITANIO PARA UNIÓN ENTRE DOS PIRÁMIDES DE 75MM DE LONGITUD O SIMILAR</t>
  </si>
  <si>
    <t>PIN CORTO ESTRIADO PARA SILICON LINER</t>
  </si>
  <si>
    <t>PIN LARGO ESTRIADO PARA SILICON LINER</t>
  </si>
  <si>
    <t>ADAPTADOR PARA PIE CON PIRÁMIDE EN ACERO INOXIDABLE</t>
  </si>
  <si>
    <t>TORNILLO PARA FIJACIÓN PIE CON ARANDELA Y TUERCA</t>
  </si>
  <si>
    <t>TUBO CON ADAPTADOR EN ALUMINIO DE 200 MM O LONGITUD SIMILAR DE 30 MM DE DIÁMETRO</t>
  </si>
  <si>
    <t>TUBO CON ADAPTADOR EN ALUMINIO DE 400 A 440 MM O LONGITUD SIMILAR DE 30 MM DE DIÁMETRO</t>
  </si>
  <si>
    <t>LANZADERA PARA SILICON LINER CON PIN ESTRIADO CON RECIBIDOR PARA PIRÁMIDE (CLUTCH LOCK) CON ROSCA PARA ADAPTADOR AL SOCKET Y EL RESPECTIVO ADAPTADOR AL SOCKET EN ARAÑA CON UÑAS LARGAS.</t>
  </si>
  <si>
    <t>LANZADERA PARA SILICON LINER CON PIN ESTRIADO CON PIRÁMIDE DISTAL (CLUTCH LOCK) CON ROSCA PARA ADAPTADOR AL SOCKET Y EL RESPECTIVO ADAPTADOR AL SOCKET.</t>
  </si>
  <si>
    <t>REPUESTO DE UNIDAD DE BLOQUEO PARA LANZADERA (CLOTCH LOCK)</t>
  </si>
  <si>
    <t>VÁLVULA DE SUCCIÓN METÁLICA ROSCADA CON EL ANILLO CORRESPONDIENTE</t>
  </si>
  <si>
    <t>FORRO COSMÉTICO PRÓTESIS MODULAR ARRIBA DE RODILLA</t>
  </si>
  <si>
    <t>FORRO COSMÉTICO PRÓTESIS MODULAR DEBAJO DE RODILLA</t>
  </si>
  <si>
    <t>MEDIA DE NYLON O ALGODÓN SILICONADA O EN GEL PARA MUÑÓN DEBAJO DE RODILLA</t>
  </si>
  <si>
    <t>SOPORTE DE NEOPRENO O MATERIAL SIMILAR PARA PRÓTESIS DEBAJO DE RODILLA</t>
  </si>
  <si>
    <t>SOPORTE EN NEOPRENO O MATERIAL SIMILAR PARA PRÓTESIS ARRIBA DE RODILLA (SUSPENSORIO FEMORAL)</t>
  </si>
  <si>
    <t>BOLSA PARA COLOCAR PRÓTESIS ARRIBA DE RODILLA</t>
  </si>
  <si>
    <t>DISCO EN GEL O MATERIAL SIMILAR DE DIFERENTES DIÁMETROS (ENTRE 5 Y 15 CM)</t>
  </si>
  <si>
    <t>ADAPTADOR DE TUBO DE 34 MM DE DIÁMETRO EN ACERO</t>
  </si>
  <si>
    <t>VÁLVULA DE UNA VÍA PARA PRÓTESIS TRANSTIBIAL</t>
  </si>
  <si>
    <t>VÁLVULA DE AUTOEXPULSIÓN PARA SUSPENSIÓN DE VACÍO TRANSFEMORAL</t>
  </si>
  <si>
    <t>ADAPTADOR ROTACIONAL PARA PRÓTESIS TRANSFEMORAL QUE PERMITA EL REPOSICIONAMIENTO O GIRO MANUAL DE LA PIERNA</t>
  </si>
  <si>
    <t>ADAPTADOR DE TUBO ANGULADO CON RECIBIDOR DE PIRÁMIDE 10°, 20 O 30°</t>
  </si>
  <si>
    <t>TUBO CON ADAPTADOR DE 34 MM EN ACERO O TITANIO</t>
  </si>
  <si>
    <t>LANZADERA PARA PRÓTESIS PARA LAMINACIÓN (NO INCLUYE NÚCLEO DE AJUSTE)</t>
  </si>
  <si>
    <t>SISTEMA DE SUSPENSIÓN PARA PRÓTESIS AMPUTACIÓN TRANSFEMORAL POR MEDIO DE LINER QUE SE ENCUENTRE ANCLADO A CORREAS O CUERDAS</t>
  </si>
  <si>
    <t>TUBO CON ADAPTADOR DE 22 MM DE DIÁMETRO</t>
  </si>
  <si>
    <t>ADAPTADOR DE ENCAJE PEDIÁTRICO</t>
  </si>
  <si>
    <t>BLOQUE DE UNIÓN DE SOCKET PEDIÁTRICO</t>
  </si>
  <si>
    <t>FORRO COSMÉTICO PRÓTESIS PEDIÁTRICA TRANSFEMORAL</t>
  </si>
  <si>
    <t>MEDIA PERLÓN COSMÉTICA PARA PRÓTESIS TRANSFEMORAL PEDIÁTRICA</t>
  </si>
  <si>
    <t>TUBO CON ADAPTADOR DE TUBO ANGULADO DE 22MM DE DIÁMETRO</t>
  </si>
  <si>
    <t>ADAPTADOR ENCAJE CON PIRÁMIDE PARA LAMINACIÓN</t>
  </si>
  <si>
    <t>MEDIA EN ALGODÓN PARA MUÑÓN</t>
  </si>
  <si>
    <t>ARTICULACIÓN DE RODILLA DEPORTIVA</t>
  </si>
  <si>
    <t>SET DE REPUESTO DE CORREAS O CUERDAS PARA SISTEMA DE SUSPENSIÓN</t>
  </si>
  <si>
    <t>SISTEMA DE SUSPENSIÓN POR BOMBA DE VACÍO DINÁMICO O VACÍO AUMENTADO SIN PIN</t>
  </si>
  <si>
    <t>MEDIA TUBULAR DE ALGODÓN DE 3 PULGADAS EN ROLLOS X 25 MTS</t>
  </si>
  <si>
    <t>ROLLO</t>
  </si>
  <si>
    <t>MEDIA TUBULAR DE ALGODÓN DE 4 PULGADAS EN ROLLOS X 25 MTS</t>
  </si>
  <si>
    <t>MEDIA TUBULAR DE ALGODÓN DE 5 PULGADAS EN ROLLOS X 25 MTS</t>
  </si>
  <si>
    <t>LÁMINAS DE POLIPROPILENO NO RECICLADAS DE 3MM ,1X2 MTS</t>
  </si>
  <si>
    <t>LÁMINAS DE POLIPROPILENO NO RECICLADAS DE 4MM ,1X2 MTS</t>
  </si>
  <si>
    <t>LÁMINAS DE POLIPROPILENO NO RECICLADAS DE 5MM ,1X2 MTS</t>
  </si>
  <si>
    <t>LAMINAS POLIETILENO NO RECICLADAS DE 3MM ,1X2 MTS</t>
  </si>
  <si>
    <t>LAMINAS POLIETILENO NO RECICLADAS DE 4MM ,1X2 MTS</t>
  </si>
  <si>
    <t>LAMINAS POLIETILENO NO RECICLADAS DE 5MM ,1X2 MTS</t>
  </si>
  <si>
    <t>LAMINA PLASTAZOTE DE 10MM DE 90X90 CM COLOR PIEL (ESPUMA DE POLIETILENO DE BAJA DENSIDAD)</t>
  </si>
  <si>
    <t>LAMINA PLASTAZOTE DE 5MM DE 90X90 CM COLOR PIEL (ESPUMA DE POLIETILENO DE BAJA DENSIDAD)</t>
  </si>
  <si>
    <t>LAMINA DE PELITE (ESPUMA TERMOPLÁSTICA DE POLIETILENO EXPANDIDO DE BAJO PESO, "CLOSED CELL") DE ALTA DENSIDAD DE 5MM DE 90X90 CM</t>
  </si>
  <si>
    <t>KILO</t>
  </si>
  <si>
    <t>POLIURETANO ESTRUCTURAL RÍGIDO (COMPONENTE A ISOCIANATO)</t>
  </si>
  <si>
    <t>POLIURETANO ESTRUCTURAL RÍGIDO POLIOL DENSIDAD ALTA (COMPONENTE B)</t>
  </si>
  <si>
    <t>POLIURETANO ESTRUCTURAL (COMPONENTE B) DENSIDAD BAJA</t>
  </si>
  <si>
    <t>RESINA RÍGIDA BISFENOLA X 0.9 KG (RESINA PARA LAMINAR FIBRA DE CARBONO</t>
  </si>
  <si>
    <t>RESINA POLIAMIDA ALIFATICA X 0.9 KILOS (ENDURECEDOR)</t>
  </si>
  <si>
    <t>RESINA PALATAL POLIÉSTER</t>
  </si>
  <si>
    <t>MECK PEROXIDO (PEROXIDO DE METIL ETIL CETONA)</t>
  </si>
  <si>
    <t>FIBRA DE CARBONO TUBULAR PARA REFUERZO AXIAL DEL SOCKET X METROS DE 5"</t>
  </si>
  <si>
    <t>METRO</t>
  </si>
  <si>
    <t>FIBRA DE CARBONO EN MANTO X METROS</t>
  </si>
  <si>
    <t>PAPEL POLIVINIL ALCOHOL (PVA) EN ROLLO X 50 MT</t>
  </si>
  <si>
    <t>LAMINA TERMOFORMABLE BLANDA 10 MM</t>
  </si>
  <si>
    <t>LAMINA TERMOFORMABLE RÍGIDA DE 10 MM</t>
  </si>
  <si>
    <t>LAMINA TERMOFORMABLE RÍGIDA DE 12 MM</t>
  </si>
  <si>
    <t>LAMINA TERMOFORMABLE FLEXIBLE DE 12 MM</t>
  </si>
  <si>
    <t>LAMINA TERMOFORMABLE FLEXIBLE DE 15 MM</t>
  </si>
  <si>
    <t>PIGMENTO PARA RESINA DE LAMINACIÓN COLOR PIEL</t>
  </si>
  <si>
    <t>KG</t>
  </si>
  <si>
    <t>PIGMENTO PARA RESINA DE LAMINACIÓN COLOR MARRÓN</t>
  </si>
  <si>
    <t>CINTA DACRON DE 1"</t>
  </si>
  <si>
    <t>RESINA ACRÍLICA (METILMETACRILATO) COLA</t>
  </si>
  <si>
    <t>YESO EN POLVO DE PRIMERA EN BULTOS DE 25 KG</t>
  </si>
  <si>
    <t>BULTO</t>
  </si>
  <si>
    <t>GUATA EN METROS (MATERIAL TEXTIL NO TEJIDO, FABRICADO CON FILAMENTOS DE ALGODÓN)</t>
  </si>
  <si>
    <t>HEBILLAS METÁLICAS, DE UNA PULGADA</t>
  </si>
  <si>
    <t>HEBILLAS PLÁSTICAS BLANCAS DE UNA PULGADA</t>
  </si>
  <si>
    <t>REATA DE 1 " POR MT BLANCA DE NYLON</t>
  </si>
  <si>
    <t>REATA DE 2 "POR MT BLANCA DE NYLON</t>
  </si>
  <si>
    <t>VELCRO DE 1 PULGADA X 25 MT BLANCO</t>
  </si>
  <si>
    <t>VELCRO DE 2 PULGADAS X 25 MT BLANCO</t>
  </si>
  <si>
    <t>LAMINA FANTASÍA 4 MM DE ESPESOR 90 X 120 COLORES SURTIDOS (POLÍMERO TERMOPLÁSTICO EN EVA, ESPUMOSO-FOAMY)</t>
  </si>
  <si>
    <t>CORDOBÁN BLANCO EN METROS</t>
  </si>
  <si>
    <t>CUERO CARNAZA EN PIEZA</t>
  </si>
  <si>
    <t>BADANA EN PIEZA X PIES</t>
  </si>
  <si>
    <t>PROWAIRE EN LÁMINAS, ESPESOR DE 2MM, DE 1,20 POR 90 CMS (LAMINA SINTÉTICA PERFORADA PARA ACOLCHADO)</t>
  </si>
  <si>
    <t>CINTA AISLANTE ROLLOS DE 3/4 DE PULGA X MTS</t>
  </si>
  <si>
    <t>CINTA DE ENMASCARAR DE UNA PULGADA, EN ROLLOS X 40 MTS</t>
  </si>
  <si>
    <t>CINTA DE ENMASCARAR DE 2" PULGADAS, EN ROLLOS X 40 MTS</t>
  </si>
  <si>
    <t>CUCHILLAS PARA CALADORA PARA MADERA</t>
  </si>
  <si>
    <t>CUCHILLAS PARA CALADORA PARA METAL</t>
  </si>
  <si>
    <t>CUCHILLAS PARA CALADORAS PARA, PLÁSTICOS</t>
  </si>
  <si>
    <t>BANDA LIJA PARA MAQUINA PULIDORA, GRANO 36</t>
  </si>
  <si>
    <t>ROLLO DE LIJA GRANO 36 DE 6 PULGADAS DE ANCHO, POR 25 METROS</t>
  </si>
  <si>
    <t>PEGANTE MULTIUSOS (ADHESIVO DE CONTACTO A BASE DE POLICLOROPRENO) EN GALONES</t>
  </si>
  <si>
    <t>GALON</t>
  </si>
  <si>
    <t>REMACHES TUBULARES N: 10</t>
  </si>
  <si>
    <t>REMACHES TUBULARES N: 12</t>
  </si>
  <si>
    <t>REMACHE TUBULAR N 8</t>
  </si>
  <si>
    <t>REMACHES DE ALUMINIO DE 5/32 X 1 PULGADA CABEZA PLANA</t>
  </si>
  <si>
    <t>REMACHES CON ARANDELA DE COBRE DE 3/16 X 1 PULGADA</t>
  </si>
  <si>
    <t>REMACHES CON ARANDELA DE COBRE DE 5/32 X 3/4</t>
  </si>
  <si>
    <t>SELLADOR DE TORNILLOS FRASCO DE 50 ML 1,69 OZ</t>
  </si>
  <si>
    <t>FRASCO</t>
  </si>
  <si>
    <t>TORNILLO 5/8 ROSCA COMPLETA</t>
  </si>
  <si>
    <t>TUERCA 5/8</t>
  </si>
  <si>
    <t>TALCO INDUSTRIAL POR KILOS</t>
  </si>
  <si>
    <t>HOJAS PARA SEGUETA PARA METAL 18TX12"</t>
  </si>
  <si>
    <t>LÁPIZ DE CERA</t>
  </si>
  <si>
    <t>LÁPIZ DE TINTA INDELEBLE</t>
  </si>
  <si>
    <t>TELA DE TEFLÓN AMERICANO DE 4 MICRAS DE ESPESOR</t>
  </si>
  <si>
    <t>CINTA DOBLE FAZ MEDIA PULGADA</t>
  </si>
  <si>
    <t>CINTA PEGANTE TRANSPARENTE DE MEDIA PULGADA, ROLLO POR 20 MTS</t>
  </si>
  <si>
    <t>SILICONA EN SPRAY (LUBRICANTE)</t>
  </si>
  <si>
    <t>OZ</t>
  </si>
  <si>
    <t>TORNILLO GOLOSO RISA 4 X 1/4</t>
  </si>
  <si>
    <t>HILO BLANCO N. 40, EN CONO POR 5000M.</t>
  </si>
  <si>
    <t>VASELINA, KILOS</t>
  </si>
  <si>
    <t>ENVOLTURA AUTOADHERENTE, PLÁSTICA TRANSPARENTE ROLLO</t>
  </si>
  <si>
    <t>TORNILLO 3/16 CABEZA PLANA CON TUERCA</t>
  </si>
  <si>
    <t>ACEITE PARA MANTENIMIENTO ALTA EFICIENCIA, GALÓN</t>
  </si>
  <si>
    <t>JABÓN EN POLVO POR KILO</t>
  </si>
  <si>
    <t>MALLA ANGEO</t>
  </si>
  <si>
    <t>ESCOFINAS PARA YESO</t>
  </si>
  <si>
    <t>MEDIA VELADA COMPLETA POR KG</t>
  </si>
  <si>
    <t>GRATA PARA ESMERIL</t>
  </si>
  <si>
    <t>ARANDELAS DE ALUMINIO 3/16"</t>
  </si>
  <si>
    <t>ARANDELAS DE ALUMINIO 5/32"</t>
  </si>
  <si>
    <t>VENDAS ACRÍLICAS DE 3 PULGADAS</t>
  </si>
  <si>
    <t>LAMINA TERMOFORMABLE RÍGIDA DE 15MM DE 40CM X 40CM</t>
  </si>
  <si>
    <t>FIBRA DE CARBONO UNIDIRECCIONAL DE 5CM DE ANCHO X 5M DE LONGITUD</t>
  </si>
  <si>
    <t>PEGANTE ADHESIVO MULTIPROPÓSITO EN SPRAY POR 305 GRAMOS</t>
  </si>
  <si>
    <t>CINTA PEGANTE TRANSPARENTE DE 2 PULGADAS, ROLLO POR 20 MTS</t>
  </si>
  <si>
    <t>FIBRA DE CARBONO TUBULAR PARA REFUERZO AXIAL DEL SOCKET POR METRO DE 8" PARA PRÓTESIS TRANSFEMORAL</t>
  </si>
  <si>
    <t>PIGMENTOS PARA LAMINACIÓN MÚLTIPLES COLORES ALTA LUMINOSIDAD</t>
  </si>
  <si>
    <t>HOJA PARA SIERRA SIN FIN</t>
  </si>
  <si>
    <t>SILICONA ANTIHONGOS TRANSPARENTE X 280 ML</t>
  </si>
  <si>
    <t>LUBRICANTE MULTIUSOS EN SPRAY 382 ML</t>
  </si>
  <si>
    <t>PEGANTE SOLUCIÓN CORRIENTE X 3785 CM</t>
  </si>
  <si>
    <t>TINERA COMÚN X 3750 CM3</t>
  </si>
  <si>
    <t>AGUJAS PARA MÁQUINA DE COSER NO 18 (110)</t>
  </si>
  <si>
    <t>LIJA DE AGUA 9" X 11" # 150, # 180, #200 Y #220</t>
  </si>
  <si>
    <t>REPUESTO DE LIJA PARA LIJADORA CERRADO NO 40, NO 60, NO 80</t>
  </si>
  <si>
    <t>BASE PARA REPUESTO DE LIJA ( LIJADORA CERRADO) NO 40, NO 60, NO 80</t>
  </si>
  <si>
    <t>CABEZAL CÓNICO PARA PULIDO DE SILICONA ROSCA 5/8"</t>
  </si>
  <si>
    <t>CABEZAL CÓNICO PARA PULIDO DE METAL ROSCA 5/8"</t>
  </si>
  <si>
    <t>HEBILLA METÁLICA DE 2"</t>
  </si>
  <si>
    <t>LLAVE PARA TORQUIMETRO HEXAGONAL NO 4</t>
  </si>
  <si>
    <t>CINTA PLÁSTICA PARA LA HERMETIZACION, RELLENO Y PROTECCIÓN DURANTE EL PROCESO DE LAMINADO</t>
  </si>
  <si>
    <t>HOJA DE SIERRA PARA SIERRA OSCILANTE</t>
  </si>
  <si>
    <t>BROCA PARA MADERA DE DIÁMETRO 13/32, 5/16, 21/64, 3/16, 11/64, 17/64 MM</t>
  </si>
  <si>
    <t>PIEDRA PARA ESMERIL CERÁMICA 6 3/4"</t>
  </si>
  <si>
    <t>LLAVES HEXAGONAL EN (T) DE 4 MM</t>
  </si>
  <si>
    <t>TIJERA PARA SASTRE INDUSTRIALES</t>
  </si>
  <si>
    <t>MARCADOR FINO DE COLORES PUNTA FINA</t>
  </si>
  <si>
    <t>CEPILLOS DE ALAMBRE</t>
  </si>
  <si>
    <t>CORTAFRÍO</t>
  </si>
  <si>
    <t>ESPÁTULA</t>
  </si>
  <si>
    <t>FORMONES</t>
  </si>
  <si>
    <t>DESTORNILLADORES</t>
  </si>
  <si>
    <t>SACABOCADOS DE GOLPE CIRCULO DE 2,4,6,8,Ó,10 MM</t>
  </si>
  <si>
    <t>CORTADOR DE TUBO CAPACIDAD DE 2" A 4"</t>
  </si>
  <si>
    <t>EMBUDOS METÁLICOS CAPACIDAD DE 500 A 1000 CC</t>
  </si>
  <si>
    <t>VASO DOSIFICADOR PLÁSTICO CON MEDIDAS HASTA 500 CC</t>
  </si>
  <si>
    <t>MANGUERA PARA AIRE COMPRIMIDO CON 2 CONECTORES HEMBRA BSP1/4". DÍMETRO INTERNO 6MM, DIÁMETRO EXTERNO 8MM. PRESIÓN MÁXIMA 10 BAR DIMENSIONES 6.5X6.5 X 44 CM LARGO 10MTS.</t>
  </si>
  <si>
    <t>SUBGRUPO B1 SOCKETS</t>
  </si>
  <si>
    <t>LOTE 2</t>
  </si>
  <si>
    <t>SOCKET DEFINITIVO PARA AMPUTACIÓN DEBAJO DE CODO EN RESINA ACRÍLICA Y FIBRA DE CARBONO</t>
  </si>
  <si>
    <t>und</t>
  </si>
  <si>
    <t>SOCKET PROVISIONAL EN MATERIAL TERMOPLÁSTICO PARA AMPUTACIÓN DEBAJO DE CODO</t>
  </si>
  <si>
    <t>SOCKET PROVISIONAL EN MATERIAL TERMOPLÁSTICO PARA DESARTICULADO DE MUÑECA</t>
  </si>
  <si>
    <t>SOCKET PROVISIONAL EN MATERIAL TERMO PLÁSTICO PARA AMPUTACIÓN TRANSHUMERAL</t>
  </si>
  <si>
    <t>SOCKET PROVISIONAL EN MATERIAL TERMO PLÁSTICO PARA DESARTICULADO DE HOMBRO</t>
  </si>
  <si>
    <t>SOCKET DEFINITIVO PARA DESARTICULADO DE MUÑECA LAMINADO EN RESINA ACRÍLICA Y FIBRA DE CARBONO</t>
  </si>
  <si>
    <t>SOCKET DEFINITIVO PARA AMPUTACIÓN TRANSHUMERAL LAMINADO EN RESINA ACRÍLICA Y FIBRA DE CARBONO</t>
  </si>
  <si>
    <t>SOCKET DEFINITIVO PARA DESARTICULADO DE HOMBRO LAMINADO EN RESINA ACRÍLICA Y FIBRA DE CARBONO</t>
  </si>
  <si>
    <t>SUBGRUPO B2 DISPOSITIVOS TERMINALES</t>
  </si>
  <si>
    <t>GANCHO PARA PRÓTESIS MIEMBRO SUPERIOR PARA ADULTO, DERECHO O IZQUIERDO EN ACERO</t>
  </si>
  <si>
    <t>GANCHO PARA PRÓTESIS MIEMBRO SUPERIOR PARA NIÑO, DERECHO O IZQUIERDO</t>
  </si>
  <si>
    <t>MANO FUNCIONAL, APERTURA VOLUNTARIA TIRO DE ACERO</t>
  </si>
  <si>
    <t>MANO FUNCIONAL, APERTURA VOLUNTARIA TIRO DE ACERO PEDIATRICA</t>
  </si>
  <si>
    <t>MANO PASIVA (COSMÉTICA) PARA ADULTO</t>
  </si>
  <si>
    <t>MANO PASIVA (COSMÉTICA) PARA NIÑO</t>
  </si>
  <si>
    <t>GANCHO PARA PRÓTESIS DE MIEMBRO SUPERIOR ADULTO, PARA TRABAJO PESADO EN ACERO</t>
  </si>
  <si>
    <t>MANO MIOELECTRICA PARA AMPUTACIÓN TRANSRADIAL O TRANSHUMERAL CON CONECTORES Y CABLES</t>
  </si>
  <si>
    <t>MANO MIOELECTRICA PARA DESARTICULADO DE MUÑECA CON CONECTORES Y CABLES</t>
  </si>
  <si>
    <t>SUBGRUPO B3 OTROS COMPONENTES PROTÉSICOS</t>
  </si>
  <si>
    <t>MEDIA COSMÉTICA PARA PRÓTESIS MIEMBRO SUPERIOR</t>
  </si>
  <si>
    <t>GUANTE COSMÉTICO PARA MANO MIOELÉCTRICA</t>
  </si>
  <si>
    <t>BATERÍA RECARGABLE DE ALTA DURACIÓN PARA MANO Y/O CODO MIOELECTRICA</t>
  </si>
  <si>
    <t>CARGADOR Y ACCESORIOS PARA RECARGA DE BATERÍAS</t>
  </si>
  <si>
    <t>JUEGO DE ELECTRODOS PARA PRÓTESIS MIOELÉCTRICA CON DUMMIES</t>
  </si>
  <si>
    <t>UNIDAD ELÉCTRICA DE ROTACIÓN DE MUÑECA</t>
  </si>
  <si>
    <t>GUANTE COSMÉTICO PARA MANO PROTÉSICA</t>
  </si>
  <si>
    <t>GUANTE COSMÉTICO PARA MANO PROTÉSICA PARA NIÑOS</t>
  </si>
  <si>
    <t>ARNÉS CON SISTEMA DE TIRO DE ACERO PARA PRÓTESIS DE MIEMBRO SUPERIOR CONVENCIONAL DEBAJO DE CODO</t>
  </si>
  <si>
    <t>ARNÉS CON SISTEMA DE TIRO DE ACERO PARA PRÓTESIS DE MIEMBRO SUPERIOR CONVENCIONAL ARRIBA DE CODO</t>
  </si>
  <si>
    <t>ANTEBRAZO PREFABRICADO</t>
  </si>
  <si>
    <t>ARTICULACIÓN DE MUÑECA DE FRICCIÓN</t>
  </si>
  <si>
    <t>ARTICULACIÓN DE MUÑECA ANGOSTA PARA AMPUTACIÓN TRANSRADIAL LARGA O DESARTICULACIÓN DE MUÑECA CON PLATINA DE UNIÓN PARA MANO Y GANCHO</t>
  </si>
  <si>
    <t>ARTICULACIÓN DE MUÑECA CON PLATINA DE UNIÓN PARA MANO Y PARA GANCHO CON INSERTOS PARA DESCONEXIÓN</t>
  </si>
  <si>
    <t>ARTICULACIÓN DE MUÑECA CON MECANISMO PARA FLEXIÓN</t>
  </si>
  <si>
    <t>ROLLO DE CINTA DE ARNÉS DE 1" X 25 MTS COLOR BLANCO</t>
  </si>
  <si>
    <t>ROLLO DE CINTA DE ARNÉS DE 1/2" X 25 METROS COLOR BLANCO</t>
  </si>
  <si>
    <t>BOLSA DE COLOCACIÓN DE PRÓTESIS PARA MIEMBRO SUPERIOR</t>
  </si>
  <si>
    <t>CABLE DE TRACCIÓN ACERO</t>
  </si>
  <si>
    <t xml:space="preserve">GUAYA DE TRABAJO PESADO PARA AMPUTACION DE MIEMBRO SUPERIOR </t>
  </si>
  <si>
    <t>ARTICULACIÓN DE CODO MODULAR CON BLOQUEO PASIVO PEDIATRICO</t>
  </si>
  <si>
    <t>ARTICULACION DE MUÑECA MECANICA MODULAR PEDIATRICA</t>
  </si>
  <si>
    <t>ARTICULACIÓN DE MUÑECA 12 POSICIONES</t>
  </si>
  <si>
    <t>PIEZA DE ENGANCHE DE MANO O GANCHO CON ROSCA INTERNA</t>
  </si>
  <si>
    <t>CODO PARA PRÓTESIS ACCIONADAS POR TRACCIÓN CON BLOQUEO INTERIOR CON SISTEMA DE ASISTENCIA A LA FLEXIÓN</t>
  </si>
  <si>
    <t>ANILLO DE LAMINADO PARA MANO MIOELECTRICA CON DUMMIE</t>
  </si>
  <si>
    <t>CODO ELECTRÓNICO</t>
  </si>
  <si>
    <t>PIEZA CONEXIÓN PARA MANO O GANCHO</t>
  </si>
  <si>
    <t>ARTICULACIÓN DE HOMBRO PARA PRÓTESIS CONVENCIONAL</t>
  </si>
  <si>
    <t>ARTICULACIÓN DE HOMBRO PARA PRÓTESIS MODULAR PASIVA</t>
  </si>
  <si>
    <t>COMPONENTE MODULAR DE BRAZO O ANTEBRAZO PASIVO PARA AMPUTADO TRANSHUMERAL</t>
  </si>
  <si>
    <t>UNIDAD DE MUÑECA MODULAR PARA MANO PASIVA</t>
  </si>
  <si>
    <t>UNIDAD DE MUÑECA CONVENCIONAL PARA MANO PASIVA</t>
  </si>
  <si>
    <t>ARTICULACIÓN DE CODO MODULAR CON BLOQUEO PASIVO</t>
  </si>
  <si>
    <t>ESPUMA COSMÉTICA PARA AMPUTADO DE MIEMBRO SUPERIOR</t>
  </si>
  <si>
    <t>UNIDAD DE MUÑECA PARA MANO MIOELECTRICA</t>
  </si>
  <si>
    <t>ANILLO O HEBILLA GUIA</t>
  </si>
  <si>
    <t>TERMINAL DE BOLA TRIPLE CON GRUMETE</t>
  </si>
  <si>
    <t>FERRULES PARA CABLE</t>
  </si>
  <si>
    <t>FUNDA PARA HOUSING</t>
  </si>
  <si>
    <t>HOUSING</t>
  </si>
  <si>
    <t>HANGER DE 1/16"</t>
  </si>
  <si>
    <t>RECIBIDOR DE BOLA CON TAPA 1/16"</t>
  </si>
  <si>
    <t>TERMINAL DE BOLA SIMPLE 1/16"</t>
  </si>
  <si>
    <t>ARGOLLA PARA ARNES</t>
  </si>
  <si>
    <t>RETENEDOR CON PLATINA</t>
  </si>
  <si>
    <t>HEBILLA DE CUATRO BARRAS PARA ARNES</t>
  </si>
  <si>
    <t>PROTECTOR AXILAR PLASTICO</t>
  </si>
  <si>
    <t>SOPORTE TRICIPITAL (COFIA)</t>
  </si>
  <si>
    <t xml:space="preserve">GRUPO C: (Rodilla de control electrónico - Amputación de miembro inferior) </t>
  </si>
  <si>
    <t>LOTE 3</t>
  </si>
  <si>
    <t>RODILLA HIDRÁULICA CON MICROPROCESADOR Y CONTROL ELECTRÓNICO EN LA FASE DE APOYO Y BALANCEO CON SENSORES DE VELOCIDAD Y CAMBIOS ANGULARES PARA NIVEL DE ACTIVIDAD 3.</t>
  </si>
  <si>
    <t>CARGADOR Y CABLES PARA RODILLA CON MICROPROCESADOR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</si>
</sst>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color theme="0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EEAF6"/>
        <bgColor rgb="FFDEEAF6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4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164" fontId="6" fillId="4" borderId="2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164" fontId="4" fillId="4" borderId="2" xfId="0" applyNumberFormat="1" applyFont="1" applyFill="1" applyBorder="1" applyAlignment="1">
      <alignment horizontal="center" vertical="center"/>
    </xf>
    <xf numFmtId="164" fontId="3" fillId="4" borderId="2" xfId="0" applyNumberFormat="1" applyFont="1" applyFill="1" applyBorder="1" applyAlignment="1">
      <alignment horizontal="center" vertical="center"/>
    </xf>
    <xf numFmtId="9" fontId="3" fillId="4" borderId="2" xfId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vertical="center" wrapText="1"/>
    </xf>
    <xf numFmtId="0" fontId="4" fillId="4" borderId="2" xfId="0" applyFont="1" applyFill="1" applyBorder="1" applyAlignment="1">
      <alignment horizontal="center" vertical="center" wrapText="1"/>
    </xf>
    <xf numFmtId="164" fontId="4" fillId="0" borderId="0" xfId="0" applyNumberFormat="1" applyFont="1" applyAlignment="1">
      <alignment vertical="center"/>
    </xf>
    <xf numFmtId="0" fontId="4" fillId="0" borderId="2" xfId="0" applyFont="1" applyBorder="1" applyAlignment="1">
      <alignment horizontal="left" vertical="center" wrapText="1"/>
    </xf>
    <xf numFmtId="0" fontId="4" fillId="5" borderId="2" xfId="0" applyFont="1" applyFill="1" applyBorder="1" applyAlignment="1">
      <alignment vertical="center" wrapText="1"/>
    </xf>
    <xf numFmtId="0" fontId="6" fillId="7" borderId="2" xfId="0" applyFont="1" applyFill="1" applyBorder="1" applyAlignment="1">
      <alignment vertical="center" wrapText="1"/>
    </xf>
    <xf numFmtId="0" fontId="4" fillId="4" borderId="2" xfId="0" applyFont="1" applyFill="1" applyBorder="1"/>
    <xf numFmtId="0" fontId="4" fillId="0" borderId="0" xfId="0" applyFont="1"/>
    <xf numFmtId="0" fontId="4" fillId="4" borderId="2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jcami\OneDrive%20-%20unimilitar.edu.co\Escritorio\CAMILO%202026\HOSMIL\OCTUBRE\ORTESIS%20ORTOPEDIA%20COT-%20371\ESTRUCTURACI&#210;N%20ORTESIS%20ORTOPEDIA.xlsx" TargetMode="External"/><Relationship Id="rId1" Type="http://schemas.openxmlformats.org/officeDocument/2006/relationships/externalLinkPath" Target="file:///C:\Users\jcami\OneDrive%20-%20unimilitar.edu.co\Escritorio\CAMILO%202026\HOSMIL\OCTUBRE\ORTESIS%20ORTOPEDIA%20COT-%20371\ESTRUCTURACI&#210;N%20ORTESIS%20ORTOPED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SUPUESTO GENERAL"/>
      <sheetName val="PRESUPUESTO POR VIGENCIA"/>
      <sheetName val="PRESUPUESTO POR LOTE"/>
      <sheetName val="PRESUPUESTO POR LOTE (2)"/>
      <sheetName val="UNSPSC"/>
      <sheetName val="HOSMIL"/>
      <sheetName val="OTRAS"/>
      <sheetName val="CIIU"/>
      <sheetName val="INDICADORES"/>
      <sheetName val="DATOS ATIPICOS"/>
      <sheetName val="INDICADORES FINALES"/>
      <sheetName val="HISTORICOS"/>
      <sheetName val="VarNal"/>
      <sheetName val="COT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P3">
            <v>875526.84</v>
          </cell>
        </row>
        <row r="4">
          <cell r="P4">
            <v>329972.43</v>
          </cell>
        </row>
        <row r="5">
          <cell r="P5">
            <v>466361.64</v>
          </cell>
        </row>
        <row r="6">
          <cell r="P6">
            <v>2089825.83</v>
          </cell>
        </row>
        <row r="7">
          <cell r="P7">
            <v>6484480.6699999999</v>
          </cell>
        </row>
        <row r="8">
          <cell r="P8">
            <v>4866581.72</v>
          </cell>
        </row>
        <row r="9">
          <cell r="P9">
            <v>703941.12</v>
          </cell>
        </row>
        <row r="10">
          <cell r="P10">
            <v>989916.1</v>
          </cell>
        </row>
        <row r="11">
          <cell r="P11">
            <v>2352945.4300000002</v>
          </cell>
        </row>
        <row r="12">
          <cell r="P12">
            <v>7779630.1600000001</v>
          </cell>
        </row>
        <row r="13">
          <cell r="P13">
            <v>6603599.0700000003</v>
          </cell>
        </row>
        <row r="14">
          <cell r="P14">
            <v>10999079.16</v>
          </cell>
        </row>
        <row r="15">
          <cell r="P15">
            <v>21066965.899999999</v>
          </cell>
        </row>
        <row r="16">
          <cell r="P16">
            <v>17597903.190000001</v>
          </cell>
        </row>
        <row r="18">
          <cell r="P18">
            <v>316773.45</v>
          </cell>
        </row>
        <row r="19">
          <cell r="P19">
            <v>364986.51</v>
          </cell>
        </row>
        <row r="20">
          <cell r="P20">
            <v>661830.96</v>
          </cell>
        </row>
        <row r="21">
          <cell r="P21">
            <v>195530.94</v>
          </cell>
        </row>
        <row r="23">
          <cell r="P23">
            <v>930521.83</v>
          </cell>
        </row>
        <row r="24">
          <cell r="P24">
            <v>1726854.69</v>
          </cell>
        </row>
        <row r="25">
          <cell r="P25">
            <v>10148170.560000001</v>
          </cell>
        </row>
        <row r="26">
          <cell r="P26">
            <v>1812378.73</v>
          </cell>
        </row>
        <row r="27">
          <cell r="P27">
            <v>3519705.58</v>
          </cell>
        </row>
        <row r="28">
          <cell r="P28">
            <v>17243505.850000001</v>
          </cell>
        </row>
        <row r="29">
          <cell r="P29">
            <v>13575063.9</v>
          </cell>
        </row>
        <row r="30">
          <cell r="P30">
            <v>20378689.84</v>
          </cell>
        </row>
        <row r="32">
          <cell r="P32">
            <v>22416558.219999999</v>
          </cell>
        </row>
        <row r="34">
          <cell r="P34">
            <v>10515634.439999999</v>
          </cell>
        </row>
        <row r="35">
          <cell r="P35">
            <v>9505593.1600000001</v>
          </cell>
        </row>
        <row r="37">
          <cell r="P37">
            <v>4902320.7300000004</v>
          </cell>
        </row>
        <row r="38">
          <cell r="P38">
            <v>2485790.81</v>
          </cell>
        </row>
        <row r="40">
          <cell r="P40">
            <v>1117506.78</v>
          </cell>
        </row>
        <row r="41">
          <cell r="P41">
            <v>1328690.68</v>
          </cell>
        </row>
        <row r="42">
          <cell r="P42">
            <v>1332421.78</v>
          </cell>
        </row>
        <row r="43">
          <cell r="P43">
            <v>1117506.78</v>
          </cell>
        </row>
        <row r="44">
          <cell r="P44">
            <v>849130.05</v>
          </cell>
        </row>
        <row r="45">
          <cell r="P45">
            <v>864528.07</v>
          </cell>
        </row>
        <row r="46">
          <cell r="P46">
            <v>1011914.82</v>
          </cell>
        </row>
        <row r="47">
          <cell r="P47">
            <v>1214636.1000000001</v>
          </cell>
        </row>
        <row r="48">
          <cell r="P48">
            <v>2294125.08</v>
          </cell>
        </row>
        <row r="49">
          <cell r="P49">
            <v>994315.37</v>
          </cell>
        </row>
        <row r="50">
          <cell r="P50">
            <v>1069111.27</v>
          </cell>
        </row>
        <row r="51">
          <cell r="P51">
            <v>2071764.8</v>
          </cell>
        </row>
        <row r="52">
          <cell r="P52">
            <v>849130.05</v>
          </cell>
        </row>
        <row r="53">
          <cell r="P53">
            <v>3867405.54</v>
          </cell>
        </row>
        <row r="59">
          <cell r="P59">
            <v>464162.62</v>
          </cell>
        </row>
        <row r="60">
          <cell r="P60">
            <v>89325.19</v>
          </cell>
        </row>
        <row r="61">
          <cell r="P61">
            <v>720241.7</v>
          </cell>
        </row>
        <row r="62">
          <cell r="P62">
            <v>763920.18</v>
          </cell>
        </row>
        <row r="63">
          <cell r="P63">
            <v>1010566.41</v>
          </cell>
        </row>
        <row r="64">
          <cell r="P64">
            <v>1319890.95</v>
          </cell>
        </row>
        <row r="65">
          <cell r="P65">
            <v>1319890.95</v>
          </cell>
        </row>
        <row r="66">
          <cell r="P66">
            <v>1449907.81</v>
          </cell>
        </row>
        <row r="67">
          <cell r="P67">
            <v>4228897.7699999996</v>
          </cell>
        </row>
        <row r="68">
          <cell r="P68">
            <v>1812384.76</v>
          </cell>
        </row>
        <row r="69">
          <cell r="P69">
            <v>4146319.47</v>
          </cell>
        </row>
        <row r="70">
          <cell r="P70">
            <v>2295687.36</v>
          </cell>
        </row>
        <row r="71">
          <cell r="P71">
            <v>7853667.29</v>
          </cell>
        </row>
        <row r="73">
          <cell r="P73">
            <v>43245.919999999998</v>
          </cell>
        </row>
        <row r="74">
          <cell r="P74">
            <v>61594.51</v>
          </cell>
        </row>
        <row r="75">
          <cell r="P75">
            <v>233179.01</v>
          </cell>
        </row>
        <row r="76">
          <cell r="P76">
            <v>717368.47</v>
          </cell>
        </row>
        <row r="77">
          <cell r="P77">
            <v>805131.38</v>
          </cell>
        </row>
        <row r="78">
          <cell r="P78">
            <v>358699.94</v>
          </cell>
        </row>
        <row r="85">
          <cell r="P85">
            <v>421836.18</v>
          </cell>
        </row>
        <row r="86">
          <cell r="P86">
            <v>481759.65</v>
          </cell>
        </row>
        <row r="87">
          <cell r="P87">
            <v>479349.19</v>
          </cell>
        </row>
        <row r="88">
          <cell r="P88">
            <v>758936.12</v>
          </cell>
        </row>
        <row r="89">
          <cell r="P89">
            <v>758936.12</v>
          </cell>
        </row>
        <row r="90">
          <cell r="P90">
            <v>473044.51</v>
          </cell>
        </row>
        <row r="91">
          <cell r="P91">
            <v>257377.96</v>
          </cell>
        </row>
        <row r="92">
          <cell r="P92">
            <v>554162.01</v>
          </cell>
        </row>
        <row r="93">
          <cell r="P93">
            <v>580522.55000000005</v>
          </cell>
        </row>
        <row r="94">
          <cell r="P94">
            <v>590826.56000000006</v>
          </cell>
        </row>
        <row r="95">
          <cell r="P95">
            <v>602209.54</v>
          </cell>
        </row>
        <row r="96">
          <cell r="P96">
            <v>180386.66</v>
          </cell>
        </row>
        <row r="97">
          <cell r="P97">
            <v>217779.78</v>
          </cell>
        </row>
        <row r="98">
          <cell r="P98">
            <v>140788.46</v>
          </cell>
        </row>
        <row r="99">
          <cell r="P99">
            <v>41796.01</v>
          </cell>
        </row>
        <row r="100">
          <cell r="P100">
            <v>268541.03999999998</v>
          </cell>
        </row>
        <row r="101">
          <cell r="P101">
            <v>336570.73</v>
          </cell>
        </row>
        <row r="102">
          <cell r="P102">
            <v>1392483</v>
          </cell>
        </row>
        <row r="103">
          <cell r="P103">
            <v>875526.84</v>
          </cell>
        </row>
        <row r="104">
          <cell r="P104">
            <v>321172.7</v>
          </cell>
        </row>
        <row r="105">
          <cell r="P105">
            <v>398166.43</v>
          </cell>
        </row>
        <row r="106">
          <cell r="P106">
            <v>574151.41</v>
          </cell>
        </row>
        <row r="107">
          <cell r="P107">
            <v>153985.04</v>
          </cell>
        </row>
        <row r="108">
          <cell r="P108">
            <v>662717.81000000006</v>
          </cell>
        </row>
        <row r="109">
          <cell r="P109">
            <v>365168.95</v>
          </cell>
        </row>
        <row r="110">
          <cell r="P110">
            <v>646748.30000000005</v>
          </cell>
        </row>
        <row r="111">
          <cell r="P111">
            <v>234485.13</v>
          </cell>
        </row>
        <row r="112">
          <cell r="P112">
            <v>179088.99</v>
          </cell>
        </row>
        <row r="113">
          <cell r="P113">
            <v>447175.73</v>
          </cell>
        </row>
        <row r="114">
          <cell r="P114">
            <v>308203.28000000003</v>
          </cell>
        </row>
        <row r="115">
          <cell r="P115">
            <v>549953.66</v>
          </cell>
        </row>
        <row r="116">
          <cell r="P116">
            <v>2419797.0499999998</v>
          </cell>
        </row>
        <row r="117">
          <cell r="P117">
            <v>1206335.3799999999</v>
          </cell>
        </row>
        <row r="118">
          <cell r="P118">
            <v>769936.08</v>
          </cell>
        </row>
        <row r="119">
          <cell r="P119">
            <v>1845887.3</v>
          </cell>
        </row>
        <row r="120">
          <cell r="P120">
            <v>3225937.33</v>
          </cell>
        </row>
        <row r="121">
          <cell r="P121">
            <v>581241.46</v>
          </cell>
        </row>
        <row r="122">
          <cell r="P122">
            <v>487602.79</v>
          </cell>
        </row>
        <row r="123">
          <cell r="P123">
            <v>293196.73</v>
          </cell>
        </row>
        <row r="124">
          <cell r="P124">
            <v>352104.07</v>
          </cell>
        </row>
        <row r="125">
          <cell r="P125">
            <v>65852.399999999994</v>
          </cell>
        </row>
        <row r="126">
          <cell r="P126">
            <v>748388.04</v>
          </cell>
        </row>
        <row r="127">
          <cell r="P127">
            <v>273905.71000000002</v>
          </cell>
        </row>
        <row r="128">
          <cell r="P128">
            <v>70032.960000000006</v>
          </cell>
        </row>
        <row r="129">
          <cell r="P129">
            <v>17175200.699999999</v>
          </cell>
        </row>
        <row r="130">
          <cell r="P130">
            <v>2009195.25</v>
          </cell>
        </row>
        <row r="131">
          <cell r="P131">
            <v>9507260.5600000005</v>
          </cell>
        </row>
        <row r="132">
          <cell r="P132">
            <v>206700.06</v>
          </cell>
        </row>
        <row r="133">
          <cell r="P133">
            <v>206582.86</v>
          </cell>
        </row>
        <row r="134">
          <cell r="P134">
            <v>206700.06</v>
          </cell>
        </row>
        <row r="135">
          <cell r="P135">
            <v>169735.87</v>
          </cell>
        </row>
        <row r="136">
          <cell r="P136">
            <v>299056.77</v>
          </cell>
        </row>
        <row r="137">
          <cell r="P137">
            <v>347735.02</v>
          </cell>
        </row>
        <row r="138">
          <cell r="P138">
            <v>158323.89000000001</v>
          </cell>
        </row>
        <row r="139">
          <cell r="P139">
            <v>167535.64000000001</v>
          </cell>
        </row>
        <row r="140">
          <cell r="P140">
            <v>257223.32</v>
          </cell>
        </row>
        <row r="141">
          <cell r="P141">
            <v>202302.01</v>
          </cell>
        </row>
        <row r="142">
          <cell r="P142">
            <v>94556.95</v>
          </cell>
        </row>
        <row r="143">
          <cell r="P143">
            <v>217486.17</v>
          </cell>
        </row>
        <row r="144">
          <cell r="P144">
            <v>72564.27</v>
          </cell>
        </row>
        <row r="145">
          <cell r="P145">
            <v>72564.27</v>
          </cell>
        </row>
        <row r="146">
          <cell r="P146">
            <v>85757.21</v>
          </cell>
        </row>
        <row r="147">
          <cell r="P147">
            <v>134133.39000000001</v>
          </cell>
        </row>
        <row r="148">
          <cell r="P148">
            <v>52000.95</v>
          </cell>
        </row>
        <row r="149">
          <cell r="P149">
            <v>30785.17</v>
          </cell>
        </row>
        <row r="150">
          <cell r="P150">
            <v>58088.14</v>
          </cell>
        </row>
        <row r="151">
          <cell r="P151">
            <v>389213.26</v>
          </cell>
        </row>
        <row r="152">
          <cell r="P152">
            <v>373818.85</v>
          </cell>
        </row>
        <row r="153">
          <cell r="P153">
            <v>370420.03</v>
          </cell>
        </row>
        <row r="154">
          <cell r="P154">
            <v>173718.29</v>
          </cell>
        </row>
        <row r="155">
          <cell r="P155">
            <v>158323.89000000001</v>
          </cell>
        </row>
        <row r="156">
          <cell r="P156">
            <v>181238.48</v>
          </cell>
        </row>
        <row r="157">
          <cell r="P157">
            <v>208900.3</v>
          </cell>
        </row>
        <row r="158">
          <cell r="P158">
            <v>263872.34000000003</v>
          </cell>
        </row>
        <row r="159">
          <cell r="P159">
            <v>263872.34000000003</v>
          </cell>
        </row>
        <row r="160">
          <cell r="P160">
            <v>356168.64</v>
          </cell>
        </row>
        <row r="161">
          <cell r="P161">
            <v>30206.41</v>
          </cell>
        </row>
        <row r="162">
          <cell r="P162">
            <v>189107.86</v>
          </cell>
        </row>
        <row r="163">
          <cell r="P163">
            <v>73658.95</v>
          </cell>
        </row>
        <row r="164">
          <cell r="P164">
            <v>17593.419999999998</v>
          </cell>
        </row>
        <row r="165">
          <cell r="P165">
            <v>1736.26</v>
          </cell>
        </row>
        <row r="166">
          <cell r="P166">
            <v>1342.37</v>
          </cell>
        </row>
        <row r="167">
          <cell r="P167">
            <v>4399.25</v>
          </cell>
        </row>
        <row r="168">
          <cell r="P168">
            <v>6595.88</v>
          </cell>
        </row>
        <row r="169">
          <cell r="P169">
            <v>109945.31</v>
          </cell>
        </row>
        <row r="170">
          <cell r="P170">
            <v>219893.02</v>
          </cell>
        </row>
        <row r="171">
          <cell r="P171">
            <v>49054.01</v>
          </cell>
        </row>
        <row r="172">
          <cell r="P172">
            <v>37330.29</v>
          </cell>
        </row>
        <row r="173">
          <cell r="P173">
            <v>204502.25</v>
          </cell>
        </row>
        <row r="174">
          <cell r="P174">
            <v>90619.24</v>
          </cell>
        </row>
        <row r="175">
          <cell r="P175">
            <v>32702.66</v>
          </cell>
        </row>
        <row r="176">
          <cell r="P176">
            <v>4399.25</v>
          </cell>
        </row>
        <row r="177">
          <cell r="P177">
            <v>8793.7000000000007</v>
          </cell>
        </row>
        <row r="178">
          <cell r="P178">
            <v>10996.34</v>
          </cell>
        </row>
        <row r="179">
          <cell r="P179">
            <v>10996.34</v>
          </cell>
        </row>
        <row r="180">
          <cell r="P180">
            <v>12686.69</v>
          </cell>
        </row>
        <row r="181">
          <cell r="P181">
            <v>13192.95</v>
          </cell>
        </row>
        <row r="182">
          <cell r="P182">
            <v>273355.95</v>
          </cell>
        </row>
        <row r="183">
          <cell r="P183">
            <v>467293.2</v>
          </cell>
        </row>
        <row r="184">
          <cell r="P184">
            <v>48330.26</v>
          </cell>
        </row>
        <row r="185">
          <cell r="P185">
            <v>41.08</v>
          </cell>
        </row>
        <row r="186">
          <cell r="P186">
            <v>55.58</v>
          </cell>
        </row>
        <row r="187">
          <cell r="P187">
            <v>21.75</v>
          </cell>
        </row>
        <row r="188">
          <cell r="P188">
            <v>222.33</v>
          </cell>
        </row>
        <row r="189">
          <cell r="P189">
            <v>101152.82</v>
          </cell>
        </row>
        <row r="190">
          <cell r="P190">
            <v>24188.080000000002</v>
          </cell>
        </row>
        <row r="191">
          <cell r="P191">
            <v>234763.04</v>
          </cell>
        </row>
        <row r="192">
          <cell r="P192">
            <v>2197.8200000000002</v>
          </cell>
        </row>
        <row r="193">
          <cell r="P193">
            <v>1001.65</v>
          </cell>
        </row>
        <row r="194">
          <cell r="P194">
            <v>30206.41</v>
          </cell>
        </row>
        <row r="195">
          <cell r="P195">
            <v>10996.34</v>
          </cell>
        </row>
        <row r="196">
          <cell r="P196">
            <v>13192.95</v>
          </cell>
        </row>
        <row r="197">
          <cell r="P197">
            <v>14870.01</v>
          </cell>
        </row>
        <row r="198">
          <cell r="P198">
            <v>239186.46</v>
          </cell>
        </row>
        <row r="199">
          <cell r="P199">
            <v>45309.62</v>
          </cell>
        </row>
        <row r="200">
          <cell r="P200">
            <v>2197.8200000000002</v>
          </cell>
        </row>
        <row r="201">
          <cell r="P201">
            <v>19788.830000000002</v>
          </cell>
        </row>
        <row r="202">
          <cell r="P202">
            <v>61.62</v>
          </cell>
        </row>
        <row r="203">
          <cell r="P203">
            <v>103350.63</v>
          </cell>
        </row>
        <row r="204">
          <cell r="P204">
            <v>32982.99</v>
          </cell>
        </row>
        <row r="205">
          <cell r="P205">
            <v>392.69</v>
          </cell>
        </row>
        <row r="206">
          <cell r="P206">
            <v>129.28</v>
          </cell>
        </row>
        <row r="207">
          <cell r="P207">
            <v>85081.8</v>
          </cell>
        </row>
        <row r="208">
          <cell r="P208">
            <v>21990.27</v>
          </cell>
        </row>
        <row r="209">
          <cell r="P209">
            <v>17593.419999999998</v>
          </cell>
        </row>
        <row r="210">
          <cell r="P210">
            <v>37381.040000000001</v>
          </cell>
        </row>
        <row r="211">
          <cell r="P211">
            <v>34169.49</v>
          </cell>
        </row>
        <row r="212">
          <cell r="P212">
            <v>60412.83</v>
          </cell>
        </row>
        <row r="213">
          <cell r="P213">
            <v>93458.64</v>
          </cell>
        </row>
        <row r="214">
          <cell r="P214">
            <v>78536.67</v>
          </cell>
        </row>
        <row r="215">
          <cell r="P215">
            <v>134752.01</v>
          </cell>
        </row>
        <row r="216">
          <cell r="P216">
            <v>345365.63</v>
          </cell>
        </row>
        <row r="217">
          <cell r="P217">
            <v>152237.9</v>
          </cell>
        </row>
        <row r="218">
          <cell r="P218">
            <v>81361.58</v>
          </cell>
        </row>
        <row r="219">
          <cell r="P219">
            <v>8793.7000000000007</v>
          </cell>
        </row>
        <row r="220">
          <cell r="P220">
            <v>565128.14</v>
          </cell>
        </row>
        <row r="221">
          <cell r="P221">
            <v>285444.56</v>
          </cell>
        </row>
        <row r="222">
          <cell r="P222">
            <v>13667.79</v>
          </cell>
        </row>
        <row r="223">
          <cell r="P223">
            <v>27932.47</v>
          </cell>
        </row>
        <row r="224">
          <cell r="P224">
            <v>44136.4</v>
          </cell>
        </row>
        <row r="225">
          <cell r="P225">
            <v>85950.54</v>
          </cell>
        </row>
        <row r="226">
          <cell r="P226">
            <v>27335.599999999999</v>
          </cell>
        </row>
        <row r="227">
          <cell r="P227">
            <v>3222.42</v>
          </cell>
        </row>
        <row r="228">
          <cell r="P228">
            <v>3222.42</v>
          </cell>
        </row>
        <row r="229">
          <cell r="P229">
            <v>111770.98</v>
          </cell>
        </row>
        <row r="230">
          <cell r="P230">
            <v>135423.81</v>
          </cell>
        </row>
        <row r="231">
          <cell r="P231">
            <v>197720.3</v>
          </cell>
        </row>
        <row r="232">
          <cell r="P232">
            <v>204220.72</v>
          </cell>
        </row>
        <row r="233">
          <cell r="P233">
            <v>2091.5</v>
          </cell>
        </row>
        <row r="234">
          <cell r="P234">
            <v>81612.89</v>
          </cell>
        </row>
        <row r="235">
          <cell r="P235">
            <v>34379.730000000003</v>
          </cell>
        </row>
        <row r="236">
          <cell r="P236">
            <v>84112.77</v>
          </cell>
        </row>
        <row r="237">
          <cell r="P237">
            <v>26993.65</v>
          </cell>
        </row>
        <row r="238">
          <cell r="P238">
            <v>68338.990000000005</v>
          </cell>
        </row>
        <row r="239">
          <cell r="P239">
            <v>75206.710000000006</v>
          </cell>
        </row>
        <row r="240">
          <cell r="P240">
            <v>243583.3</v>
          </cell>
        </row>
        <row r="241">
          <cell r="P241">
            <v>6446.05</v>
          </cell>
        </row>
        <row r="242">
          <cell r="P242">
            <v>32231.45</v>
          </cell>
        </row>
        <row r="243">
          <cell r="P243">
            <v>71755.94</v>
          </cell>
        </row>
        <row r="244">
          <cell r="P244">
            <v>36219.910000000003</v>
          </cell>
        </row>
        <row r="245">
          <cell r="P245">
            <v>62313.41</v>
          </cell>
        </row>
        <row r="246">
          <cell r="P246">
            <v>34169.49</v>
          </cell>
        </row>
        <row r="247">
          <cell r="P247">
            <v>74766.91</v>
          </cell>
        </row>
        <row r="248">
          <cell r="P248">
            <v>273355.95</v>
          </cell>
        </row>
        <row r="249">
          <cell r="P249">
            <v>128505.33</v>
          </cell>
        </row>
        <row r="250">
          <cell r="P250">
            <v>21868.240000000002</v>
          </cell>
        </row>
        <row r="251">
          <cell r="P251">
            <v>136677.98000000001</v>
          </cell>
        </row>
        <row r="253">
          <cell r="P253">
            <v>1376659.68</v>
          </cell>
        </row>
        <row r="254">
          <cell r="P254">
            <v>1087430.8600000001</v>
          </cell>
        </row>
        <row r="255">
          <cell r="P255">
            <v>1087430.8600000001</v>
          </cell>
        </row>
        <row r="256">
          <cell r="P256">
            <v>1087430.8600000001</v>
          </cell>
        </row>
        <row r="257">
          <cell r="P257">
            <v>1087430.8600000001</v>
          </cell>
        </row>
        <row r="258">
          <cell r="P258">
            <v>4833026.0199999996</v>
          </cell>
        </row>
        <row r="259">
          <cell r="P259">
            <v>4833026.0199999996</v>
          </cell>
        </row>
        <row r="260">
          <cell r="P260">
            <v>4833026.0199999996</v>
          </cell>
        </row>
        <row r="262">
          <cell r="P262">
            <v>2046635.49</v>
          </cell>
        </row>
        <row r="263">
          <cell r="P263">
            <v>1521208.24</v>
          </cell>
        </row>
        <row r="264">
          <cell r="P264">
            <v>2015647.34</v>
          </cell>
        </row>
        <row r="266">
          <cell r="P266">
            <v>1670345.74</v>
          </cell>
        </row>
        <row r="267">
          <cell r="P267">
            <v>2898437</v>
          </cell>
        </row>
        <row r="268">
          <cell r="P268">
            <v>4455787.8</v>
          </cell>
        </row>
        <row r="269">
          <cell r="P269">
            <v>33693343.039999999</v>
          </cell>
        </row>
        <row r="270">
          <cell r="P270">
            <v>34344677.880000003</v>
          </cell>
        </row>
        <row r="272">
          <cell r="P272">
            <v>11471.18</v>
          </cell>
        </row>
        <row r="273">
          <cell r="P273">
            <v>763500.92</v>
          </cell>
        </row>
        <row r="274">
          <cell r="P274">
            <v>1633635.29</v>
          </cell>
        </row>
        <row r="275">
          <cell r="P275">
            <v>2067283.39</v>
          </cell>
        </row>
        <row r="276">
          <cell r="P276">
            <v>4907788.0999999996</v>
          </cell>
        </row>
        <row r="277">
          <cell r="P277">
            <v>15501193.92</v>
          </cell>
        </row>
        <row r="278">
          <cell r="P278">
            <v>601140.24</v>
          </cell>
        </row>
        <row r="280">
          <cell r="P280">
            <v>652779.9</v>
          </cell>
        </row>
        <row r="281">
          <cell r="P281">
            <v>853529.31</v>
          </cell>
        </row>
        <row r="282">
          <cell r="P282">
            <v>4524618.55</v>
          </cell>
        </row>
        <row r="283">
          <cell r="P283">
            <v>362519.24</v>
          </cell>
        </row>
        <row r="284">
          <cell r="P284">
            <v>1958981.31</v>
          </cell>
        </row>
        <row r="285">
          <cell r="P285">
            <v>1972254.01</v>
          </cell>
        </row>
        <row r="286">
          <cell r="P286">
            <v>913183.35</v>
          </cell>
        </row>
        <row r="287">
          <cell r="P287">
            <v>27481.8</v>
          </cell>
        </row>
        <row r="288">
          <cell r="P288">
            <v>32590.3</v>
          </cell>
        </row>
        <row r="289">
          <cell r="P289">
            <v>216448.27</v>
          </cell>
        </row>
        <row r="290">
          <cell r="P290">
            <v>41097.64</v>
          </cell>
        </row>
        <row r="294">
          <cell r="P294">
            <v>1862702.6</v>
          </cell>
        </row>
        <row r="295">
          <cell r="P295">
            <v>273905.71000000002</v>
          </cell>
        </row>
        <row r="296">
          <cell r="P296">
            <v>16200456.68</v>
          </cell>
        </row>
        <row r="297">
          <cell r="P297">
            <v>477477.59</v>
          </cell>
        </row>
        <row r="298">
          <cell r="P298">
            <v>244284678.05000001</v>
          </cell>
        </row>
        <row r="299">
          <cell r="P299">
            <v>89145.16</v>
          </cell>
        </row>
        <row r="300">
          <cell r="P300">
            <v>1233054.77</v>
          </cell>
        </row>
        <row r="301">
          <cell r="P301">
            <v>2684779.78</v>
          </cell>
        </row>
        <row r="302">
          <cell r="P302">
            <v>2674510.81</v>
          </cell>
        </row>
        <row r="303">
          <cell r="P303">
            <v>370471.99</v>
          </cell>
        </row>
        <row r="304">
          <cell r="P304">
            <v>350709.75</v>
          </cell>
        </row>
        <row r="305">
          <cell r="P305">
            <v>2704433.28</v>
          </cell>
        </row>
        <row r="306">
          <cell r="P306">
            <v>661046.80000000005</v>
          </cell>
        </row>
        <row r="307">
          <cell r="P307">
            <v>1075254.04</v>
          </cell>
        </row>
        <row r="308">
          <cell r="P308">
            <v>1983141.39</v>
          </cell>
        </row>
        <row r="309">
          <cell r="P309">
            <v>2945547.06</v>
          </cell>
        </row>
        <row r="310">
          <cell r="P310">
            <v>2674510.54</v>
          </cell>
        </row>
        <row r="311">
          <cell r="P311">
            <v>370472.5</v>
          </cell>
        </row>
        <row r="312">
          <cell r="P312">
            <v>470317.12</v>
          </cell>
        </row>
        <row r="313">
          <cell r="P313">
            <v>2704433.45</v>
          </cell>
        </row>
        <row r="314">
          <cell r="P314">
            <v>661047.13</v>
          </cell>
        </row>
        <row r="315">
          <cell r="P315">
            <v>1433210.72</v>
          </cell>
        </row>
        <row r="316">
          <cell r="P316">
            <v>29848.85</v>
          </cell>
        </row>
        <row r="317">
          <cell r="P317">
            <v>14138.95</v>
          </cell>
        </row>
        <row r="318">
          <cell r="P318">
            <v>6283.96</v>
          </cell>
        </row>
        <row r="319">
          <cell r="P319">
            <v>18851.91</v>
          </cell>
        </row>
        <row r="320">
          <cell r="P320">
            <v>14138.95</v>
          </cell>
        </row>
        <row r="322">
          <cell r="P322">
            <v>120825650.56</v>
          </cell>
        </row>
        <row r="323">
          <cell r="P323">
            <v>1208256.51</v>
          </cell>
        </row>
      </sheetData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B0C14-121C-4AC9-ACC4-6F64E9FE94A0}">
  <dimension ref="A1:S323"/>
  <sheetViews>
    <sheetView tabSelected="1" topLeftCell="H1" zoomScaleNormal="100" workbookViewId="0">
      <pane ySplit="1" topLeftCell="A2" activePane="bottomLeft" state="frozen"/>
      <selection pane="bottomLeft" activeCell="R1" sqref="R1"/>
    </sheetView>
  </sheetViews>
  <sheetFormatPr baseColWidth="10" defaultRowHeight="11.65" x14ac:dyDescent="0.35"/>
  <cols>
    <col min="1" max="2" width="7.86328125" style="25" customWidth="1"/>
    <col min="3" max="3" width="66.265625" style="25" customWidth="1"/>
    <col min="4" max="4" width="12.6640625" style="25" customWidth="1"/>
    <col min="5" max="5" width="12.53125" style="25" customWidth="1"/>
    <col min="6" max="17" width="10.6640625" style="25"/>
    <col min="18" max="18" width="23.33203125" style="25" bestFit="1" customWidth="1"/>
    <col min="19" max="16384" width="10.6640625" style="25"/>
  </cols>
  <sheetData>
    <row r="1" spans="1:18" s="5" customFormat="1" ht="34.9" x14ac:dyDescent="0.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3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</row>
    <row r="2" spans="1:18" s="5" customFormat="1" x14ac:dyDescent="0.45">
      <c r="A2" s="6"/>
      <c r="B2" s="6"/>
      <c r="C2" s="7" t="s">
        <v>18</v>
      </c>
      <c r="D2" s="8"/>
      <c r="E2" s="9"/>
      <c r="F2" s="10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</row>
    <row r="3" spans="1:18" s="5" customFormat="1" x14ac:dyDescent="0.45">
      <c r="A3" s="9">
        <v>1</v>
      </c>
      <c r="B3" s="9" t="s">
        <v>19</v>
      </c>
      <c r="C3" s="12" t="s">
        <v>20</v>
      </c>
      <c r="D3" s="13" t="s">
        <v>21</v>
      </c>
      <c r="E3" s="9">
        <v>1</v>
      </c>
      <c r="F3" s="10">
        <f>+[1]HISTORICOS!P3</f>
        <v>875526.84</v>
      </c>
      <c r="G3" s="10">
        <v>7428600</v>
      </c>
      <c r="H3" s="10">
        <v>920479</v>
      </c>
      <c r="I3" s="14">
        <f>+ROUND(MIN(H3,G3,F3),2)</f>
        <v>875526.84</v>
      </c>
      <c r="J3" s="14">
        <f>+ROUND(MAX(H3,G3,F3),2)</f>
        <v>7428600</v>
      </c>
      <c r="K3" s="14">
        <f>+ROUND(MEDIAN(H3,G3,F3),2)</f>
        <v>920479</v>
      </c>
      <c r="L3" s="14">
        <f>+ROUND(GEOMEAN(H3,G3,F3),2)</f>
        <v>1815780.89</v>
      </c>
      <c r="M3" s="14">
        <f>+ROUND(HARMEAN(H3,G3,F3),2)</f>
        <v>1269478.46</v>
      </c>
      <c r="N3" s="14">
        <f>+ROUND(AVERAGE(H3,G3,F3),2)</f>
        <v>3074868.61</v>
      </c>
      <c r="O3" s="15">
        <f>+STDEV(F3:H3)</f>
        <v>3770508.9728850941</v>
      </c>
      <c r="P3" s="16">
        <f>+O3/N3</f>
        <v>1.226234174892141</v>
      </c>
      <c r="Q3" s="15">
        <f>+F3</f>
        <v>875526.84</v>
      </c>
      <c r="R3" s="17" t="s">
        <v>5</v>
      </c>
    </row>
    <row r="4" spans="1:18" s="5" customFormat="1" x14ac:dyDescent="0.45">
      <c r="A4" s="9">
        <v>2</v>
      </c>
      <c r="B4" s="9" t="s">
        <v>19</v>
      </c>
      <c r="C4" s="12" t="s">
        <v>22</v>
      </c>
      <c r="D4" s="13" t="s">
        <v>21</v>
      </c>
      <c r="E4" s="9">
        <v>1</v>
      </c>
      <c r="F4" s="10">
        <f>+[1]HISTORICOS!P4</f>
        <v>329972.43</v>
      </c>
      <c r="G4" s="10">
        <v>8857100</v>
      </c>
      <c r="H4" s="10">
        <v>819967</v>
      </c>
      <c r="I4" s="14">
        <f t="shared" ref="I4:I67" si="0">+ROUND(MIN(H4,G4,F4),2)</f>
        <v>329972.43</v>
      </c>
      <c r="J4" s="14">
        <f t="shared" ref="J4:J67" si="1">+ROUND(MAX(H4,G4,F4),2)</f>
        <v>8857100</v>
      </c>
      <c r="K4" s="14">
        <f t="shared" ref="K4:K67" si="2">+ROUND(MEDIAN(H4,G4,F4),2)</f>
        <v>819967</v>
      </c>
      <c r="L4" s="14">
        <f t="shared" ref="L4:L67" si="3">+ROUND(GEOMEAN(H4,G4,F4),2)</f>
        <v>1338202.57</v>
      </c>
      <c r="M4" s="14">
        <f t="shared" ref="M4:M67" si="4">+ROUND(HARMEAN(H4,G4,F4),2)</f>
        <v>687596.92</v>
      </c>
      <c r="N4" s="14">
        <f t="shared" ref="N4:N67" si="5">+ROUND(AVERAGE(H4,G4,F4),2)</f>
        <v>3335679.81</v>
      </c>
      <c r="O4" s="15">
        <f t="shared" ref="O4:O67" si="6">+STDEV(F4:H4)</f>
        <v>4787962.4429982845</v>
      </c>
      <c r="P4" s="16">
        <f t="shared" ref="P4:P67" si="7">+O4/N4</f>
        <v>1.4353783083869445</v>
      </c>
      <c r="Q4" s="15">
        <f t="shared" ref="Q4:Q16" si="8">+F4</f>
        <v>329972.43</v>
      </c>
      <c r="R4" s="17" t="s">
        <v>5</v>
      </c>
    </row>
    <row r="5" spans="1:18" s="5" customFormat="1" x14ac:dyDescent="0.45">
      <c r="A5" s="9">
        <v>3</v>
      </c>
      <c r="B5" s="9" t="s">
        <v>19</v>
      </c>
      <c r="C5" s="12" t="s">
        <v>23</v>
      </c>
      <c r="D5" s="13" t="s">
        <v>21</v>
      </c>
      <c r="E5" s="9">
        <v>1</v>
      </c>
      <c r="F5" s="10">
        <f>+[1]HISTORICOS!P5</f>
        <v>466361.64</v>
      </c>
      <c r="G5" s="10">
        <v>12571400</v>
      </c>
      <c r="H5" s="10">
        <v>801325</v>
      </c>
      <c r="I5" s="14">
        <f t="shared" si="0"/>
        <v>466361.64</v>
      </c>
      <c r="J5" s="14">
        <f t="shared" si="1"/>
        <v>12571400</v>
      </c>
      <c r="K5" s="14">
        <f t="shared" si="2"/>
        <v>801325</v>
      </c>
      <c r="L5" s="14">
        <f t="shared" si="3"/>
        <v>1674833.81</v>
      </c>
      <c r="M5" s="14">
        <f t="shared" si="4"/>
        <v>864120.65</v>
      </c>
      <c r="N5" s="14">
        <f t="shared" si="5"/>
        <v>4613028.88</v>
      </c>
      <c r="O5" s="15">
        <f t="shared" si="6"/>
        <v>6894186.1938790986</v>
      </c>
      <c r="P5" s="16">
        <f t="shared" si="7"/>
        <v>1.4945031503637798</v>
      </c>
      <c r="Q5" s="15">
        <f t="shared" si="8"/>
        <v>466361.64</v>
      </c>
      <c r="R5" s="17" t="s">
        <v>5</v>
      </c>
    </row>
    <row r="6" spans="1:18" s="5" customFormat="1" x14ac:dyDescent="0.45">
      <c r="A6" s="9">
        <v>4</v>
      </c>
      <c r="B6" s="9" t="s">
        <v>19</v>
      </c>
      <c r="C6" s="12" t="s">
        <v>24</v>
      </c>
      <c r="D6" s="13" t="s">
        <v>21</v>
      </c>
      <c r="E6" s="9">
        <v>1</v>
      </c>
      <c r="F6" s="10">
        <f>+[1]HISTORICOS!P6</f>
        <v>2089825.83</v>
      </c>
      <c r="G6" s="10">
        <v>9714300</v>
      </c>
      <c r="H6" s="10">
        <v>2197123</v>
      </c>
      <c r="I6" s="14">
        <f t="shared" si="0"/>
        <v>2089825.83</v>
      </c>
      <c r="J6" s="14">
        <f t="shared" si="1"/>
        <v>9714300</v>
      </c>
      <c r="K6" s="14">
        <f t="shared" si="2"/>
        <v>2197123</v>
      </c>
      <c r="L6" s="14">
        <f t="shared" si="3"/>
        <v>3546434.89</v>
      </c>
      <c r="M6" s="14">
        <f t="shared" si="4"/>
        <v>2894103.44</v>
      </c>
      <c r="N6" s="14">
        <f t="shared" si="5"/>
        <v>4667082.9400000004</v>
      </c>
      <c r="O6" s="15">
        <f t="shared" si="6"/>
        <v>4371347.4105248945</v>
      </c>
      <c r="P6" s="16">
        <f t="shared" si="7"/>
        <v>0.93663375318650199</v>
      </c>
      <c r="Q6" s="15">
        <f t="shared" si="8"/>
        <v>2089825.83</v>
      </c>
      <c r="R6" s="17" t="s">
        <v>5</v>
      </c>
    </row>
    <row r="7" spans="1:18" s="5" customFormat="1" ht="23.25" x14ac:dyDescent="0.45">
      <c r="A7" s="9">
        <v>5</v>
      </c>
      <c r="B7" s="9" t="s">
        <v>19</v>
      </c>
      <c r="C7" s="12" t="s">
        <v>25</v>
      </c>
      <c r="D7" s="13" t="s">
        <v>21</v>
      </c>
      <c r="E7" s="9">
        <v>1</v>
      </c>
      <c r="F7" s="10">
        <f>+[1]HISTORICOS!P7</f>
        <v>6484480.6699999999</v>
      </c>
      <c r="G7" s="10">
        <v>10285700</v>
      </c>
      <c r="H7" s="10">
        <v>6817408</v>
      </c>
      <c r="I7" s="14">
        <f t="shared" si="0"/>
        <v>6484480.6699999999</v>
      </c>
      <c r="J7" s="14">
        <f t="shared" si="1"/>
        <v>10285700</v>
      </c>
      <c r="K7" s="14">
        <f t="shared" si="2"/>
        <v>6817408</v>
      </c>
      <c r="L7" s="14">
        <f t="shared" si="3"/>
        <v>7689700.8799999999</v>
      </c>
      <c r="M7" s="14">
        <f t="shared" si="4"/>
        <v>7535415.9699999997</v>
      </c>
      <c r="N7" s="14">
        <f t="shared" si="5"/>
        <v>7862529.5599999996</v>
      </c>
      <c r="O7" s="15">
        <f t="shared" si="6"/>
        <v>2105119.0939821959</v>
      </c>
      <c r="P7" s="16">
        <f t="shared" si="7"/>
        <v>0.26774069056500899</v>
      </c>
      <c r="Q7" s="15">
        <f t="shared" si="8"/>
        <v>6484480.6699999999</v>
      </c>
      <c r="R7" s="17" t="s">
        <v>5</v>
      </c>
    </row>
    <row r="8" spans="1:18" s="5" customFormat="1" ht="23.25" x14ac:dyDescent="0.45">
      <c r="A8" s="9">
        <v>6</v>
      </c>
      <c r="B8" s="9" t="s">
        <v>19</v>
      </c>
      <c r="C8" s="12" t="s">
        <v>26</v>
      </c>
      <c r="D8" s="13" t="s">
        <v>21</v>
      </c>
      <c r="E8" s="9">
        <v>1</v>
      </c>
      <c r="F8" s="10">
        <f>+[1]HISTORICOS!P8</f>
        <v>4866581.72</v>
      </c>
      <c r="G8" s="10">
        <v>12857100</v>
      </c>
      <c r="H8" s="10">
        <v>5116443</v>
      </c>
      <c r="I8" s="14">
        <f t="shared" si="0"/>
        <v>4866581.72</v>
      </c>
      <c r="J8" s="14">
        <f t="shared" si="1"/>
        <v>12857100</v>
      </c>
      <c r="K8" s="14">
        <f t="shared" si="2"/>
        <v>5116443</v>
      </c>
      <c r="L8" s="14">
        <f t="shared" si="3"/>
        <v>6840876.1399999997</v>
      </c>
      <c r="M8" s="14">
        <f t="shared" si="4"/>
        <v>6266850.5300000003</v>
      </c>
      <c r="N8" s="14">
        <f t="shared" si="5"/>
        <v>7613374.9100000001</v>
      </c>
      <c r="O8" s="15">
        <f t="shared" si="6"/>
        <v>4542917.268193542</v>
      </c>
      <c r="P8" s="16">
        <f t="shared" si="7"/>
        <v>0.5967021619054278</v>
      </c>
      <c r="Q8" s="15">
        <f t="shared" si="8"/>
        <v>4866581.72</v>
      </c>
      <c r="R8" s="17" t="s">
        <v>5</v>
      </c>
    </row>
    <row r="9" spans="1:18" s="5" customFormat="1" x14ac:dyDescent="0.45">
      <c r="A9" s="9">
        <v>7</v>
      </c>
      <c r="B9" s="9" t="s">
        <v>19</v>
      </c>
      <c r="C9" s="12" t="s">
        <v>27</v>
      </c>
      <c r="D9" s="13" t="s">
        <v>21</v>
      </c>
      <c r="E9" s="9">
        <v>1</v>
      </c>
      <c r="F9" s="10">
        <f>+[1]HISTORICOS!P9</f>
        <v>703941.12</v>
      </c>
      <c r="G9" s="10">
        <v>9714300</v>
      </c>
      <c r="H9" s="10">
        <v>1215771</v>
      </c>
      <c r="I9" s="14">
        <f t="shared" si="0"/>
        <v>703941.12</v>
      </c>
      <c r="J9" s="14">
        <f t="shared" si="1"/>
        <v>9714300</v>
      </c>
      <c r="K9" s="14">
        <f t="shared" si="2"/>
        <v>1215771</v>
      </c>
      <c r="L9" s="14">
        <f t="shared" si="3"/>
        <v>2025815.43</v>
      </c>
      <c r="M9" s="14">
        <f t="shared" si="4"/>
        <v>1278751.83</v>
      </c>
      <c r="N9" s="14">
        <f t="shared" si="5"/>
        <v>3878004.04</v>
      </c>
      <c r="O9" s="15">
        <f t="shared" si="6"/>
        <v>5060855.2000674205</v>
      </c>
      <c r="P9" s="16">
        <f t="shared" si="7"/>
        <v>1.3050154532761704</v>
      </c>
      <c r="Q9" s="15">
        <f t="shared" si="8"/>
        <v>703941.12</v>
      </c>
      <c r="R9" s="17" t="s">
        <v>5</v>
      </c>
    </row>
    <row r="10" spans="1:18" s="5" customFormat="1" x14ac:dyDescent="0.45">
      <c r="A10" s="9">
        <v>8</v>
      </c>
      <c r="B10" s="9" t="s">
        <v>19</v>
      </c>
      <c r="C10" s="12" t="s">
        <v>28</v>
      </c>
      <c r="D10" s="13" t="s">
        <v>21</v>
      </c>
      <c r="E10" s="9">
        <v>1</v>
      </c>
      <c r="F10" s="10">
        <f>+[1]HISTORICOS!P10</f>
        <v>989916.1</v>
      </c>
      <c r="G10" s="10">
        <v>10714300</v>
      </c>
      <c r="H10" s="10">
        <v>1917085</v>
      </c>
      <c r="I10" s="14">
        <f t="shared" si="0"/>
        <v>989916.1</v>
      </c>
      <c r="J10" s="14">
        <f t="shared" si="1"/>
        <v>10714300</v>
      </c>
      <c r="K10" s="14">
        <f t="shared" si="2"/>
        <v>1917085</v>
      </c>
      <c r="L10" s="14">
        <f t="shared" si="3"/>
        <v>2729404.18</v>
      </c>
      <c r="M10" s="14">
        <f t="shared" si="4"/>
        <v>1845989</v>
      </c>
      <c r="N10" s="14">
        <f t="shared" si="5"/>
        <v>4540433.7</v>
      </c>
      <c r="O10" s="15">
        <f t="shared" si="6"/>
        <v>5366784.8251992147</v>
      </c>
      <c r="P10" s="16">
        <f t="shared" si="7"/>
        <v>1.1819982802962665</v>
      </c>
      <c r="Q10" s="15">
        <f t="shared" si="8"/>
        <v>989916.1</v>
      </c>
      <c r="R10" s="17" t="s">
        <v>5</v>
      </c>
    </row>
    <row r="11" spans="1:18" s="5" customFormat="1" x14ac:dyDescent="0.45">
      <c r="A11" s="9">
        <v>9</v>
      </c>
      <c r="B11" s="9" t="s">
        <v>19</v>
      </c>
      <c r="C11" s="12" t="s">
        <v>29</v>
      </c>
      <c r="D11" s="13" t="s">
        <v>21</v>
      </c>
      <c r="E11" s="9">
        <v>1</v>
      </c>
      <c r="F11" s="10">
        <f>+[1]HISTORICOS!P11</f>
        <v>2352945.4300000002</v>
      </c>
      <c r="G11" s="10">
        <v>12571400</v>
      </c>
      <c r="H11" s="10">
        <v>2473751</v>
      </c>
      <c r="I11" s="14">
        <f t="shared" si="0"/>
        <v>2352945.4300000002</v>
      </c>
      <c r="J11" s="14">
        <f t="shared" si="1"/>
        <v>12571400</v>
      </c>
      <c r="K11" s="14">
        <f t="shared" si="2"/>
        <v>2473751</v>
      </c>
      <c r="L11" s="14">
        <f t="shared" si="3"/>
        <v>4182640.08</v>
      </c>
      <c r="M11" s="14">
        <f t="shared" si="4"/>
        <v>3301095.31</v>
      </c>
      <c r="N11" s="14">
        <f t="shared" si="5"/>
        <v>5799365.4800000004</v>
      </c>
      <c r="O11" s="15">
        <f t="shared" si="6"/>
        <v>5865064.9770782292</v>
      </c>
      <c r="P11" s="16">
        <f t="shared" si="7"/>
        <v>1.0113287388602776</v>
      </c>
      <c r="Q11" s="15">
        <f t="shared" si="8"/>
        <v>2352945.4300000002</v>
      </c>
      <c r="R11" s="17" t="s">
        <v>5</v>
      </c>
    </row>
    <row r="12" spans="1:18" s="5" customFormat="1" ht="34.9" x14ac:dyDescent="0.45">
      <c r="A12" s="9">
        <v>10</v>
      </c>
      <c r="B12" s="9" t="s">
        <v>19</v>
      </c>
      <c r="C12" s="18" t="s">
        <v>30</v>
      </c>
      <c r="D12" s="19" t="s">
        <v>21</v>
      </c>
      <c r="E12" s="9">
        <v>1</v>
      </c>
      <c r="F12" s="10">
        <f>+[1]HISTORICOS!P12</f>
        <v>7779630.1600000001</v>
      </c>
      <c r="G12" s="10">
        <v>21428600</v>
      </c>
      <c r="H12" s="10">
        <v>8179054</v>
      </c>
      <c r="I12" s="14">
        <f t="shared" si="0"/>
        <v>7779630.1600000001</v>
      </c>
      <c r="J12" s="14">
        <f t="shared" si="1"/>
        <v>21428600</v>
      </c>
      <c r="K12" s="14">
        <f t="shared" si="2"/>
        <v>8179054</v>
      </c>
      <c r="L12" s="14">
        <f t="shared" si="3"/>
        <v>11088818.5</v>
      </c>
      <c r="M12" s="14">
        <f t="shared" si="4"/>
        <v>10085018.470000001</v>
      </c>
      <c r="N12" s="14">
        <f t="shared" si="5"/>
        <v>12462428.050000001</v>
      </c>
      <c r="O12" s="15">
        <f t="shared" si="6"/>
        <v>7767500.5235844264</v>
      </c>
      <c r="P12" s="16">
        <f t="shared" si="7"/>
        <v>0.62327344979812549</v>
      </c>
      <c r="Q12" s="15">
        <f t="shared" si="8"/>
        <v>7779630.1600000001</v>
      </c>
      <c r="R12" s="17" t="s">
        <v>5</v>
      </c>
    </row>
    <row r="13" spans="1:18" s="5" customFormat="1" ht="34.9" x14ac:dyDescent="0.45">
      <c r="A13" s="9">
        <v>11</v>
      </c>
      <c r="B13" s="9" t="s">
        <v>19</v>
      </c>
      <c r="C13" s="18" t="s">
        <v>31</v>
      </c>
      <c r="D13" s="19" t="s">
        <v>21</v>
      </c>
      <c r="E13" s="9">
        <v>1</v>
      </c>
      <c r="F13" s="10">
        <f>+[1]HISTORICOS!P13</f>
        <v>6603599.0700000003</v>
      </c>
      <c r="G13" s="10">
        <v>21428600</v>
      </c>
      <c r="H13" s="10">
        <v>6942643</v>
      </c>
      <c r="I13" s="14">
        <f t="shared" si="0"/>
        <v>6603599.0700000003</v>
      </c>
      <c r="J13" s="14">
        <f t="shared" si="1"/>
        <v>21428600</v>
      </c>
      <c r="K13" s="14">
        <f t="shared" si="2"/>
        <v>6942643</v>
      </c>
      <c r="L13" s="14">
        <f t="shared" si="3"/>
        <v>9941069.5</v>
      </c>
      <c r="M13" s="14">
        <f t="shared" si="4"/>
        <v>8768429.0600000005</v>
      </c>
      <c r="N13" s="14">
        <f t="shared" si="5"/>
        <v>11658280.689999999</v>
      </c>
      <c r="O13" s="15">
        <f t="shared" si="6"/>
        <v>8463042.7306694239</v>
      </c>
      <c r="P13" s="16">
        <f t="shared" si="7"/>
        <v>0.7259254563950136</v>
      </c>
      <c r="Q13" s="15">
        <f t="shared" si="8"/>
        <v>6603599.0700000003</v>
      </c>
      <c r="R13" s="17" t="s">
        <v>5</v>
      </c>
    </row>
    <row r="14" spans="1:18" s="5" customFormat="1" ht="23.25" x14ac:dyDescent="0.45">
      <c r="A14" s="9">
        <v>12</v>
      </c>
      <c r="B14" s="9" t="s">
        <v>19</v>
      </c>
      <c r="C14" s="12" t="s">
        <v>32</v>
      </c>
      <c r="D14" s="13" t="s">
        <v>21</v>
      </c>
      <c r="E14" s="9">
        <v>1</v>
      </c>
      <c r="F14" s="10">
        <f>+[1]HISTORICOS!P14</f>
        <v>10999079.16</v>
      </c>
      <c r="G14" s="10">
        <v>31428600</v>
      </c>
      <c r="H14" s="10">
        <v>11563798</v>
      </c>
      <c r="I14" s="14">
        <f t="shared" si="0"/>
        <v>10999079.16</v>
      </c>
      <c r="J14" s="14">
        <f t="shared" si="1"/>
        <v>31428600</v>
      </c>
      <c r="K14" s="14">
        <f t="shared" si="2"/>
        <v>11563798</v>
      </c>
      <c r="L14" s="14">
        <f t="shared" si="3"/>
        <v>15870622.199999999</v>
      </c>
      <c r="M14" s="14">
        <f t="shared" si="4"/>
        <v>14339546.76</v>
      </c>
      <c r="N14" s="14">
        <f t="shared" si="5"/>
        <v>17997159.050000001</v>
      </c>
      <c r="O14" s="15">
        <f t="shared" si="6"/>
        <v>11635395.621546702</v>
      </c>
      <c r="P14" s="16">
        <f t="shared" si="7"/>
        <v>0.64651290735504729</v>
      </c>
      <c r="Q14" s="15">
        <f t="shared" si="8"/>
        <v>10999079.16</v>
      </c>
      <c r="R14" s="17" t="s">
        <v>5</v>
      </c>
    </row>
    <row r="15" spans="1:18" s="5" customFormat="1" ht="23.25" x14ac:dyDescent="0.45">
      <c r="A15" s="9">
        <v>13</v>
      </c>
      <c r="B15" s="9" t="s">
        <v>19</v>
      </c>
      <c r="C15" s="12" t="s">
        <v>33</v>
      </c>
      <c r="D15" s="13" t="s">
        <v>21</v>
      </c>
      <c r="E15" s="9">
        <v>1</v>
      </c>
      <c r="F15" s="10">
        <f>+[1]HISTORICOS!P15</f>
        <v>21066965.899999999</v>
      </c>
      <c r="G15" s="10">
        <v>32857100</v>
      </c>
      <c r="H15" s="10">
        <v>22148592</v>
      </c>
      <c r="I15" s="14">
        <f t="shared" si="0"/>
        <v>21066965.899999999</v>
      </c>
      <c r="J15" s="14">
        <f t="shared" si="1"/>
        <v>32857100</v>
      </c>
      <c r="K15" s="14">
        <f t="shared" si="2"/>
        <v>22148592</v>
      </c>
      <c r="L15" s="14">
        <f t="shared" si="3"/>
        <v>24842336.960000001</v>
      </c>
      <c r="M15" s="14">
        <f t="shared" si="4"/>
        <v>24379917.25</v>
      </c>
      <c r="N15" s="14">
        <f t="shared" si="5"/>
        <v>25357552.629999999</v>
      </c>
      <c r="O15" s="15">
        <f t="shared" si="6"/>
        <v>6517276.024821097</v>
      </c>
      <c r="P15" s="16">
        <f t="shared" si="7"/>
        <v>0.25701518281029384</v>
      </c>
      <c r="Q15" s="15">
        <f t="shared" si="8"/>
        <v>21066965.899999999</v>
      </c>
      <c r="R15" s="17" t="s">
        <v>5</v>
      </c>
    </row>
    <row r="16" spans="1:18" s="5" customFormat="1" ht="23.25" x14ac:dyDescent="0.45">
      <c r="A16" s="9">
        <v>14</v>
      </c>
      <c r="B16" s="9" t="s">
        <v>19</v>
      </c>
      <c r="C16" s="12" t="s">
        <v>34</v>
      </c>
      <c r="D16" s="13" t="s">
        <v>21</v>
      </c>
      <c r="E16" s="9">
        <v>1</v>
      </c>
      <c r="F16" s="10">
        <f>+[1]HISTORICOS!P16</f>
        <v>17597903.190000001</v>
      </c>
      <c r="G16" s="10">
        <v>31428600</v>
      </c>
      <c r="H16" s="10">
        <v>18501420</v>
      </c>
      <c r="I16" s="14">
        <f t="shared" si="0"/>
        <v>17597903.190000001</v>
      </c>
      <c r="J16" s="14">
        <f t="shared" si="1"/>
        <v>31428600</v>
      </c>
      <c r="K16" s="14">
        <f t="shared" si="2"/>
        <v>18501420</v>
      </c>
      <c r="L16" s="14">
        <f t="shared" si="3"/>
        <v>21710192.489999998</v>
      </c>
      <c r="M16" s="14">
        <f t="shared" si="4"/>
        <v>21024155.280000001</v>
      </c>
      <c r="N16" s="14">
        <f t="shared" si="5"/>
        <v>22509307.73</v>
      </c>
      <c r="O16" s="15">
        <f t="shared" si="6"/>
        <v>7737532.9792350242</v>
      </c>
      <c r="P16" s="16">
        <f t="shared" si="7"/>
        <v>0.34374815396577385</v>
      </c>
      <c r="Q16" s="15">
        <f t="shared" si="8"/>
        <v>17597903.190000001</v>
      </c>
      <c r="R16" s="17" t="s">
        <v>5</v>
      </c>
    </row>
    <row r="17" spans="1:18" s="5" customFormat="1" x14ac:dyDescent="0.45">
      <c r="A17" s="9"/>
      <c r="B17" s="9"/>
      <c r="C17" s="7" t="s">
        <v>35</v>
      </c>
      <c r="D17" s="13"/>
      <c r="E17" s="9"/>
      <c r="F17" s="10"/>
      <c r="G17" s="10"/>
      <c r="H17" s="10"/>
      <c r="I17" s="14"/>
      <c r="J17" s="14"/>
      <c r="K17" s="14"/>
      <c r="L17" s="14"/>
      <c r="M17" s="14"/>
      <c r="N17" s="14"/>
      <c r="O17" s="15"/>
      <c r="P17" s="16"/>
      <c r="Q17" s="11"/>
      <c r="R17" s="11"/>
    </row>
    <row r="18" spans="1:18" s="5" customFormat="1" ht="23.25" x14ac:dyDescent="0.45">
      <c r="A18" s="9">
        <v>15</v>
      </c>
      <c r="B18" s="9" t="s">
        <v>19</v>
      </c>
      <c r="C18" s="12" t="s">
        <v>36</v>
      </c>
      <c r="D18" s="13" t="s">
        <v>21</v>
      </c>
      <c r="E18" s="9">
        <v>1</v>
      </c>
      <c r="F18" s="10">
        <f>+[1]HISTORICOS!P18</f>
        <v>316773.45</v>
      </c>
      <c r="G18" s="10">
        <v>6000000</v>
      </c>
      <c r="H18" s="10">
        <v>333037</v>
      </c>
      <c r="I18" s="14">
        <f t="shared" si="0"/>
        <v>316773.45</v>
      </c>
      <c r="J18" s="14">
        <f t="shared" si="1"/>
        <v>6000000</v>
      </c>
      <c r="K18" s="14">
        <f t="shared" si="2"/>
        <v>333037</v>
      </c>
      <c r="L18" s="14">
        <f t="shared" si="3"/>
        <v>858613.09</v>
      </c>
      <c r="M18" s="14">
        <f t="shared" si="4"/>
        <v>474220.86</v>
      </c>
      <c r="N18" s="14">
        <f t="shared" si="5"/>
        <v>2216603.48</v>
      </c>
      <c r="O18" s="15">
        <f t="shared" si="6"/>
        <v>3276527.5868682615</v>
      </c>
      <c r="P18" s="16">
        <f t="shared" si="7"/>
        <v>1.4781748817196034</v>
      </c>
      <c r="Q18" s="15">
        <f t="shared" ref="Q18:Q21" si="9">+F18</f>
        <v>316773.45</v>
      </c>
      <c r="R18" s="17" t="s">
        <v>5</v>
      </c>
    </row>
    <row r="19" spans="1:18" s="5" customFormat="1" x14ac:dyDescent="0.45">
      <c r="A19" s="9">
        <v>16</v>
      </c>
      <c r="B19" s="9" t="s">
        <v>19</v>
      </c>
      <c r="C19" s="12" t="s">
        <v>37</v>
      </c>
      <c r="D19" s="13" t="s">
        <v>21</v>
      </c>
      <c r="E19" s="9">
        <v>1</v>
      </c>
      <c r="F19" s="10">
        <f>+[1]HISTORICOS!P19</f>
        <v>364986.51</v>
      </c>
      <c r="G19" s="10">
        <v>7857100</v>
      </c>
      <c r="H19" s="10">
        <v>383726</v>
      </c>
      <c r="I19" s="14">
        <f t="shared" si="0"/>
        <v>364986.51</v>
      </c>
      <c r="J19" s="14">
        <f t="shared" si="1"/>
        <v>7857100</v>
      </c>
      <c r="K19" s="14">
        <f t="shared" si="2"/>
        <v>383726</v>
      </c>
      <c r="L19" s="14">
        <f t="shared" si="3"/>
        <v>1032412.94</v>
      </c>
      <c r="M19" s="14">
        <f t="shared" si="4"/>
        <v>548132.73</v>
      </c>
      <c r="N19" s="14">
        <f t="shared" si="5"/>
        <v>2868604.17</v>
      </c>
      <c r="O19" s="15">
        <f t="shared" si="6"/>
        <v>4320174.2761799442</v>
      </c>
      <c r="P19" s="16">
        <f t="shared" si="7"/>
        <v>1.506019659791523</v>
      </c>
      <c r="Q19" s="15">
        <f t="shared" si="9"/>
        <v>364986.51</v>
      </c>
      <c r="R19" s="17" t="s">
        <v>5</v>
      </c>
    </row>
    <row r="20" spans="1:18" s="5" customFormat="1" x14ac:dyDescent="0.45">
      <c r="A20" s="9">
        <v>17</v>
      </c>
      <c r="B20" s="9" t="s">
        <v>19</v>
      </c>
      <c r="C20" s="12" t="s">
        <v>38</v>
      </c>
      <c r="D20" s="13" t="s">
        <v>21</v>
      </c>
      <c r="E20" s="9">
        <v>1</v>
      </c>
      <c r="F20" s="10">
        <f>+[1]HISTORICOS!P20</f>
        <v>661830.96</v>
      </c>
      <c r="G20" s="10">
        <v>9285700</v>
      </c>
      <c r="H20" s="10">
        <v>695811</v>
      </c>
      <c r="I20" s="14">
        <f t="shared" si="0"/>
        <v>661830.96</v>
      </c>
      <c r="J20" s="14">
        <f t="shared" si="1"/>
        <v>9285700</v>
      </c>
      <c r="K20" s="14">
        <f t="shared" si="2"/>
        <v>695811</v>
      </c>
      <c r="L20" s="14">
        <f t="shared" si="3"/>
        <v>1623121.41</v>
      </c>
      <c r="M20" s="14">
        <f t="shared" si="4"/>
        <v>981731.87</v>
      </c>
      <c r="N20" s="14">
        <f t="shared" si="5"/>
        <v>3547780.65</v>
      </c>
      <c r="O20" s="15">
        <f t="shared" si="6"/>
        <v>4969212.9640837805</v>
      </c>
      <c r="P20" s="16">
        <f t="shared" si="7"/>
        <v>1.4006539451878968</v>
      </c>
      <c r="Q20" s="15">
        <f t="shared" si="9"/>
        <v>661830.96</v>
      </c>
      <c r="R20" s="17" t="s">
        <v>5</v>
      </c>
    </row>
    <row r="21" spans="1:18" s="5" customFormat="1" x14ac:dyDescent="0.45">
      <c r="A21" s="9">
        <v>18</v>
      </c>
      <c r="B21" s="9" t="s">
        <v>19</v>
      </c>
      <c r="C21" s="12" t="s">
        <v>39</v>
      </c>
      <c r="D21" s="13" t="s">
        <v>21</v>
      </c>
      <c r="E21" s="9">
        <v>1</v>
      </c>
      <c r="F21" s="10">
        <f>+[1]HISTORICOS!P21</f>
        <v>195530.94</v>
      </c>
      <c r="G21" s="10">
        <v>5428600</v>
      </c>
      <c r="H21" s="10">
        <v>205570</v>
      </c>
      <c r="I21" s="14">
        <f t="shared" si="0"/>
        <v>195530.94</v>
      </c>
      <c r="J21" s="14">
        <f t="shared" si="1"/>
        <v>5428600</v>
      </c>
      <c r="K21" s="14">
        <f t="shared" si="2"/>
        <v>205570</v>
      </c>
      <c r="L21" s="14">
        <f t="shared" si="3"/>
        <v>602034</v>
      </c>
      <c r="M21" s="14">
        <f t="shared" si="4"/>
        <v>295188.06</v>
      </c>
      <c r="N21" s="14">
        <f t="shared" si="5"/>
        <v>1943233.65</v>
      </c>
      <c r="O21" s="15">
        <f t="shared" si="6"/>
        <v>3018419.9771391149</v>
      </c>
      <c r="P21" s="16">
        <f t="shared" si="7"/>
        <v>1.5532975034366634</v>
      </c>
      <c r="Q21" s="15">
        <f t="shared" si="9"/>
        <v>195530.94</v>
      </c>
      <c r="R21" s="17" t="s">
        <v>5</v>
      </c>
    </row>
    <row r="22" spans="1:18" s="5" customFormat="1" x14ac:dyDescent="0.45">
      <c r="A22" s="9"/>
      <c r="B22" s="9"/>
      <c r="C22" s="7" t="s">
        <v>40</v>
      </c>
      <c r="D22" s="13"/>
      <c r="E22" s="9"/>
      <c r="F22" s="10"/>
      <c r="G22" s="10"/>
      <c r="H22" s="10"/>
      <c r="I22" s="14"/>
      <c r="J22" s="14"/>
      <c r="K22" s="14"/>
      <c r="L22" s="14"/>
      <c r="M22" s="14"/>
      <c r="N22" s="14"/>
      <c r="O22" s="15"/>
      <c r="P22" s="16"/>
      <c r="Q22" s="11"/>
      <c r="R22" s="11"/>
    </row>
    <row r="23" spans="1:18" s="5" customFormat="1" ht="23.25" x14ac:dyDescent="0.45">
      <c r="A23" s="9">
        <v>19</v>
      </c>
      <c r="B23" s="9" t="s">
        <v>19</v>
      </c>
      <c r="C23" s="12" t="s">
        <v>41</v>
      </c>
      <c r="D23" s="13" t="s">
        <v>21</v>
      </c>
      <c r="E23" s="9">
        <v>1</v>
      </c>
      <c r="F23" s="10">
        <f>+[1]HISTORICOS!P23</f>
        <v>930521.83</v>
      </c>
      <c r="G23" s="10">
        <v>12571400</v>
      </c>
      <c r="H23" s="10">
        <v>1467300</v>
      </c>
      <c r="I23" s="14">
        <f t="shared" si="0"/>
        <v>930521.83</v>
      </c>
      <c r="J23" s="14">
        <f t="shared" si="1"/>
        <v>12571400</v>
      </c>
      <c r="K23" s="14">
        <f t="shared" si="2"/>
        <v>1467300</v>
      </c>
      <c r="L23" s="14">
        <f t="shared" si="3"/>
        <v>2579544.61</v>
      </c>
      <c r="M23" s="14">
        <f t="shared" si="4"/>
        <v>1634222.5</v>
      </c>
      <c r="N23" s="14">
        <f t="shared" si="5"/>
        <v>4989740.6100000003</v>
      </c>
      <c r="O23" s="15">
        <f t="shared" si="6"/>
        <v>6571392.7009750772</v>
      </c>
      <c r="P23" s="16">
        <f t="shared" si="7"/>
        <v>1.3169808241745611</v>
      </c>
      <c r="Q23" s="15">
        <f t="shared" ref="Q23:Q30" si="10">+F23</f>
        <v>930521.83</v>
      </c>
      <c r="R23" s="17" t="s">
        <v>5</v>
      </c>
    </row>
    <row r="24" spans="1:18" s="5" customFormat="1" ht="23.25" x14ac:dyDescent="0.45">
      <c r="A24" s="9">
        <v>20</v>
      </c>
      <c r="B24" s="9" t="s">
        <v>19</v>
      </c>
      <c r="C24" s="12" t="s">
        <v>42</v>
      </c>
      <c r="D24" s="13" t="s">
        <v>21</v>
      </c>
      <c r="E24" s="9">
        <v>1</v>
      </c>
      <c r="F24" s="10">
        <f>+[1]HISTORICOS!P24</f>
        <v>1726854.69</v>
      </c>
      <c r="G24" s="10">
        <v>21428600</v>
      </c>
      <c r="H24" s="10">
        <v>1815516</v>
      </c>
      <c r="I24" s="14">
        <f t="shared" si="0"/>
        <v>1726854.69</v>
      </c>
      <c r="J24" s="14">
        <f t="shared" si="1"/>
        <v>21428600</v>
      </c>
      <c r="K24" s="14">
        <f t="shared" si="2"/>
        <v>1815516</v>
      </c>
      <c r="L24" s="14">
        <f t="shared" si="3"/>
        <v>4065212.24</v>
      </c>
      <c r="M24" s="14">
        <f t="shared" si="4"/>
        <v>2549802.4900000002</v>
      </c>
      <c r="N24" s="14">
        <f t="shared" si="5"/>
        <v>8323656.9000000004</v>
      </c>
      <c r="O24" s="15">
        <f t="shared" si="6"/>
        <v>11349300.221298916</v>
      </c>
      <c r="P24" s="16">
        <f t="shared" si="7"/>
        <v>1.3634992837461759</v>
      </c>
      <c r="Q24" s="15">
        <f t="shared" si="10"/>
        <v>1726854.69</v>
      </c>
      <c r="R24" s="17" t="s">
        <v>5</v>
      </c>
    </row>
    <row r="25" spans="1:18" s="5" customFormat="1" x14ac:dyDescent="0.45">
      <c r="A25" s="9">
        <v>21</v>
      </c>
      <c r="B25" s="9" t="s">
        <v>19</v>
      </c>
      <c r="C25" s="12" t="s">
        <v>43</v>
      </c>
      <c r="D25" s="13" t="s">
        <v>21</v>
      </c>
      <c r="E25" s="9">
        <v>1</v>
      </c>
      <c r="F25" s="10">
        <f>+[1]HISTORICOS!P25</f>
        <v>10148170.560000001</v>
      </c>
      <c r="G25" s="10">
        <v>45714300</v>
      </c>
      <c r="H25" s="10">
        <v>10669201</v>
      </c>
      <c r="I25" s="14">
        <f t="shared" si="0"/>
        <v>10148170.560000001</v>
      </c>
      <c r="J25" s="14">
        <f t="shared" si="1"/>
        <v>45714300</v>
      </c>
      <c r="K25" s="14">
        <f t="shared" si="2"/>
        <v>10669201</v>
      </c>
      <c r="L25" s="14">
        <f t="shared" si="3"/>
        <v>17042131.399999999</v>
      </c>
      <c r="M25" s="14">
        <f t="shared" si="4"/>
        <v>14009352.949999999</v>
      </c>
      <c r="N25" s="14">
        <f t="shared" si="5"/>
        <v>22177223.850000001</v>
      </c>
      <c r="O25" s="15">
        <f t="shared" si="6"/>
        <v>20385370.571327381</v>
      </c>
      <c r="P25" s="16">
        <f t="shared" si="7"/>
        <v>0.91920299444185749</v>
      </c>
      <c r="Q25" s="15">
        <f t="shared" si="10"/>
        <v>10148170.560000001</v>
      </c>
      <c r="R25" s="17" t="s">
        <v>5</v>
      </c>
    </row>
    <row r="26" spans="1:18" s="5" customFormat="1" x14ac:dyDescent="0.45">
      <c r="A26" s="9">
        <v>22</v>
      </c>
      <c r="B26" s="9" t="s">
        <v>19</v>
      </c>
      <c r="C26" s="12" t="s">
        <v>44</v>
      </c>
      <c r="D26" s="13" t="s">
        <v>21</v>
      </c>
      <c r="E26" s="9">
        <v>1</v>
      </c>
      <c r="F26" s="10">
        <f>+[1]HISTORICOS!P26</f>
        <v>1812378.73</v>
      </c>
      <c r="G26" s="10">
        <v>22857100</v>
      </c>
      <c r="H26" s="10">
        <v>1905431</v>
      </c>
      <c r="I26" s="14">
        <f t="shared" si="0"/>
        <v>1812378.73</v>
      </c>
      <c r="J26" s="14">
        <f t="shared" si="1"/>
        <v>22857100</v>
      </c>
      <c r="K26" s="14">
        <f t="shared" si="2"/>
        <v>1905431</v>
      </c>
      <c r="L26" s="14">
        <f t="shared" si="3"/>
        <v>4289642.54</v>
      </c>
      <c r="M26" s="14">
        <f t="shared" si="4"/>
        <v>2677790.13</v>
      </c>
      <c r="N26" s="14">
        <f t="shared" si="5"/>
        <v>8858303.2400000002</v>
      </c>
      <c r="O26" s="15">
        <f t="shared" si="6"/>
        <v>12123402.890982546</v>
      </c>
      <c r="P26" s="16">
        <f t="shared" si="7"/>
        <v>1.3685919935816677</v>
      </c>
      <c r="Q26" s="15">
        <f t="shared" si="10"/>
        <v>1812378.73</v>
      </c>
      <c r="R26" s="17" t="s">
        <v>5</v>
      </c>
    </row>
    <row r="27" spans="1:18" s="5" customFormat="1" x14ac:dyDescent="0.45">
      <c r="A27" s="9">
        <v>23</v>
      </c>
      <c r="B27" s="9" t="s">
        <v>19</v>
      </c>
      <c r="C27" s="12" t="s">
        <v>45</v>
      </c>
      <c r="D27" s="13" t="s">
        <v>21</v>
      </c>
      <c r="E27" s="9">
        <v>1</v>
      </c>
      <c r="F27" s="10">
        <f>+[1]HISTORICOS!P27</f>
        <v>3519705.58</v>
      </c>
      <c r="G27" s="10">
        <v>38571400</v>
      </c>
      <c r="H27" s="10">
        <v>3700415</v>
      </c>
      <c r="I27" s="14">
        <f t="shared" si="0"/>
        <v>3519705.58</v>
      </c>
      <c r="J27" s="14">
        <f t="shared" si="1"/>
        <v>38571400</v>
      </c>
      <c r="K27" s="14">
        <f t="shared" si="2"/>
        <v>3700415</v>
      </c>
      <c r="L27" s="14">
        <f t="shared" si="3"/>
        <v>7949516.6600000001</v>
      </c>
      <c r="M27" s="14">
        <f t="shared" si="4"/>
        <v>5169912.82</v>
      </c>
      <c r="N27" s="14">
        <f t="shared" si="5"/>
        <v>15263840.189999999</v>
      </c>
      <c r="O27" s="15">
        <f t="shared" si="6"/>
        <v>20185141.121122412</v>
      </c>
      <c r="P27" s="16">
        <f t="shared" si="7"/>
        <v>1.3224156483469061</v>
      </c>
      <c r="Q27" s="15">
        <f t="shared" si="10"/>
        <v>3519705.58</v>
      </c>
      <c r="R27" s="17" t="s">
        <v>5</v>
      </c>
    </row>
    <row r="28" spans="1:18" s="5" customFormat="1" ht="23.25" x14ac:dyDescent="0.45">
      <c r="A28" s="9">
        <v>24</v>
      </c>
      <c r="B28" s="9" t="s">
        <v>19</v>
      </c>
      <c r="C28" s="12" t="s">
        <v>46</v>
      </c>
      <c r="D28" s="13" t="s">
        <v>21</v>
      </c>
      <c r="E28" s="9">
        <v>1</v>
      </c>
      <c r="F28" s="10">
        <f>+[1]HISTORICOS!P28</f>
        <v>17243505.850000001</v>
      </c>
      <c r="G28" s="10">
        <v>27142900</v>
      </c>
      <c r="H28" s="10">
        <v>18128827</v>
      </c>
      <c r="I28" s="14">
        <f t="shared" si="0"/>
        <v>17243505.850000001</v>
      </c>
      <c r="J28" s="14">
        <f t="shared" si="1"/>
        <v>27142900</v>
      </c>
      <c r="K28" s="14">
        <f t="shared" si="2"/>
        <v>18128827</v>
      </c>
      <c r="L28" s="14">
        <f t="shared" si="3"/>
        <v>20396258.460000001</v>
      </c>
      <c r="M28" s="14">
        <f t="shared" si="4"/>
        <v>20000578.530000001</v>
      </c>
      <c r="N28" s="14">
        <f t="shared" si="5"/>
        <v>20838410.949999999</v>
      </c>
      <c r="O28" s="15">
        <f t="shared" si="6"/>
        <v>5477762.7751516178</v>
      </c>
      <c r="P28" s="16">
        <f t="shared" si="7"/>
        <v>0.26286854541332566</v>
      </c>
      <c r="Q28" s="15">
        <f t="shared" si="10"/>
        <v>17243505.850000001</v>
      </c>
      <c r="R28" s="17" t="s">
        <v>5</v>
      </c>
    </row>
    <row r="29" spans="1:18" s="5" customFormat="1" x14ac:dyDescent="0.45">
      <c r="A29" s="9">
        <v>25</v>
      </c>
      <c r="B29" s="9" t="s">
        <v>19</v>
      </c>
      <c r="C29" s="12" t="s">
        <v>47</v>
      </c>
      <c r="D29" s="13" t="s">
        <v>21</v>
      </c>
      <c r="E29" s="9">
        <v>1</v>
      </c>
      <c r="F29" s="10">
        <f>+[1]HISTORICOS!P29</f>
        <v>13575063.9</v>
      </c>
      <c r="G29" s="10">
        <v>52857100</v>
      </c>
      <c r="H29" s="10">
        <v>14272039</v>
      </c>
      <c r="I29" s="14">
        <f t="shared" si="0"/>
        <v>13575063.9</v>
      </c>
      <c r="J29" s="14">
        <f t="shared" si="1"/>
        <v>52857100</v>
      </c>
      <c r="K29" s="14">
        <f t="shared" si="2"/>
        <v>14272039</v>
      </c>
      <c r="L29" s="14">
        <f t="shared" si="3"/>
        <v>21715862.309999999</v>
      </c>
      <c r="M29" s="14">
        <f t="shared" si="4"/>
        <v>18444457.68</v>
      </c>
      <c r="N29" s="14">
        <f t="shared" si="5"/>
        <v>26901400.969999999</v>
      </c>
      <c r="O29" s="15">
        <f t="shared" si="6"/>
        <v>22480995.925542101</v>
      </c>
      <c r="P29" s="16">
        <f t="shared" si="7"/>
        <v>0.83568123275856676</v>
      </c>
      <c r="Q29" s="15">
        <f t="shared" si="10"/>
        <v>13575063.9</v>
      </c>
      <c r="R29" s="17" t="s">
        <v>5</v>
      </c>
    </row>
    <row r="30" spans="1:18" s="5" customFormat="1" ht="23.25" x14ac:dyDescent="0.45">
      <c r="A30" s="9">
        <v>26</v>
      </c>
      <c r="B30" s="9" t="s">
        <v>19</v>
      </c>
      <c r="C30" s="12" t="s">
        <v>48</v>
      </c>
      <c r="D30" s="13" t="s">
        <v>21</v>
      </c>
      <c r="E30" s="9">
        <v>1</v>
      </c>
      <c r="F30" s="10">
        <f>+[1]HISTORICOS!P30</f>
        <v>20378689.84</v>
      </c>
      <c r="G30" s="10">
        <v>54285700</v>
      </c>
      <c r="H30" s="10">
        <v>21424978</v>
      </c>
      <c r="I30" s="14">
        <f t="shared" si="0"/>
        <v>20378689.84</v>
      </c>
      <c r="J30" s="14">
        <f t="shared" si="1"/>
        <v>54285700</v>
      </c>
      <c r="K30" s="14">
        <f t="shared" si="2"/>
        <v>21424978</v>
      </c>
      <c r="L30" s="14">
        <f t="shared" si="3"/>
        <v>28725043.530000001</v>
      </c>
      <c r="M30" s="14">
        <f t="shared" si="4"/>
        <v>26277429.219999999</v>
      </c>
      <c r="N30" s="14">
        <f t="shared" si="5"/>
        <v>32029789.280000001</v>
      </c>
      <c r="O30" s="15">
        <f t="shared" si="6"/>
        <v>19281282.405765891</v>
      </c>
      <c r="P30" s="16">
        <f t="shared" si="7"/>
        <v>0.60197968326333895</v>
      </c>
      <c r="Q30" s="15">
        <f t="shared" si="10"/>
        <v>20378689.84</v>
      </c>
      <c r="R30" s="17" t="s">
        <v>5</v>
      </c>
    </row>
    <row r="31" spans="1:18" s="5" customFormat="1" ht="23.25" x14ac:dyDescent="0.45">
      <c r="A31" s="9">
        <v>27</v>
      </c>
      <c r="B31" s="9" t="s">
        <v>19</v>
      </c>
      <c r="C31" s="12" t="s">
        <v>49</v>
      </c>
      <c r="D31" s="13" t="s">
        <v>21</v>
      </c>
      <c r="E31" s="9">
        <v>1</v>
      </c>
      <c r="F31" s="10"/>
      <c r="G31" s="10">
        <v>60000000</v>
      </c>
      <c r="H31" s="10">
        <v>22661401</v>
      </c>
      <c r="I31" s="14">
        <f t="shared" si="0"/>
        <v>22661401</v>
      </c>
      <c r="J31" s="14">
        <f t="shared" si="1"/>
        <v>60000000</v>
      </c>
      <c r="K31" s="14">
        <f t="shared" si="2"/>
        <v>41330700.5</v>
      </c>
      <c r="L31" s="14">
        <f t="shared" si="3"/>
        <v>36873894.020000003</v>
      </c>
      <c r="M31" s="14">
        <f t="shared" si="4"/>
        <v>32897677.600000001</v>
      </c>
      <c r="N31" s="14">
        <f t="shared" si="5"/>
        <v>41330700.5</v>
      </c>
      <c r="O31" s="15">
        <f t="shared" si="6"/>
        <v>26402376.552905243</v>
      </c>
      <c r="P31" s="16">
        <f t="shared" si="7"/>
        <v>0.6388078651825716</v>
      </c>
      <c r="Q31" s="15">
        <f>+L31</f>
        <v>36873894.020000003</v>
      </c>
      <c r="R31" s="17" t="s">
        <v>11</v>
      </c>
    </row>
    <row r="32" spans="1:18" s="5" customFormat="1" ht="23.25" x14ac:dyDescent="0.45">
      <c r="A32" s="9">
        <v>28</v>
      </c>
      <c r="B32" s="9" t="s">
        <v>19</v>
      </c>
      <c r="C32" s="12" t="s">
        <v>50</v>
      </c>
      <c r="D32" s="13" t="s">
        <v>21</v>
      </c>
      <c r="E32" s="9">
        <v>1</v>
      </c>
      <c r="F32" s="10">
        <f>+[1]HISTORICOS!P32</f>
        <v>22416558.219999999</v>
      </c>
      <c r="G32" s="10">
        <v>60000000</v>
      </c>
      <c r="H32" s="10">
        <v>23567476</v>
      </c>
      <c r="I32" s="14">
        <f t="shared" si="0"/>
        <v>22416558.219999999</v>
      </c>
      <c r="J32" s="14">
        <f t="shared" si="1"/>
        <v>60000000</v>
      </c>
      <c r="K32" s="14">
        <f t="shared" si="2"/>
        <v>23567476</v>
      </c>
      <c r="L32" s="14">
        <f t="shared" si="3"/>
        <v>31647865.120000001</v>
      </c>
      <c r="M32" s="14">
        <f t="shared" si="4"/>
        <v>28927399.390000001</v>
      </c>
      <c r="N32" s="14">
        <f t="shared" si="5"/>
        <v>35328011.409999996</v>
      </c>
      <c r="O32" s="15">
        <f t="shared" si="6"/>
        <v>21374316.803029239</v>
      </c>
      <c r="P32" s="16">
        <f t="shared" si="7"/>
        <v>0.60502462351953934</v>
      </c>
      <c r="Q32" s="15">
        <f>+F32</f>
        <v>22416558.219999999</v>
      </c>
      <c r="R32" s="17" t="s">
        <v>5</v>
      </c>
    </row>
    <row r="33" spans="1:18" s="5" customFormat="1" ht="23.25" x14ac:dyDescent="0.45">
      <c r="A33" s="9">
        <v>29</v>
      </c>
      <c r="B33" s="9" t="s">
        <v>19</v>
      </c>
      <c r="C33" s="12" t="s">
        <v>51</v>
      </c>
      <c r="D33" s="13" t="s">
        <v>21</v>
      </c>
      <c r="E33" s="9">
        <v>1</v>
      </c>
      <c r="F33" s="10"/>
      <c r="G33" s="10">
        <v>60000000</v>
      </c>
      <c r="H33" s="10">
        <v>24614856</v>
      </c>
      <c r="I33" s="14">
        <f t="shared" si="0"/>
        <v>24614856</v>
      </c>
      <c r="J33" s="14">
        <f t="shared" si="1"/>
        <v>60000000</v>
      </c>
      <c r="K33" s="14">
        <f t="shared" si="2"/>
        <v>42307428</v>
      </c>
      <c r="L33" s="14">
        <f t="shared" si="3"/>
        <v>38430344.259999998</v>
      </c>
      <c r="M33" s="14">
        <f t="shared" si="4"/>
        <v>34908559.32</v>
      </c>
      <c r="N33" s="14">
        <f t="shared" si="5"/>
        <v>42307428</v>
      </c>
      <c r="O33" s="15">
        <f t="shared" si="6"/>
        <v>25021075.275662474</v>
      </c>
      <c r="P33" s="16">
        <f t="shared" si="7"/>
        <v>0.59141092849374999</v>
      </c>
      <c r="Q33" s="15">
        <f>+L33</f>
        <v>38430344.259999998</v>
      </c>
      <c r="R33" s="17" t="s">
        <v>11</v>
      </c>
    </row>
    <row r="34" spans="1:18" s="5" customFormat="1" x14ac:dyDescent="0.45">
      <c r="A34" s="9">
        <v>30</v>
      </c>
      <c r="B34" s="9" t="s">
        <v>19</v>
      </c>
      <c r="C34" s="12" t="s">
        <v>52</v>
      </c>
      <c r="D34" s="13" t="s">
        <v>21</v>
      </c>
      <c r="E34" s="9">
        <v>1</v>
      </c>
      <c r="F34" s="10">
        <f>+[1]HISTORICOS!P34</f>
        <v>10515634.439999999</v>
      </c>
      <c r="G34" s="10">
        <v>54285700</v>
      </c>
      <c r="H34" s="10">
        <v>9993632</v>
      </c>
      <c r="I34" s="14">
        <f t="shared" si="0"/>
        <v>9993632</v>
      </c>
      <c r="J34" s="14">
        <f t="shared" si="1"/>
        <v>54285700</v>
      </c>
      <c r="K34" s="14">
        <f t="shared" si="2"/>
        <v>10515634.439999999</v>
      </c>
      <c r="L34" s="14">
        <f t="shared" si="3"/>
        <v>17868225.52</v>
      </c>
      <c r="M34" s="14">
        <f t="shared" si="4"/>
        <v>14046175.15</v>
      </c>
      <c r="N34" s="14">
        <f t="shared" si="5"/>
        <v>24931655.48</v>
      </c>
      <c r="O34" s="15">
        <f t="shared" si="6"/>
        <v>25422688.073814068</v>
      </c>
      <c r="P34" s="16">
        <f t="shared" si="7"/>
        <v>1.0196951459644534</v>
      </c>
      <c r="Q34" s="15">
        <f t="shared" ref="Q34:Q35" si="11">+F34</f>
        <v>10515634.439999999</v>
      </c>
      <c r="R34" s="17" t="s">
        <v>5</v>
      </c>
    </row>
    <row r="35" spans="1:18" s="5" customFormat="1" x14ac:dyDescent="0.45">
      <c r="A35" s="9">
        <v>31</v>
      </c>
      <c r="B35" s="9" t="s">
        <v>19</v>
      </c>
      <c r="C35" s="12" t="s">
        <v>53</v>
      </c>
      <c r="D35" s="13" t="s">
        <v>21</v>
      </c>
      <c r="E35" s="9">
        <v>1</v>
      </c>
      <c r="F35" s="10">
        <f>+[1]HISTORICOS!P35</f>
        <v>9505593.1600000001</v>
      </c>
      <c r="G35" s="10">
        <v>60000000</v>
      </c>
      <c r="H35" s="10">
        <v>48271331</v>
      </c>
      <c r="I35" s="14">
        <f t="shared" si="0"/>
        <v>9505593.1600000001</v>
      </c>
      <c r="J35" s="14">
        <f t="shared" si="1"/>
        <v>60000000</v>
      </c>
      <c r="K35" s="14">
        <f t="shared" si="2"/>
        <v>48271331</v>
      </c>
      <c r="L35" s="14">
        <f t="shared" si="3"/>
        <v>30195339.41</v>
      </c>
      <c r="M35" s="14">
        <f t="shared" si="4"/>
        <v>21040211.649999999</v>
      </c>
      <c r="N35" s="14">
        <f t="shared" si="5"/>
        <v>39258974.719999999</v>
      </c>
      <c r="O35" s="15">
        <f t="shared" si="6"/>
        <v>26426089.472699162</v>
      </c>
      <c r="P35" s="16">
        <f t="shared" si="7"/>
        <v>0.67312225194808051</v>
      </c>
      <c r="Q35" s="15">
        <f t="shared" si="11"/>
        <v>9505593.1600000001</v>
      </c>
      <c r="R35" s="17" t="s">
        <v>5</v>
      </c>
    </row>
    <row r="36" spans="1:18" s="5" customFormat="1" x14ac:dyDescent="0.45">
      <c r="A36" s="9"/>
      <c r="B36" s="9"/>
      <c r="C36" s="7" t="s">
        <v>54</v>
      </c>
      <c r="D36" s="13"/>
      <c r="E36" s="9"/>
      <c r="F36" s="10"/>
      <c r="G36" s="10"/>
      <c r="H36" s="10"/>
      <c r="I36" s="14"/>
      <c r="J36" s="14"/>
      <c r="K36" s="14"/>
      <c r="L36" s="14"/>
      <c r="M36" s="14"/>
      <c r="N36" s="14"/>
      <c r="O36" s="15"/>
      <c r="P36" s="16"/>
      <c r="Q36" s="11"/>
      <c r="R36" s="11"/>
    </row>
    <row r="37" spans="1:18" s="5" customFormat="1" ht="23.25" x14ac:dyDescent="0.45">
      <c r="A37" s="9">
        <v>32</v>
      </c>
      <c r="B37" s="9" t="s">
        <v>19</v>
      </c>
      <c r="C37" s="12" t="s">
        <v>55</v>
      </c>
      <c r="D37" s="13" t="s">
        <v>21</v>
      </c>
      <c r="E37" s="9">
        <v>1</v>
      </c>
      <c r="F37" s="10">
        <f>+[1]HISTORICOS!P37</f>
        <v>4902320.7300000004</v>
      </c>
      <c r="G37" s="10">
        <v>37142900</v>
      </c>
      <c r="H37" s="10">
        <v>5154017</v>
      </c>
      <c r="I37" s="14">
        <f t="shared" si="0"/>
        <v>4902320.7300000004</v>
      </c>
      <c r="J37" s="14">
        <f t="shared" si="1"/>
        <v>37142900</v>
      </c>
      <c r="K37" s="14">
        <f t="shared" si="2"/>
        <v>5154017</v>
      </c>
      <c r="L37" s="14">
        <f t="shared" si="3"/>
        <v>9790565.8399999999</v>
      </c>
      <c r="M37" s="14">
        <f t="shared" si="4"/>
        <v>7059961.6500000004</v>
      </c>
      <c r="N37" s="14">
        <f t="shared" si="5"/>
        <v>15733079.24</v>
      </c>
      <c r="O37" s="15">
        <f t="shared" si="6"/>
        <v>18541875.751323786</v>
      </c>
      <c r="P37" s="16">
        <f t="shared" si="7"/>
        <v>1.1785280852194948</v>
      </c>
      <c r="Q37" s="15">
        <f t="shared" ref="Q37:Q38" si="12">+F37</f>
        <v>4902320.7300000004</v>
      </c>
      <c r="R37" s="17" t="s">
        <v>5</v>
      </c>
    </row>
    <row r="38" spans="1:18" s="5" customFormat="1" ht="23.25" x14ac:dyDescent="0.45">
      <c r="A38" s="9">
        <v>33</v>
      </c>
      <c r="B38" s="9" t="s">
        <v>19</v>
      </c>
      <c r="C38" s="12" t="s">
        <v>56</v>
      </c>
      <c r="D38" s="13" t="s">
        <v>21</v>
      </c>
      <c r="E38" s="9">
        <v>1</v>
      </c>
      <c r="F38" s="10">
        <f>+[1]HISTORICOS!P38</f>
        <v>2485790.81</v>
      </c>
      <c r="G38" s="10">
        <v>45714300</v>
      </c>
      <c r="H38" s="10">
        <v>4941360</v>
      </c>
      <c r="I38" s="14">
        <f t="shared" si="0"/>
        <v>2485790.81</v>
      </c>
      <c r="J38" s="14">
        <f t="shared" si="1"/>
        <v>45714300</v>
      </c>
      <c r="K38" s="14">
        <f t="shared" si="2"/>
        <v>4941360</v>
      </c>
      <c r="L38" s="14">
        <f t="shared" si="3"/>
        <v>8250008.2400000002</v>
      </c>
      <c r="M38" s="14">
        <f t="shared" si="4"/>
        <v>4788240.8899999997</v>
      </c>
      <c r="N38" s="14">
        <f t="shared" si="5"/>
        <v>17713816.940000001</v>
      </c>
      <c r="O38" s="15">
        <f t="shared" si="6"/>
        <v>24280192.41782758</v>
      </c>
      <c r="P38" s="16">
        <f t="shared" si="7"/>
        <v>1.3706922963057095</v>
      </c>
      <c r="Q38" s="15">
        <f t="shared" si="12"/>
        <v>2485790.81</v>
      </c>
      <c r="R38" s="17" t="s">
        <v>5</v>
      </c>
    </row>
    <row r="39" spans="1:18" s="5" customFormat="1" x14ac:dyDescent="0.45">
      <c r="A39" s="9"/>
      <c r="B39" s="9"/>
      <c r="C39" s="7" t="s">
        <v>57</v>
      </c>
      <c r="D39" s="13"/>
      <c r="E39" s="9"/>
      <c r="F39" s="10"/>
      <c r="G39" s="10"/>
      <c r="H39" s="10"/>
      <c r="I39" s="14"/>
      <c r="J39" s="14"/>
      <c r="K39" s="14"/>
      <c r="L39" s="14"/>
      <c r="M39" s="14"/>
      <c r="N39" s="14"/>
      <c r="O39" s="15"/>
      <c r="P39" s="16"/>
      <c r="Q39" s="11"/>
      <c r="R39" s="11"/>
    </row>
    <row r="40" spans="1:18" s="5" customFormat="1" ht="23.25" x14ac:dyDescent="0.45">
      <c r="A40" s="9">
        <v>34</v>
      </c>
      <c r="B40" s="9" t="s">
        <v>19</v>
      </c>
      <c r="C40" s="12" t="s">
        <v>58</v>
      </c>
      <c r="D40" s="13" t="s">
        <v>21</v>
      </c>
      <c r="E40" s="9">
        <v>1</v>
      </c>
      <c r="F40" s="10">
        <f>+[1]HISTORICOS!P40</f>
        <v>1117506.78</v>
      </c>
      <c r="G40" s="10">
        <v>8857100</v>
      </c>
      <c r="H40" s="10">
        <v>1174882</v>
      </c>
      <c r="I40" s="14">
        <f t="shared" si="0"/>
        <v>1117506.78</v>
      </c>
      <c r="J40" s="14">
        <f t="shared" si="1"/>
        <v>8857100</v>
      </c>
      <c r="K40" s="14">
        <f t="shared" si="2"/>
        <v>1174882</v>
      </c>
      <c r="L40" s="14">
        <f t="shared" si="3"/>
        <v>2265576.1</v>
      </c>
      <c r="M40" s="14">
        <f t="shared" si="4"/>
        <v>1613855.72</v>
      </c>
      <c r="N40" s="14">
        <f t="shared" si="5"/>
        <v>3716496.26</v>
      </c>
      <c r="O40" s="15">
        <f t="shared" si="6"/>
        <v>4451985.8588885935</v>
      </c>
      <c r="P40" s="16">
        <f t="shared" si="7"/>
        <v>1.1978986516963679</v>
      </c>
      <c r="Q40" s="15">
        <f t="shared" ref="Q40:Q53" si="13">+F40</f>
        <v>1117506.78</v>
      </c>
      <c r="R40" s="17" t="s">
        <v>5</v>
      </c>
    </row>
    <row r="41" spans="1:18" s="5" customFormat="1" ht="23.25" x14ac:dyDescent="0.45">
      <c r="A41" s="9">
        <v>35</v>
      </c>
      <c r="B41" s="9" t="s">
        <v>19</v>
      </c>
      <c r="C41" s="12" t="s">
        <v>59</v>
      </c>
      <c r="D41" s="13" t="s">
        <v>21</v>
      </c>
      <c r="E41" s="9">
        <v>1</v>
      </c>
      <c r="F41" s="10">
        <f>+[1]HISTORICOS!P41</f>
        <v>1328690.68</v>
      </c>
      <c r="G41" s="10">
        <v>8857100</v>
      </c>
      <c r="H41" s="10">
        <v>1396908</v>
      </c>
      <c r="I41" s="14">
        <f t="shared" si="0"/>
        <v>1328690.68</v>
      </c>
      <c r="J41" s="14">
        <f t="shared" si="1"/>
        <v>8857100</v>
      </c>
      <c r="K41" s="14">
        <f t="shared" si="2"/>
        <v>1396908</v>
      </c>
      <c r="L41" s="14">
        <f t="shared" si="3"/>
        <v>2542695.85</v>
      </c>
      <c r="M41" s="14">
        <f t="shared" si="4"/>
        <v>1897063.86</v>
      </c>
      <c r="N41" s="14">
        <f t="shared" si="5"/>
        <v>3860899.56</v>
      </c>
      <c r="O41" s="15">
        <f t="shared" si="6"/>
        <v>4326970.9414530555</v>
      </c>
      <c r="P41" s="16">
        <f t="shared" si="7"/>
        <v>1.120715748806751</v>
      </c>
      <c r="Q41" s="15">
        <f t="shared" si="13"/>
        <v>1328690.68</v>
      </c>
      <c r="R41" s="17" t="s">
        <v>5</v>
      </c>
    </row>
    <row r="42" spans="1:18" s="5" customFormat="1" ht="23.25" x14ac:dyDescent="0.45">
      <c r="A42" s="9">
        <v>36</v>
      </c>
      <c r="B42" s="9" t="s">
        <v>19</v>
      </c>
      <c r="C42" s="12" t="s">
        <v>60</v>
      </c>
      <c r="D42" s="13" t="s">
        <v>21</v>
      </c>
      <c r="E42" s="9">
        <v>1</v>
      </c>
      <c r="F42" s="10">
        <f>+[1]HISTORICOS!P42</f>
        <v>1332421.78</v>
      </c>
      <c r="G42" s="10">
        <v>8857100</v>
      </c>
      <c r="H42" s="10">
        <v>1400831</v>
      </c>
      <c r="I42" s="14">
        <f t="shared" si="0"/>
        <v>1332421.78</v>
      </c>
      <c r="J42" s="14">
        <f t="shared" si="1"/>
        <v>8857100</v>
      </c>
      <c r="K42" s="14">
        <f t="shared" si="2"/>
        <v>1400831</v>
      </c>
      <c r="L42" s="14">
        <f t="shared" si="3"/>
        <v>2547453.9300000002</v>
      </c>
      <c r="M42" s="14">
        <f t="shared" si="4"/>
        <v>1902009.9</v>
      </c>
      <c r="N42" s="14">
        <f t="shared" si="5"/>
        <v>3863450.93</v>
      </c>
      <c r="O42" s="15">
        <f t="shared" si="6"/>
        <v>4324762.2195962872</v>
      </c>
      <c r="P42" s="16">
        <f t="shared" si="7"/>
        <v>1.1194039468740675</v>
      </c>
      <c r="Q42" s="15">
        <f t="shared" si="13"/>
        <v>1332421.78</v>
      </c>
      <c r="R42" s="17" t="s">
        <v>5</v>
      </c>
    </row>
    <row r="43" spans="1:18" s="5" customFormat="1" ht="23.25" x14ac:dyDescent="0.45">
      <c r="A43" s="9">
        <v>37</v>
      </c>
      <c r="B43" s="9" t="s">
        <v>19</v>
      </c>
      <c r="C43" s="12" t="s">
        <v>61</v>
      </c>
      <c r="D43" s="13" t="s">
        <v>21</v>
      </c>
      <c r="E43" s="9">
        <v>1</v>
      </c>
      <c r="F43" s="10">
        <f>+[1]HISTORICOS!P43</f>
        <v>1117506.78</v>
      </c>
      <c r="G43" s="10">
        <v>8857100</v>
      </c>
      <c r="H43" s="10">
        <v>1174882</v>
      </c>
      <c r="I43" s="14">
        <f t="shared" si="0"/>
        <v>1117506.78</v>
      </c>
      <c r="J43" s="14">
        <f t="shared" si="1"/>
        <v>8857100</v>
      </c>
      <c r="K43" s="14">
        <f t="shared" si="2"/>
        <v>1174882</v>
      </c>
      <c r="L43" s="14">
        <f t="shared" si="3"/>
        <v>2265576.1</v>
      </c>
      <c r="M43" s="14">
        <f t="shared" si="4"/>
        <v>1613855.72</v>
      </c>
      <c r="N43" s="14">
        <f t="shared" si="5"/>
        <v>3716496.26</v>
      </c>
      <c r="O43" s="15">
        <f t="shared" si="6"/>
        <v>4451985.8588885935</v>
      </c>
      <c r="P43" s="16">
        <f t="shared" si="7"/>
        <v>1.1978986516963679</v>
      </c>
      <c r="Q43" s="15">
        <f t="shared" si="13"/>
        <v>1117506.78</v>
      </c>
      <c r="R43" s="17" t="s">
        <v>5</v>
      </c>
    </row>
    <row r="44" spans="1:18" s="5" customFormat="1" ht="23.25" x14ac:dyDescent="0.45">
      <c r="A44" s="9">
        <v>38</v>
      </c>
      <c r="B44" s="9" t="s">
        <v>19</v>
      </c>
      <c r="C44" s="12" t="s">
        <v>62</v>
      </c>
      <c r="D44" s="13" t="s">
        <v>21</v>
      </c>
      <c r="E44" s="9">
        <v>1</v>
      </c>
      <c r="F44" s="10">
        <f>+[1]HISTORICOS!P44</f>
        <v>849130.05</v>
      </c>
      <c r="G44" s="10">
        <v>8857100</v>
      </c>
      <c r="H44" s="10">
        <v>892726</v>
      </c>
      <c r="I44" s="14">
        <f t="shared" si="0"/>
        <v>849130.05</v>
      </c>
      <c r="J44" s="14">
        <f t="shared" si="1"/>
        <v>8857100</v>
      </c>
      <c r="K44" s="14">
        <f t="shared" si="2"/>
        <v>892726</v>
      </c>
      <c r="L44" s="14">
        <f t="shared" si="3"/>
        <v>1886519.57</v>
      </c>
      <c r="M44" s="14">
        <f t="shared" si="4"/>
        <v>1244429</v>
      </c>
      <c r="N44" s="14">
        <f t="shared" si="5"/>
        <v>3532985.35</v>
      </c>
      <c r="O44" s="15">
        <f t="shared" si="6"/>
        <v>4610870.0650172913</v>
      </c>
      <c r="P44" s="16">
        <f t="shared" si="7"/>
        <v>1.3050917590182736</v>
      </c>
      <c r="Q44" s="15">
        <f t="shared" si="13"/>
        <v>849130.05</v>
      </c>
      <c r="R44" s="17" t="s">
        <v>5</v>
      </c>
    </row>
    <row r="45" spans="1:18" s="5" customFormat="1" ht="23.25" x14ac:dyDescent="0.45">
      <c r="A45" s="9">
        <v>39</v>
      </c>
      <c r="B45" s="9" t="s">
        <v>19</v>
      </c>
      <c r="C45" s="12" t="s">
        <v>63</v>
      </c>
      <c r="D45" s="13" t="s">
        <v>21</v>
      </c>
      <c r="E45" s="9">
        <v>1</v>
      </c>
      <c r="F45" s="10">
        <f>+[1]HISTORICOS!P45</f>
        <v>864528.07</v>
      </c>
      <c r="G45" s="10">
        <v>8857100</v>
      </c>
      <c r="H45" s="10">
        <v>908914</v>
      </c>
      <c r="I45" s="14">
        <f t="shared" si="0"/>
        <v>864528.07</v>
      </c>
      <c r="J45" s="14">
        <f t="shared" si="1"/>
        <v>8857100</v>
      </c>
      <c r="K45" s="14">
        <f t="shared" si="2"/>
        <v>908914</v>
      </c>
      <c r="L45" s="14">
        <f t="shared" si="3"/>
        <v>1909257.39</v>
      </c>
      <c r="M45" s="14">
        <f t="shared" si="4"/>
        <v>1265919.83</v>
      </c>
      <c r="N45" s="14">
        <f t="shared" si="5"/>
        <v>3543514.02</v>
      </c>
      <c r="O45" s="15">
        <f t="shared" si="6"/>
        <v>4601753.9565112544</v>
      </c>
      <c r="P45" s="16">
        <f t="shared" si="7"/>
        <v>1.298641385511226</v>
      </c>
      <c r="Q45" s="15">
        <f t="shared" si="13"/>
        <v>864528.07</v>
      </c>
      <c r="R45" s="17" t="s">
        <v>5</v>
      </c>
    </row>
    <row r="46" spans="1:18" s="5" customFormat="1" ht="23.25" x14ac:dyDescent="0.45">
      <c r="A46" s="9">
        <v>40</v>
      </c>
      <c r="B46" s="9" t="s">
        <v>19</v>
      </c>
      <c r="C46" s="12" t="s">
        <v>64</v>
      </c>
      <c r="D46" s="13" t="s">
        <v>21</v>
      </c>
      <c r="E46" s="9">
        <v>1</v>
      </c>
      <c r="F46" s="10">
        <f>+[1]HISTORICOS!P46</f>
        <v>1011914.82</v>
      </c>
      <c r="G46" s="10">
        <v>8857100</v>
      </c>
      <c r="H46" s="10">
        <v>1063869</v>
      </c>
      <c r="I46" s="14">
        <f t="shared" si="0"/>
        <v>1011914.82</v>
      </c>
      <c r="J46" s="14">
        <f t="shared" si="1"/>
        <v>8857100</v>
      </c>
      <c r="K46" s="14">
        <f t="shared" si="2"/>
        <v>1063869</v>
      </c>
      <c r="L46" s="14">
        <f t="shared" si="3"/>
        <v>2120514.37</v>
      </c>
      <c r="M46" s="14">
        <f t="shared" si="4"/>
        <v>1469799.59</v>
      </c>
      <c r="N46" s="14">
        <f t="shared" si="5"/>
        <v>3644294.61</v>
      </c>
      <c r="O46" s="15">
        <f t="shared" si="6"/>
        <v>4514496.6342637446</v>
      </c>
      <c r="P46" s="16">
        <f t="shared" si="7"/>
        <v>1.2387847628662889</v>
      </c>
      <c r="Q46" s="15">
        <f t="shared" si="13"/>
        <v>1011914.82</v>
      </c>
      <c r="R46" s="17" t="s">
        <v>5</v>
      </c>
    </row>
    <row r="47" spans="1:18" s="5" customFormat="1" ht="23.25" x14ac:dyDescent="0.45">
      <c r="A47" s="9">
        <v>41</v>
      </c>
      <c r="B47" s="9" t="s">
        <v>19</v>
      </c>
      <c r="C47" s="12" t="s">
        <v>65</v>
      </c>
      <c r="D47" s="13" t="s">
        <v>21</v>
      </c>
      <c r="E47" s="9">
        <v>1</v>
      </c>
      <c r="F47" s="10">
        <f>+[1]HISTORICOS!P47</f>
        <v>1214636.1000000001</v>
      </c>
      <c r="G47" s="10">
        <v>8857100</v>
      </c>
      <c r="H47" s="10">
        <v>1276998</v>
      </c>
      <c r="I47" s="14">
        <f t="shared" si="0"/>
        <v>1214636.1000000001</v>
      </c>
      <c r="J47" s="14">
        <f t="shared" si="1"/>
        <v>8857100</v>
      </c>
      <c r="K47" s="14">
        <f t="shared" si="2"/>
        <v>1276998</v>
      </c>
      <c r="L47" s="14">
        <f t="shared" si="3"/>
        <v>2395020.9500000002</v>
      </c>
      <c r="M47" s="14">
        <f t="shared" si="4"/>
        <v>1744914.24</v>
      </c>
      <c r="N47" s="14">
        <f t="shared" si="5"/>
        <v>3782911.37</v>
      </c>
      <c r="O47" s="15">
        <f t="shared" si="6"/>
        <v>4394486.8832014734</v>
      </c>
      <c r="P47" s="16">
        <f t="shared" si="7"/>
        <v>1.1616679465587039</v>
      </c>
      <c r="Q47" s="15">
        <f t="shared" si="13"/>
        <v>1214636.1000000001</v>
      </c>
      <c r="R47" s="17" t="s">
        <v>5</v>
      </c>
    </row>
    <row r="48" spans="1:18" s="5" customFormat="1" ht="23.25" x14ac:dyDescent="0.45">
      <c r="A48" s="9">
        <v>42</v>
      </c>
      <c r="B48" s="9" t="s">
        <v>19</v>
      </c>
      <c r="C48" s="12" t="s">
        <v>66</v>
      </c>
      <c r="D48" s="13" t="s">
        <v>21</v>
      </c>
      <c r="E48" s="9">
        <v>1</v>
      </c>
      <c r="F48" s="10">
        <f>+[1]HISTORICOS!P48</f>
        <v>2294125.08</v>
      </c>
      <c r="G48" s="10">
        <v>8857100</v>
      </c>
      <c r="H48" s="10">
        <v>2411911</v>
      </c>
      <c r="I48" s="14">
        <f t="shared" si="0"/>
        <v>2294125.08</v>
      </c>
      <c r="J48" s="14">
        <f t="shared" si="1"/>
        <v>8857100</v>
      </c>
      <c r="K48" s="14">
        <f t="shared" si="2"/>
        <v>2411911</v>
      </c>
      <c r="L48" s="14">
        <f t="shared" si="3"/>
        <v>3659513.1</v>
      </c>
      <c r="M48" s="14">
        <f t="shared" si="4"/>
        <v>3113942.93</v>
      </c>
      <c r="N48" s="14">
        <f t="shared" si="5"/>
        <v>4521045.3600000003</v>
      </c>
      <c r="O48" s="15">
        <f t="shared" si="6"/>
        <v>3755595.2606127174</v>
      </c>
      <c r="P48" s="16">
        <f t="shared" si="7"/>
        <v>0.83069178952292511</v>
      </c>
      <c r="Q48" s="15">
        <f t="shared" si="13"/>
        <v>2294125.08</v>
      </c>
      <c r="R48" s="17" t="s">
        <v>5</v>
      </c>
    </row>
    <row r="49" spans="1:19" s="5" customFormat="1" ht="23.25" x14ac:dyDescent="0.45">
      <c r="A49" s="9">
        <v>43</v>
      </c>
      <c r="B49" s="9" t="s">
        <v>19</v>
      </c>
      <c r="C49" s="12" t="s">
        <v>67</v>
      </c>
      <c r="D49" s="13" t="s">
        <v>21</v>
      </c>
      <c r="E49" s="9">
        <v>1</v>
      </c>
      <c r="F49" s="10">
        <f>+[1]HISTORICOS!P49</f>
        <v>994315.37</v>
      </c>
      <c r="G49" s="10">
        <v>8857100</v>
      </c>
      <c r="H49" s="10">
        <v>1045366</v>
      </c>
      <c r="I49" s="14">
        <f t="shared" si="0"/>
        <v>994315.37</v>
      </c>
      <c r="J49" s="14">
        <f t="shared" si="1"/>
        <v>8857100</v>
      </c>
      <c r="K49" s="14">
        <f t="shared" si="2"/>
        <v>1045366</v>
      </c>
      <c r="L49" s="14">
        <f t="shared" si="3"/>
        <v>2095855.6</v>
      </c>
      <c r="M49" s="14">
        <f t="shared" si="4"/>
        <v>1445627.31</v>
      </c>
      <c r="N49" s="14">
        <f t="shared" si="5"/>
        <v>3632260.46</v>
      </c>
      <c r="O49" s="15">
        <f t="shared" si="6"/>
        <v>4524915.7706956938</v>
      </c>
      <c r="P49" s="16">
        <f t="shared" si="7"/>
        <v>1.2457575167105979</v>
      </c>
      <c r="Q49" s="15">
        <f t="shared" si="13"/>
        <v>994315.37</v>
      </c>
      <c r="R49" s="17" t="s">
        <v>5</v>
      </c>
    </row>
    <row r="50" spans="1:19" s="5" customFormat="1" x14ac:dyDescent="0.45">
      <c r="A50" s="9">
        <v>44</v>
      </c>
      <c r="B50" s="9" t="s">
        <v>19</v>
      </c>
      <c r="C50" s="12" t="s">
        <v>68</v>
      </c>
      <c r="D50" s="13" t="s">
        <v>21</v>
      </c>
      <c r="E50" s="9">
        <v>1</v>
      </c>
      <c r="F50" s="10">
        <f>+[1]HISTORICOS!P50</f>
        <v>1069111.27</v>
      </c>
      <c r="G50" s="10">
        <v>8857100</v>
      </c>
      <c r="H50" s="10">
        <v>1124002</v>
      </c>
      <c r="I50" s="14">
        <f t="shared" si="0"/>
        <v>1069111.27</v>
      </c>
      <c r="J50" s="14">
        <f t="shared" si="1"/>
        <v>8857100</v>
      </c>
      <c r="K50" s="14">
        <f t="shared" si="2"/>
        <v>1124002</v>
      </c>
      <c r="L50" s="14">
        <f t="shared" si="3"/>
        <v>2199685.1</v>
      </c>
      <c r="M50" s="14">
        <f t="shared" si="4"/>
        <v>1548036.95</v>
      </c>
      <c r="N50" s="14">
        <f t="shared" si="5"/>
        <v>3683404.42</v>
      </c>
      <c r="O50" s="15">
        <f t="shared" si="6"/>
        <v>4480635.8575625354</v>
      </c>
      <c r="P50" s="16">
        <f t="shared" si="7"/>
        <v>1.2164387470552407</v>
      </c>
      <c r="Q50" s="15">
        <f t="shared" si="13"/>
        <v>1069111.27</v>
      </c>
      <c r="R50" s="17" t="s">
        <v>5</v>
      </c>
    </row>
    <row r="51" spans="1:19" s="5" customFormat="1" ht="23.25" x14ac:dyDescent="0.45">
      <c r="A51" s="9">
        <v>45</v>
      </c>
      <c r="B51" s="9" t="s">
        <v>19</v>
      </c>
      <c r="C51" s="18" t="s">
        <v>69</v>
      </c>
      <c r="D51" s="13" t="s">
        <v>21</v>
      </c>
      <c r="E51" s="9">
        <v>1</v>
      </c>
      <c r="F51" s="10">
        <f>+[1]HISTORICOS!P51</f>
        <v>2071764.8</v>
      </c>
      <c r="G51" s="10">
        <v>8857100</v>
      </c>
      <c r="H51" s="10">
        <v>2178134</v>
      </c>
      <c r="I51" s="14">
        <f t="shared" si="0"/>
        <v>2071764.8</v>
      </c>
      <c r="J51" s="14">
        <f t="shared" si="1"/>
        <v>8857100</v>
      </c>
      <c r="K51" s="14">
        <f t="shared" si="2"/>
        <v>2178134</v>
      </c>
      <c r="L51" s="14">
        <f t="shared" si="3"/>
        <v>3419050.62</v>
      </c>
      <c r="M51" s="14">
        <f t="shared" si="4"/>
        <v>2844430.63</v>
      </c>
      <c r="N51" s="14">
        <f t="shared" si="5"/>
        <v>4368999.5999999996</v>
      </c>
      <c r="O51" s="15">
        <f t="shared" si="6"/>
        <v>3887172.8160756216</v>
      </c>
      <c r="P51" s="16">
        <f t="shared" si="7"/>
        <v>0.88971690820837379</v>
      </c>
      <c r="Q51" s="15">
        <f t="shared" si="13"/>
        <v>2071764.8</v>
      </c>
      <c r="R51" s="17" t="s">
        <v>5</v>
      </c>
    </row>
    <row r="52" spans="1:19" s="5" customFormat="1" x14ac:dyDescent="0.45">
      <c r="A52" s="9">
        <v>46</v>
      </c>
      <c r="B52" s="9" t="s">
        <v>19</v>
      </c>
      <c r="C52" s="18" t="s">
        <v>70</v>
      </c>
      <c r="D52" s="13" t="s">
        <v>21</v>
      </c>
      <c r="E52" s="9">
        <v>1</v>
      </c>
      <c r="F52" s="10">
        <f>+[1]HISTORICOS!P52</f>
        <v>849130.05</v>
      </c>
      <c r="G52" s="10">
        <v>8857100</v>
      </c>
      <c r="H52" s="10">
        <v>1369675</v>
      </c>
      <c r="I52" s="14">
        <f t="shared" si="0"/>
        <v>849130.05</v>
      </c>
      <c r="J52" s="14">
        <f t="shared" si="1"/>
        <v>8857100</v>
      </c>
      <c r="K52" s="14">
        <f t="shared" si="2"/>
        <v>1369675</v>
      </c>
      <c r="L52" s="14">
        <f t="shared" si="3"/>
        <v>2175844.04</v>
      </c>
      <c r="M52" s="14">
        <f t="shared" si="4"/>
        <v>1484648.82</v>
      </c>
      <c r="N52" s="14">
        <f t="shared" si="5"/>
        <v>3691968.35</v>
      </c>
      <c r="O52" s="15">
        <f t="shared" si="6"/>
        <v>4480700.8918936346</v>
      </c>
      <c r="P52" s="16">
        <f t="shared" si="7"/>
        <v>1.2136346975709136</v>
      </c>
      <c r="Q52" s="15">
        <f t="shared" si="13"/>
        <v>849130.05</v>
      </c>
      <c r="R52" s="17" t="s">
        <v>5</v>
      </c>
    </row>
    <row r="53" spans="1:19" s="5" customFormat="1" ht="23.25" x14ac:dyDescent="0.45">
      <c r="A53" s="9">
        <v>47</v>
      </c>
      <c r="B53" s="9" t="s">
        <v>19</v>
      </c>
      <c r="C53" s="18" t="s">
        <v>71</v>
      </c>
      <c r="D53" s="13" t="s">
        <v>21</v>
      </c>
      <c r="E53" s="9">
        <v>1</v>
      </c>
      <c r="F53" s="10">
        <f>+[1]HISTORICOS!P53</f>
        <v>3867405.54</v>
      </c>
      <c r="G53" s="10">
        <v>8857100</v>
      </c>
      <c r="H53" s="10">
        <v>4065967</v>
      </c>
      <c r="I53" s="14">
        <f t="shared" si="0"/>
        <v>3867405.54</v>
      </c>
      <c r="J53" s="14">
        <f t="shared" si="1"/>
        <v>8857100</v>
      </c>
      <c r="K53" s="14">
        <f t="shared" si="2"/>
        <v>4065967</v>
      </c>
      <c r="L53" s="14">
        <f t="shared" si="3"/>
        <v>5183523.09</v>
      </c>
      <c r="M53" s="14">
        <f t="shared" si="4"/>
        <v>4858936.92</v>
      </c>
      <c r="N53" s="14">
        <f t="shared" si="5"/>
        <v>5596824.1799999997</v>
      </c>
      <c r="O53" s="15">
        <f t="shared" si="6"/>
        <v>2825226.6245748932</v>
      </c>
      <c r="P53" s="16">
        <f t="shared" si="7"/>
        <v>0.5047910267881407</v>
      </c>
      <c r="Q53" s="15">
        <f t="shared" si="13"/>
        <v>3867405.54</v>
      </c>
      <c r="R53" s="17" t="s">
        <v>5</v>
      </c>
    </row>
    <row r="54" spans="1:19" s="5" customFormat="1" ht="23.25" x14ac:dyDescent="0.45">
      <c r="A54" s="9">
        <v>48</v>
      </c>
      <c r="B54" s="9" t="s">
        <v>19</v>
      </c>
      <c r="C54" s="18" t="s">
        <v>72</v>
      </c>
      <c r="D54" s="13" t="s">
        <v>21</v>
      </c>
      <c r="E54" s="9">
        <v>1</v>
      </c>
      <c r="F54" s="10"/>
      <c r="G54" s="10">
        <v>8857100</v>
      </c>
      <c r="H54" s="10">
        <v>4234685</v>
      </c>
      <c r="I54" s="14">
        <f t="shared" si="0"/>
        <v>4234685</v>
      </c>
      <c r="J54" s="14">
        <f t="shared" si="1"/>
        <v>8857100</v>
      </c>
      <c r="K54" s="14">
        <f t="shared" si="2"/>
        <v>6545892.5</v>
      </c>
      <c r="L54" s="14">
        <f t="shared" si="3"/>
        <v>6124298.21</v>
      </c>
      <c r="M54" s="14">
        <f t="shared" si="4"/>
        <v>5729857.0800000001</v>
      </c>
      <c r="N54" s="14">
        <f t="shared" si="5"/>
        <v>6545892.5</v>
      </c>
      <c r="O54" s="15">
        <f t="shared" si="6"/>
        <v>3268540.9919584151</v>
      </c>
      <c r="P54" s="16">
        <f t="shared" si="7"/>
        <v>0.49932701949480762</v>
      </c>
      <c r="Q54" s="15">
        <f>+M54</f>
        <v>5729857.0800000001</v>
      </c>
      <c r="R54" s="17" t="s">
        <v>12</v>
      </c>
      <c r="S54" s="20"/>
    </row>
    <row r="55" spans="1:19" s="5" customFormat="1" ht="23.25" x14ac:dyDescent="0.45">
      <c r="A55" s="9">
        <v>49</v>
      </c>
      <c r="B55" s="9" t="s">
        <v>19</v>
      </c>
      <c r="C55" s="18" t="s">
        <v>73</v>
      </c>
      <c r="D55" s="13" t="s">
        <v>21</v>
      </c>
      <c r="E55" s="9">
        <v>1</v>
      </c>
      <c r="F55" s="10"/>
      <c r="G55" s="10">
        <v>8857100</v>
      </c>
      <c r="H55" s="10">
        <v>4894976.3449999988</v>
      </c>
      <c r="I55" s="14">
        <f t="shared" si="0"/>
        <v>4894976.3499999996</v>
      </c>
      <c r="J55" s="14">
        <f t="shared" si="1"/>
        <v>8857100</v>
      </c>
      <c r="K55" s="14">
        <f t="shared" si="2"/>
        <v>6876038.1699999999</v>
      </c>
      <c r="L55" s="14">
        <f t="shared" si="3"/>
        <v>6584473.7800000003</v>
      </c>
      <c r="M55" s="14">
        <f t="shared" si="4"/>
        <v>6305272.5899999999</v>
      </c>
      <c r="N55" s="14">
        <f t="shared" si="5"/>
        <v>6876038.1699999999</v>
      </c>
      <c r="O55" s="15">
        <f t="shared" si="6"/>
        <v>2801644.504350129</v>
      </c>
      <c r="P55" s="16">
        <f t="shared" si="7"/>
        <v>0.40745040022809081</v>
      </c>
      <c r="Q55" s="15">
        <f t="shared" ref="Q55:Q57" si="14">+M55</f>
        <v>6305272.5899999999</v>
      </c>
      <c r="R55" s="17" t="s">
        <v>12</v>
      </c>
      <c r="S55" s="20"/>
    </row>
    <row r="56" spans="1:19" s="5" customFormat="1" ht="23.25" x14ac:dyDescent="0.45">
      <c r="A56" s="9">
        <v>50</v>
      </c>
      <c r="B56" s="9" t="s">
        <v>19</v>
      </c>
      <c r="C56" s="18" t="s">
        <v>74</v>
      </c>
      <c r="D56" s="13" t="s">
        <v>21</v>
      </c>
      <c r="E56" s="9">
        <v>1</v>
      </c>
      <c r="F56" s="10"/>
      <c r="G56" s="10">
        <v>8857100</v>
      </c>
      <c r="H56" s="10">
        <v>5121738.7783333315</v>
      </c>
      <c r="I56" s="14">
        <f t="shared" si="0"/>
        <v>5121738.78</v>
      </c>
      <c r="J56" s="14">
        <f t="shared" si="1"/>
        <v>8857100</v>
      </c>
      <c r="K56" s="14">
        <f t="shared" si="2"/>
        <v>6989419.3899999997</v>
      </c>
      <c r="L56" s="14">
        <f t="shared" si="3"/>
        <v>6735261.8799999999</v>
      </c>
      <c r="M56" s="14">
        <f t="shared" si="4"/>
        <v>6490346.3399999999</v>
      </c>
      <c r="N56" s="14">
        <f t="shared" si="5"/>
        <v>6989419.3899999997</v>
      </c>
      <c r="O56" s="15">
        <f t="shared" si="6"/>
        <v>2641299.2500217664</v>
      </c>
      <c r="P56" s="16">
        <f t="shared" si="7"/>
        <v>0.3778996655717588</v>
      </c>
      <c r="Q56" s="15">
        <f t="shared" si="14"/>
        <v>6490346.3399999999</v>
      </c>
      <c r="R56" s="17" t="s">
        <v>12</v>
      </c>
      <c r="S56" s="20"/>
    </row>
    <row r="57" spans="1:19" s="5" customFormat="1" ht="23.25" x14ac:dyDescent="0.45">
      <c r="A57" s="9">
        <v>51</v>
      </c>
      <c r="B57" s="9" t="s">
        <v>19</v>
      </c>
      <c r="C57" s="18" t="s">
        <v>75</v>
      </c>
      <c r="D57" s="13" t="s">
        <v>21</v>
      </c>
      <c r="E57" s="9">
        <v>1</v>
      </c>
      <c r="F57" s="10"/>
      <c r="G57" s="10">
        <v>8857100</v>
      </c>
      <c r="H57" s="10">
        <v>4561636</v>
      </c>
      <c r="I57" s="14">
        <f t="shared" si="0"/>
        <v>4561636</v>
      </c>
      <c r="J57" s="14">
        <f t="shared" si="1"/>
        <v>8857100</v>
      </c>
      <c r="K57" s="14">
        <f t="shared" si="2"/>
        <v>6709368</v>
      </c>
      <c r="L57" s="14">
        <f t="shared" si="3"/>
        <v>6356324.9000000004</v>
      </c>
      <c r="M57" s="14">
        <f t="shared" si="4"/>
        <v>6021858.7199999997</v>
      </c>
      <c r="N57" s="14">
        <f t="shared" si="5"/>
        <v>6709368</v>
      </c>
      <c r="O57" s="15">
        <f t="shared" si="6"/>
        <v>3037351.7227426921</v>
      </c>
      <c r="P57" s="16">
        <f t="shared" si="7"/>
        <v>0.4527031044865466</v>
      </c>
      <c r="Q57" s="15">
        <f t="shared" si="14"/>
        <v>6021858.7199999997</v>
      </c>
      <c r="R57" s="17" t="s">
        <v>12</v>
      </c>
      <c r="S57" s="20"/>
    </row>
    <row r="58" spans="1:19" s="5" customFormat="1" ht="23.25" x14ac:dyDescent="0.45">
      <c r="A58" s="9">
        <v>52</v>
      </c>
      <c r="B58" s="9" t="s">
        <v>19</v>
      </c>
      <c r="C58" s="18" t="s">
        <v>76</v>
      </c>
      <c r="D58" s="13" t="s">
        <v>21</v>
      </c>
      <c r="E58" s="9">
        <v>1</v>
      </c>
      <c r="F58" s="10"/>
      <c r="G58" s="10">
        <v>8857100</v>
      </c>
      <c r="H58" s="10">
        <v>5833773</v>
      </c>
      <c r="I58" s="14">
        <f t="shared" si="0"/>
        <v>5833773</v>
      </c>
      <c r="J58" s="14">
        <f t="shared" si="1"/>
        <v>8857100</v>
      </c>
      <c r="K58" s="14">
        <f t="shared" si="2"/>
        <v>7345436.5</v>
      </c>
      <c r="L58" s="14">
        <f t="shared" si="3"/>
        <v>7188206.3700000001</v>
      </c>
      <c r="M58" s="14">
        <f t="shared" si="4"/>
        <v>7034341.7800000003</v>
      </c>
      <c r="N58" s="14">
        <f t="shared" si="5"/>
        <v>7345436.5</v>
      </c>
      <c r="O58" s="15">
        <f t="shared" si="6"/>
        <v>2137815.0234443811</v>
      </c>
      <c r="P58" s="16">
        <f t="shared" si="7"/>
        <v>0.2910398889765613</v>
      </c>
      <c r="Q58" s="15">
        <f>+I58</f>
        <v>5833773</v>
      </c>
      <c r="R58" s="17" t="s">
        <v>8</v>
      </c>
    </row>
    <row r="59" spans="1:19" s="5" customFormat="1" x14ac:dyDescent="0.45">
      <c r="A59" s="9">
        <v>53</v>
      </c>
      <c r="B59" s="9" t="s">
        <v>19</v>
      </c>
      <c r="C59" s="18" t="s">
        <v>77</v>
      </c>
      <c r="D59" s="13" t="s">
        <v>21</v>
      </c>
      <c r="E59" s="9">
        <v>1</v>
      </c>
      <c r="F59" s="10">
        <f>+[1]HISTORICOS!P59</f>
        <v>464162.62</v>
      </c>
      <c r="G59" s="10">
        <v>10285700</v>
      </c>
      <c r="H59" s="10">
        <v>487994</v>
      </c>
      <c r="I59" s="14">
        <f t="shared" si="0"/>
        <v>464162.62</v>
      </c>
      <c r="J59" s="14">
        <f t="shared" si="1"/>
        <v>10285700</v>
      </c>
      <c r="K59" s="14">
        <f t="shared" si="2"/>
        <v>487994</v>
      </c>
      <c r="L59" s="14">
        <f t="shared" si="3"/>
        <v>1325682.43</v>
      </c>
      <c r="M59" s="14">
        <f t="shared" si="4"/>
        <v>697537.31</v>
      </c>
      <c r="N59" s="14">
        <f t="shared" si="5"/>
        <v>3745952.21</v>
      </c>
      <c r="O59" s="15">
        <f t="shared" si="6"/>
        <v>5663600.2581374273</v>
      </c>
      <c r="P59" s="16">
        <f t="shared" si="7"/>
        <v>1.5119253905637593</v>
      </c>
      <c r="Q59" s="15">
        <f t="shared" ref="Q59:Q71" si="15">+F59</f>
        <v>464162.62</v>
      </c>
      <c r="R59" s="17" t="s">
        <v>5</v>
      </c>
    </row>
    <row r="60" spans="1:19" s="5" customFormat="1" x14ac:dyDescent="0.45">
      <c r="A60" s="9">
        <v>54</v>
      </c>
      <c r="B60" s="9" t="s">
        <v>19</v>
      </c>
      <c r="C60" s="18" t="s">
        <v>78</v>
      </c>
      <c r="D60" s="13" t="s">
        <v>21</v>
      </c>
      <c r="E60" s="9">
        <v>1</v>
      </c>
      <c r="F60" s="10">
        <f>+[1]HISTORICOS!P60</f>
        <v>89325.19</v>
      </c>
      <c r="G60" s="10">
        <v>10285700</v>
      </c>
      <c r="H60" s="10">
        <v>93911</v>
      </c>
      <c r="I60" s="14">
        <f t="shared" si="0"/>
        <v>89325.19</v>
      </c>
      <c r="J60" s="14">
        <f t="shared" si="1"/>
        <v>10285700</v>
      </c>
      <c r="K60" s="14">
        <f t="shared" si="2"/>
        <v>93911</v>
      </c>
      <c r="L60" s="14">
        <f t="shared" si="3"/>
        <v>441883.81</v>
      </c>
      <c r="M60" s="14">
        <f t="shared" si="4"/>
        <v>136732.49</v>
      </c>
      <c r="N60" s="14">
        <f t="shared" si="5"/>
        <v>3489645.4</v>
      </c>
      <c r="O60" s="15">
        <f t="shared" si="6"/>
        <v>5885556.3786297617</v>
      </c>
      <c r="P60" s="16">
        <f t="shared" si="7"/>
        <v>1.6865772031249255</v>
      </c>
      <c r="Q60" s="15">
        <f t="shared" si="15"/>
        <v>89325.19</v>
      </c>
      <c r="R60" s="17" t="s">
        <v>5</v>
      </c>
    </row>
    <row r="61" spans="1:19" s="5" customFormat="1" x14ac:dyDescent="0.45">
      <c r="A61" s="9">
        <v>55</v>
      </c>
      <c r="B61" s="9" t="s">
        <v>19</v>
      </c>
      <c r="C61" s="18" t="s">
        <v>79</v>
      </c>
      <c r="D61" s="13" t="s">
        <v>21</v>
      </c>
      <c r="E61" s="9">
        <v>1</v>
      </c>
      <c r="F61" s="10">
        <f>+[1]HISTORICOS!P61</f>
        <v>720241.7</v>
      </c>
      <c r="G61" s="10">
        <v>21428600</v>
      </c>
      <c r="H61" s="10">
        <v>757220</v>
      </c>
      <c r="I61" s="14">
        <f t="shared" si="0"/>
        <v>720241.7</v>
      </c>
      <c r="J61" s="14">
        <f t="shared" si="1"/>
        <v>21428600</v>
      </c>
      <c r="K61" s="14">
        <f t="shared" si="2"/>
        <v>757220</v>
      </c>
      <c r="L61" s="14">
        <f t="shared" si="3"/>
        <v>2269332.04</v>
      </c>
      <c r="M61" s="14">
        <f t="shared" si="4"/>
        <v>1088648.83</v>
      </c>
      <c r="N61" s="14">
        <f t="shared" si="5"/>
        <v>7635353.9000000004</v>
      </c>
      <c r="O61" s="15">
        <f t="shared" si="6"/>
        <v>11945315.832159551</v>
      </c>
      <c r="P61" s="16">
        <f t="shared" si="7"/>
        <v>1.5644744158040338</v>
      </c>
      <c r="Q61" s="15">
        <f t="shared" si="15"/>
        <v>720241.7</v>
      </c>
      <c r="R61" s="17" t="s">
        <v>5</v>
      </c>
    </row>
    <row r="62" spans="1:19" s="5" customFormat="1" x14ac:dyDescent="0.45">
      <c r="A62" s="9">
        <v>56</v>
      </c>
      <c r="B62" s="9" t="s">
        <v>19</v>
      </c>
      <c r="C62" s="12" t="s">
        <v>80</v>
      </c>
      <c r="D62" s="13" t="s">
        <v>21</v>
      </c>
      <c r="E62" s="9">
        <v>1</v>
      </c>
      <c r="F62" s="10">
        <f>+[1]HISTORICOS!P62</f>
        <v>763920.18</v>
      </c>
      <c r="G62" s="10">
        <v>21428600</v>
      </c>
      <c r="H62" s="10">
        <v>803142</v>
      </c>
      <c r="I62" s="14">
        <f t="shared" si="0"/>
        <v>763920.18</v>
      </c>
      <c r="J62" s="14">
        <f t="shared" si="1"/>
        <v>21428600</v>
      </c>
      <c r="K62" s="14">
        <f t="shared" si="2"/>
        <v>803142</v>
      </c>
      <c r="L62" s="14">
        <f t="shared" si="3"/>
        <v>2360177.7200000002</v>
      </c>
      <c r="M62" s="14">
        <f t="shared" si="4"/>
        <v>1153485.1499999999</v>
      </c>
      <c r="N62" s="14">
        <f t="shared" si="5"/>
        <v>7665220.7300000004</v>
      </c>
      <c r="O62" s="15">
        <f t="shared" si="6"/>
        <v>11919452.225417377</v>
      </c>
      <c r="P62" s="16">
        <f t="shared" si="7"/>
        <v>1.5550044343494562</v>
      </c>
      <c r="Q62" s="15">
        <f t="shared" si="15"/>
        <v>763920.18</v>
      </c>
      <c r="R62" s="17" t="s">
        <v>5</v>
      </c>
    </row>
    <row r="63" spans="1:19" s="5" customFormat="1" ht="23.25" x14ac:dyDescent="0.45">
      <c r="A63" s="9">
        <v>57</v>
      </c>
      <c r="B63" s="9" t="s">
        <v>19</v>
      </c>
      <c r="C63" s="12" t="s">
        <v>81</v>
      </c>
      <c r="D63" s="13" t="s">
        <v>21</v>
      </c>
      <c r="E63" s="9">
        <v>1</v>
      </c>
      <c r="F63" s="10">
        <f>+[1]HISTORICOS!P63</f>
        <v>1010566.41</v>
      </c>
      <c r="G63" s="10">
        <v>31428600</v>
      </c>
      <c r="H63" s="10">
        <v>1062452</v>
      </c>
      <c r="I63" s="14">
        <f t="shared" si="0"/>
        <v>1010566.41</v>
      </c>
      <c r="J63" s="14">
        <f t="shared" si="1"/>
        <v>31428600</v>
      </c>
      <c r="K63" s="14">
        <f t="shared" si="2"/>
        <v>1062452</v>
      </c>
      <c r="L63" s="14">
        <f t="shared" si="3"/>
        <v>3231467.09</v>
      </c>
      <c r="M63" s="14">
        <f t="shared" si="4"/>
        <v>1528599.16</v>
      </c>
      <c r="N63" s="14">
        <f t="shared" si="5"/>
        <v>11167206.140000001</v>
      </c>
      <c r="O63" s="15">
        <f t="shared" si="6"/>
        <v>17546900.979730114</v>
      </c>
      <c r="P63" s="16">
        <f t="shared" si="7"/>
        <v>1.5712883562593674</v>
      </c>
      <c r="Q63" s="15">
        <f t="shared" si="15"/>
        <v>1010566.41</v>
      </c>
      <c r="R63" s="17" t="s">
        <v>5</v>
      </c>
    </row>
    <row r="64" spans="1:19" s="5" customFormat="1" ht="23.25" x14ac:dyDescent="0.45">
      <c r="A64" s="9">
        <v>58</v>
      </c>
      <c r="B64" s="9" t="s">
        <v>19</v>
      </c>
      <c r="C64" s="12" t="s">
        <v>82</v>
      </c>
      <c r="D64" s="13" t="s">
        <v>21</v>
      </c>
      <c r="E64" s="9">
        <v>1</v>
      </c>
      <c r="F64" s="10">
        <f>+[1]HISTORICOS!P64</f>
        <v>1319890.95</v>
      </c>
      <c r="G64" s="10">
        <v>31428600</v>
      </c>
      <c r="H64" s="10">
        <v>1387657</v>
      </c>
      <c r="I64" s="14">
        <f t="shared" si="0"/>
        <v>1319890.95</v>
      </c>
      <c r="J64" s="14">
        <f t="shared" si="1"/>
        <v>31428600</v>
      </c>
      <c r="K64" s="14">
        <f t="shared" si="2"/>
        <v>1387657</v>
      </c>
      <c r="L64" s="14">
        <f t="shared" si="3"/>
        <v>3861135.76</v>
      </c>
      <c r="M64" s="14">
        <f t="shared" si="4"/>
        <v>1986629.09</v>
      </c>
      <c r="N64" s="14">
        <f t="shared" si="5"/>
        <v>11378715.98</v>
      </c>
      <c r="O64" s="15">
        <f t="shared" si="6"/>
        <v>17363741.960496943</v>
      </c>
      <c r="P64" s="16">
        <f t="shared" si="7"/>
        <v>1.5259843018330566</v>
      </c>
      <c r="Q64" s="15">
        <f t="shared" si="15"/>
        <v>1319890.95</v>
      </c>
      <c r="R64" s="17" t="s">
        <v>5</v>
      </c>
    </row>
    <row r="65" spans="1:19" s="5" customFormat="1" ht="23.25" x14ac:dyDescent="0.45">
      <c r="A65" s="9">
        <v>59</v>
      </c>
      <c r="B65" s="9" t="s">
        <v>19</v>
      </c>
      <c r="C65" s="12" t="s">
        <v>83</v>
      </c>
      <c r="D65" s="13" t="s">
        <v>21</v>
      </c>
      <c r="E65" s="9">
        <v>1</v>
      </c>
      <c r="F65" s="10">
        <f>+[1]HISTORICOS!P65</f>
        <v>1319890.95</v>
      </c>
      <c r="G65" s="10">
        <v>31428600</v>
      </c>
      <c r="H65" s="10">
        <v>1387657</v>
      </c>
      <c r="I65" s="14">
        <f t="shared" si="0"/>
        <v>1319890.95</v>
      </c>
      <c r="J65" s="14">
        <f t="shared" si="1"/>
        <v>31428600</v>
      </c>
      <c r="K65" s="14">
        <f t="shared" si="2"/>
        <v>1387657</v>
      </c>
      <c r="L65" s="14">
        <f t="shared" si="3"/>
        <v>3861135.76</v>
      </c>
      <c r="M65" s="14">
        <f t="shared" si="4"/>
        <v>1986629.09</v>
      </c>
      <c r="N65" s="14">
        <f t="shared" si="5"/>
        <v>11378715.98</v>
      </c>
      <c r="O65" s="15">
        <f t="shared" si="6"/>
        <v>17363741.960496943</v>
      </c>
      <c r="P65" s="16">
        <f t="shared" si="7"/>
        <v>1.5259843018330566</v>
      </c>
      <c r="Q65" s="15">
        <f t="shared" si="15"/>
        <v>1319890.95</v>
      </c>
      <c r="R65" s="17" t="s">
        <v>5</v>
      </c>
    </row>
    <row r="66" spans="1:19" s="5" customFormat="1" x14ac:dyDescent="0.45">
      <c r="A66" s="9">
        <v>60</v>
      </c>
      <c r="B66" s="9" t="s">
        <v>19</v>
      </c>
      <c r="C66" s="12" t="s">
        <v>84</v>
      </c>
      <c r="D66" s="13" t="s">
        <v>21</v>
      </c>
      <c r="E66" s="9">
        <v>1</v>
      </c>
      <c r="F66" s="10">
        <f>+[1]HISTORICOS!P66</f>
        <v>1449907.81</v>
      </c>
      <c r="G66" s="10">
        <v>31428600</v>
      </c>
      <c r="H66" s="10">
        <v>1524349</v>
      </c>
      <c r="I66" s="14">
        <f t="shared" si="0"/>
        <v>1449907.81</v>
      </c>
      <c r="J66" s="14">
        <f t="shared" si="1"/>
        <v>31428600</v>
      </c>
      <c r="K66" s="14">
        <f t="shared" si="2"/>
        <v>1524349</v>
      </c>
      <c r="L66" s="14">
        <f t="shared" si="3"/>
        <v>4110707.84</v>
      </c>
      <c r="M66" s="14">
        <f t="shared" si="4"/>
        <v>2177803.2200000002</v>
      </c>
      <c r="N66" s="14">
        <f t="shared" si="5"/>
        <v>11467618.939999999</v>
      </c>
      <c r="O66" s="15">
        <f t="shared" si="6"/>
        <v>17286756.755700476</v>
      </c>
      <c r="P66" s="16">
        <f t="shared" si="7"/>
        <v>1.507440807559697</v>
      </c>
      <c r="Q66" s="15">
        <f t="shared" si="15"/>
        <v>1449907.81</v>
      </c>
      <c r="R66" s="17" t="s">
        <v>5</v>
      </c>
    </row>
    <row r="67" spans="1:19" s="5" customFormat="1" ht="23.25" x14ac:dyDescent="0.45">
      <c r="A67" s="9">
        <v>61</v>
      </c>
      <c r="B67" s="9" t="s">
        <v>19</v>
      </c>
      <c r="C67" s="12" t="s">
        <v>85</v>
      </c>
      <c r="D67" s="13" t="s">
        <v>21</v>
      </c>
      <c r="E67" s="9">
        <v>1</v>
      </c>
      <c r="F67" s="10">
        <f>+[1]HISTORICOS!P67</f>
        <v>4228897.7699999996</v>
      </c>
      <c r="G67" s="10">
        <v>31428600</v>
      </c>
      <c r="H67" s="10">
        <v>4446019</v>
      </c>
      <c r="I67" s="14">
        <f t="shared" si="0"/>
        <v>4228897.7699999996</v>
      </c>
      <c r="J67" s="14">
        <f t="shared" si="1"/>
        <v>31428600</v>
      </c>
      <c r="K67" s="14">
        <f t="shared" si="2"/>
        <v>4446019</v>
      </c>
      <c r="L67" s="14">
        <f t="shared" si="3"/>
        <v>8391530.5299999993</v>
      </c>
      <c r="M67" s="14">
        <f t="shared" si="4"/>
        <v>6082642.3499999996</v>
      </c>
      <c r="N67" s="14">
        <f t="shared" si="5"/>
        <v>13367838.92</v>
      </c>
      <c r="O67" s="15">
        <f t="shared" si="6"/>
        <v>15641454.644899799</v>
      </c>
      <c r="P67" s="16">
        <f t="shared" si="7"/>
        <v>1.1700810234553454</v>
      </c>
      <c r="Q67" s="15">
        <f t="shared" si="15"/>
        <v>4228897.7699999996</v>
      </c>
      <c r="R67" s="17" t="s">
        <v>5</v>
      </c>
    </row>
    <row r="68" spans="1:19" s="5" customFormat="1" x14ac:dyDescent="0.45">
      <c r="A68" s="9">
        <v>62</v>
      </c>
      <c r="B68" s="9" t="s">
        <v>19</v>
      </c>
      <c r="C68" s="12" t="s">
        <v>86</v>
      </c>
      <c r="D68" s="13" t="s">
        <v>21</v>
      </c>
      <c r="E68" s="9">
        <v>1</v>
      </c>
      <c r="F68" s="10">
        <f>+[1]HISTORICOS!P68</f>
        <v>1812384.76</v>
      </c>
      <c r="G68" s="10">
        <v>31428600</v>
      </c>
      <c r="H68" s="10">
        <v>1905437</v>
      </c>
      <c r="I68" s="14">
        <f t="shared" ref="I68:I131" si="16">+ROUND(MIN(H68,G68,F68),2)</f>
        <v>1812384.76</v>
      </c>
      <c r="J68" s="14">
        <f t="shared" ref="J68:J131" si="17">+ROUND(MAX(H68,G68,F68),2)</f>
        <v>31428600</v>
      </c>
      <c r="K68" s="14">
        <f t="shared" ref="K68:K131" si="18">+ROUND(MEDIAN(H68,G68,F68),2)</f>
        <v>1905437</v>
      </c>
      <c r="L68" s="14">
        <f t="shared" ref="L68:L131" si="19">+ROUND(GEOMEAN(H68,G68,F68),2)</f>
        <v>4770054.53</v>
      </c>
      <c r="M68" s="14">
        <f t="shared" ref="M68:M131" si="20">+ROUND(HARMEAN(H68,G68,F68),2)</f>
        <v>2706625.2</v>
      </c>
      <c r="N68" s="14">
        <f t="shared" ref="N68:N131" si="21">+ROUND(AVERAGE(H68,G68,F68),2)</f>
        <v>11715473.92</v>
      </c>
      <c r="O68" s="15">
        <f t="shared" ref="O68:O131" si="22">+STDEV(F68:H68)</f>
        <v>17072131.371458117</v>
      </c>
      <c r="P68" s="16">
        <f t="shared" ref="P68:P131" si="23">+O68/N68</f>
        <v>1.4572292583327364</v>
      </c>
      <c r="Q68" s="15">
        <f t="shared" si="15"/>
        <v>1812384.76</v>
      </c>
      <c r="R68" s="17" t="s">
        <v>5</v>
      </c>
    </row>
    <row r="69" spans="1:19" s="5" customFormat="1" ht="23.25" x14ac:dyDescent="0.45">
      <c r="A69" s="9">
        <v>63</v>
      </c>
      <c r="B69" s="9" t="s">
        <v>19</v>
      </c>
      <c r="C69" s="21" t="s">
        <v>87</v>
      </c>
      <c r="D69" s="13" t="s">
        <v>21</v>
      </c>
      <c r="E69" s="9">
        <v>1</v>
      </c>
      <c r="F69" s="10">
        <f>+[1]HISTORICOS!P69</f>
        <v>4146319.47</v>
      </c>
      <c r="G69" s="10">
        <v>31428600</v>
      </c>
      <c r="H69" s="10">
        <v>4359200</v>
      </c>
      <c r="I69" s="14">
        <f t="shared" si="16"/>
        <v>4146319.47</v>
      </c>
      <c r="J69" s="14">
        <f t="shared" si="17"/>
        <v>31428600</v>
      </c>
      <c r="K69" s="14">
        <f t="shared" si="18"/>
        <v>4359200</v>
      </c>
      <c r="L69" s="14">
        <f t="shared" si="19"/>
        <v>8281929.5199999996</v>
      </c>
      <c r="M69" s="14">
        <f t="shared" si="20"/>
        <v>5971387.5899999999</v>
      </c>
      <c r="N69" s="14">
        <f t="shared" si="21"/>
        <v>13311373.16</v>
      </c>
      <c r="O69" s="15">
        <f t="shared" si="22"/>
        <v>15690339.731809879</v>
      </c>
      <c r="P69" s="16">
        <f t="shared" si="23"/>
        <v>1.1787168418475829</v>
      </c>
      <c r="Q69" s="15">
        <f t="shared" si="15"/>
        <v>4146319.47</v>
      </c>
      <c r="R69" s="17" t="s">
        <v>5</v>
      </c>
    </row>
    <row r="70" spans="1:19" s="5" customFormat="1" ht="23.25" x14ac:dyDescent="0.45">
      <c r="A70" s="9">
        <v>64</v>
      </c>
      <c r="B70" s="9" t="s">
        <v>19</v>
      </c>
      <c r="C70" s="12" t="s">
        <v>88</v>
      </c>
      <c r="D70" s="13" t="s">
        <v>21</v>
      </c>
      <c r="E70" s="9">
        <v>1</v>
      </c>
      <c r="F70" s="10">
        <f>+[1]HISTORICOS!P70</f>
        <v>2295687.36</v>
      </c>
      <c r="G70" s="10">
        <v>31428600</v>
      </c>
      <c r="H70" s="10">
        <v>2413553</v>
      </c>
      <c r="I70" s="14">
        <f t="shared" si="16"/>
        <v>2295687.36</v>
      </c>
      <c r="J70" s="14">
        <f t="shared" si="17"/>
        <v>31428600</v>
      </c>
      <c r="K70" s="14">
        <f t="shared" si="18"/>
        <v>2413553</v>
      </c>
      <c r="L70" s="14">
        <f t="shared" si="19"/>
        <v>5584250.2599999998</v>
      </c>
      <c r="M70" s="14">
        <f t="shared" si="20"/>
        <v>3402346.28</v>
      </c>
      <c r="N70" s="14">
        <f t="shared" si="21"/>
        <v>12045946.789999999</v>
      </c>
      <c r="O70" s="15">
        <f t="shared" si="22"/>
        <v>16785973.527577389</v>
      </c>
      <c r="P70" s="16">
        <f t="shared" si="23"/>
        <v>1.3934955732589112</v>
      </c>
      <c r="Q70" s="15">
        <f t="shared" si="15"/>
        <v>2295687.36</v>
      </c>
      <c r="R70" s="17" t="s">
        <v>5</v>
      </c>
    </row>
    <row r="71" spans="1:19" s="5" customFormat="1" ht="23.25" x14ac:dyDescent="0.45">
      <c r="A71" s="9">
        <v>65</v>
      </c>
      <c r="B71" s="9" t="s">
        <v>19</v>
      </c>
      <c r="C71" s="12" t="s">
        <v>89</v>
      </c>
      <c r="D71" s="13" t="s">
        <v>21</v>
      </c>
      <c r="E71" s="9">
        <v>1</v>
      </c>
      <c r="F71" s="10">
        <f>+[1]HISTORICOS!P71</f>
        <v>7853667.29</v>
      </c>
      <c r="G71" s="10">
        <v>31428600</v>
      </c>
      <c r="H71" s="10">
        <v>8256892</v>
      </c>
      <c r="I71" s="14">
        <f t="shared" si="16"/>
        <v>7853667.29</v>
      </c>
      <c r="J71" s="14">
        <f t="shared" si="17"/>
        <v>31428600</v>
      </c>
      <c r="K71" s="14">
        <f t="shared" si="18"/>
        <v>8256892</v>
      </c>
      <c r="L71" s="14">
        <f t="shared" si="19"/>
        <v>12678602.310000001</v>
      </c>
      <c r="M71" s="14">
        <f t="shared" si="20"/>
        <v>10704416.65</v>
      </c>
      <c r="N71" s="14">
        <f t="shared" si="21"/>
        <v>15846386.43</v>
      </c>
      <c r="O71" s="15">
        <f t="shared" si="22"/>
        <v>13496098.782518888</v>
      </c>
      <c r="P71" s="16">
        <f t="shared" si="23"/>
        <v>0.85168305355525076</v>
      </c>
      <c r="Q71" s="15">
        <f t="shared" si="15"/>
        <v>7853667.29</v>
      </c>
      <c r="R71" s="17" t="s">
        <v>5</v>
      </c>
    </row>
    <row r="72" spans="1:19" s="5" customFormat="1" x14ac:dyDescent="0.45">
      <c r="A72" s="9"/>
      <c r="B72" s="9"/>
      <c r="C72" s="7" t="s">
        <v>90</v>
      </c>
      <c r="D72" s="13"/>
      <c r="E72" s="9"/>
      <c r="F72" s="10"/>
      <c r="G72" s="10"/>
      <c r="H72" s="10"/>
      <c r="I72" s="14"/>
      <c r="J72" s="14"/>
      <c r="K72" s="14"/>
      <c r="L72" s="14"/>
      <c r="M72" s="14"/>
      <c r="N72" s="14"/>
      <c r="O72" s="15"/>
      <c r="P72" s="16"/>
      <c r="Q72" s="11"/>
      <c r="R72" s="11"/>
    </row>
    <row r="73" spans="1:19" s="5" customFormat="1" x14ac:dyDescent="0.45">
      <c r="A73" s="9">
        <v>66</v>
      </c>
      <c r="B73" s="9" t="s">
        <v>19</v>
      </c>
      <c r="C73" s="12" t="s">
        <v>91</v>
      </c>
      <c r="D73" s="13" t="s">
        <v>21</v>
      </c>
      <c r="E73" s="9">
        <v>1</v>
      </c>
      <c r="F73" s="10">
        <f>+[1]HISTORICOS!P73</f>
        <v>43245.919999999998</v>
      </c>
      <c r="G73" s="10">
        <v>6000000</v>
      </c>
      <c r="H73" s="10">
        <v>45466</v>
      </c>
      <c r="I73" s="14">
        <f t="shared" si="16"/>
        <v>43245.919999999998</v>
      </c>
      <c r="J73" s="14">
        <f t="shared" si="17"/>
        <v>6000000</v>
      </c>
      <c r="K73" s="14">
        <f t="shared" si="18"/>
        <v>45466</v>
      </c>
      <c r="L73" s="14">
        <f t="shared" si="19"/>
        <v>227646.54</v>
      </c>
      <c r="M73" s="14">
        <f t="shared" si="20"/>
        <v>66247.55</v>
      </c>
      <c r="N73" s="14">
        <f t="shared" si="21"/>
        <v>2029570.64</v>
      </c>
      <c r="O73" s="15">
        <f t="shared" si="22"/>
        <v>3438492.8688673046</v>
      </c>
      <c r="P73" s="16">
        <f t="shared" si="23"/>
        <v>1.694197186882495</v>
      </c>
      <c r="Q73" s="15">
        <f t="shared" ref="Q73:Q78" si="24">+F73</f>
        <v>43245.919999999998</v>
      </c>
      <c r="R73" s="17" t="s">
        <v>5</v>
      </c>
    </row>
    <row r="74" spans="1:19" s="5" customFormat="1" x14ac:dyDescent="0.45">
      <c r="A74" s="9">
        <v>67</v>
      </c>
      <c r="B74" s="9" t="s">
        <v>19</v>
      </c>
      <c r="C74" s="12" t="s">
        <v>92</v>
      </c>
      <c r="D74" s="13" t="s">
        <v>21</v>
      </c>
      <c r="E74" s="9">
        <v>1</v>
      </c>
      <c r="F74" s="10">
        <f>+[1]HISTORICOS!P74</f>
        <v>61594.51</v>
      </c>
      <c r="G74" s="10">
        <v>6000000</v>
      </c>
      <c r="H74" s="10">
        <v>64757</v>
      </c>
      <c r="I74" s="14">
        <f t="shared" si="16"/>
        <v>61594.51</v>
      </c>
      <c r="J74" s="14">
        <f t="shared" si="17"/>
        <v>6000000</v>
      </c>
      <c r="K74" s="14">
        <f t="shared" si="18"/>
        <v>64757</v>
      </c>
      <c r="L74" s="14">
        <f t="shared" si="19"/>
        <v>288177.45</v>
      </c>
      <c r="M74" s="14">
        <f t="shared" si="20"/>
        <v>94208.6</v>
      </c>
      <c r="N74" s="14">
        <f t="shared" si="21"/>
        <v>2042117.17</v>
      </c>
      <c r="O74" s="15">
        <f t="shared" si="22"/>
        <v>3427627.4407149847</v>
      </c>
      <c r="P74" s="16">
        <f t="shared" si="23"/>
        <v>1.6784675683986265</v>
      </c>
      <c r="Q74" s="15">
        <f t="shared" si="24"/>
        <v>61594.51</v>
      </c>
      <c r="R74" s="17" t="s">
        <v>5</v>
      </c>
    </row>
    <row r="75" spans="1:19" s="5" customFormat="1" ht="23.25" x14ac:dyDescent="0.45">
      <c r="A75" s="9">
        <v>68</v>
      </c>
      <c r="B75" s="9" t="s">
        <v>19</v>
      </c>
      <c r="C75" s="12" t="s">
        <v>93</v>
      </c>
      <c r="D75" s="13" t="s">
        <v>21</v>
      </c>
      <c r="E75" s="9">
        <v>1</v>
      </c>
      <c r="F75" s="10">
        <f>+[1]HISTORICOS!P75</f>
        <v>233179.01</v>
      </c>
      <c r="G75" s="10">
        <v>6000000</v>
      </c>
      <c r="H75" s="10">
        <v>245150</v>
      </c>
      <c r="I75" s="14">
        <f t="shared" si="16"/>
        <v>233179.01</v>
      </c>
      <c r="J75" s="14">
        <f t="shared" si="17"/>
        <v>6000000</v>
      </c>
      <c r="K75" s="14">
        <f t="shared" si="18"/>
        <v>245150</v>
      </c>
      <c r="L75" s="14">
        <f t="shared" si="19"/>
        <v>699988.44</v>
      </c>
      <c r="M75" s="14">
        <f t="shared" si="20"/>
        <v>351520.51</v>
      </c>
      <c r="N75" s="14">
        <f t="shared" si="21"/>
        <v>2159443</v>
      </c>
      <c r="O75" s="15">
        <f t="shared" si="22"/>
        <v>3326025.3095300342</v>
      </c>
      <c r="P75" s="16">
        <f t="shared" si="23"/>
        <v>1.5402237102484457</v>
      </c>
      <c r="Q75" s="15">
        <f t="shared" si="24"/>
        <v>233179.01</v>
      </c>
      <c r="R75" s="17" t="s">
        <v>5</v>
      </c>
    </row>
    <row r="76" spans="1:19" s="5" customFormat="1" x14ac:dyDescent="0.45">
      <c r="A76" s="9">
        <v>69</v>
      </c>
      <c r="B76" s="9" t="s">
        <v>19</v>
      </c>
      <c r="C76" s="12" t="s">
        <v>94</v>
      </c>
      <c r="D76" s="13" t="s">
        <v>21</v>
      </c>
      <c r="E76" s="9">
        <v>1</v>
      </c>
      <c r="F76" s="10">
        <f>+[1]HISTORICOS!P76</f>
        <v>717368.47</v>
      </c>
      <c r="G76" s="10">
        <v>6000000</v>
      </c>
      <c r="H76" s="10">
        <v>754200</v>
      </c>
      <c r="I76" s="14">
        <f t="shared" si="16"/>
        <v>717368.47</v>
      </c>
      <c r="J76" s="14">
        <f t="shared" si="17"/>
        <v>6000000</v>
      </c>
      <c r="K76" s="14">
        <f t="shared" si="18"/>
        <v>754200</v>
      </c>
      <c r="L76" s="14">
        <f t="shared" si="19"/>
        <v>1480675.95</v>
      </c>
      <c r="M76" s="14">
        <f t="shared" si="20"/>
        <v>1039299.85</v>
      </c>
      <c r="N76" s="14">
        <f t="shared" si="21"/>
        <v>2490522.8199999998</v>
      </c>
      <c r="O76" s="15">
        <f t="shared" si="22"/>
        <v>3039352.1810673261</v>
      </c>
      <c r="P76" s="16">
        <f t="shared" si="23"/>
        <v>1.2203671280021944</v>
      </c>
      <c r="Q76" s="15">
        <f t="shared" si="24"/>
        <v>717368.47</v>
      </c>
      <c r="R76" s="17" t="s">
        <v>5</v>
      </c>
    </row>
    <row r="77" spans="1:19" s="5" customFormat="1" ht="23.25" x14ac:dyDescent="0.45">
      <c r="A77" s="9">
        <v>70</v>
      </c>
      <c r="B77" s="9" t="s">
        <v>19</v>
      </c>
      <c r="C77" s="12" t="s">
        <v>95</v>
      </c>
      <c r="D77" s="13" t="s">
        <v>21</v>
      </c>
      <c r="E77" s="9">
        <v>1</v>
      </c>
      <c r="F77" s="10">
        <f>+[1]HISTORICOS!P77</f>
        <v>805131.38</v>
      </c>
      <c r="G77" s="10">
        <v>6000000</v>
      </c>
      <c r="H77" s="10">
        <v>1365257</v>
      </c>
      <c r="I77" s="14">
        <f t="shared" si="16"/>
        <v>805131.38</v>
      </c>
      <c r="J77" s="14">
        <f t="shared" si="17"/>
        <v>6000000</v>
      </c>
      <c r="K77" s="14">
        <f t="shared" si="18"/>
        <v>1365257</v>
      </c>
      <c r="L77" s="14">
        <f t="shared" si="19"/>
        <v>1875329.01</v>
      </c>
      <c r="M77" s="14">
        <f t="shared" si="20"/>
        <v>1401107.84</v>
      </c>
      <c r="N77" s="14">
        <f t="shared" si="21"/>
        <v>2723462.79</v>
      </c>
      <c r="O77" s="15">
        <f t="shared" si="22"/>
        <v>2851351.8245822187</v>
      </c>
      <c r="P77" s="16">
        <f t="shared" si="23"/>
        <v>1.0469582456025472</v>
      </c>
      <c r="Q77" s="15">
        <f t="shared" si="24"/>
        <v>805131.38</v>
      </c>
      <c r="R77" s="17" t="s">
        <v>5</v>
      </c>
    </row>
    <row r="78" spans="1:19" s="5" customFormat="1" ht="23.25" x14ac:dyDescent="0.45">
      <c r="A78" s="9">
        <v>71</v>
      </c>
      <c r="B78" s="9" t="s">
        <v>19</v>
      </c>
      <c r="C78" s="12" t="s">
        <v>96</v>
      </c>
      <c r="D78" s="13" t="s">
        <v>21</v>
      </c>
      <c r="E78" s="9">
        <v>1</v>
      </c>
      <c r="F78" s="10">
        <f>+[1]HISTORICOS!P78</f>
        <v>358699.94</v>
      </c>
      <c r="G78" s="10">
        <v>6000000</v>
      </c>
      <c r="H78" s="10">
        <v>377117</v>
      </c>
      <c r="I78" s="14">
        <f t="shared" si="16"/>
        <v>358699.94</v>
      </c>
      <c r="J78" s="14">
        <f t="shared" si="17"/>
        <v>6000000</v>
      </c>
      <c r="K78" s="14">
        <f t="shared" si="18"/>
        <v>377117</v>
      </c>
      <c r="L78" s="14">
        <f t="shared" si="19"/>
        <v>932795.03</v>
      </c>
      <c r="M78" s="14">
        <f t="shared" si="20"/>
        <v>535120.96</v>
      </c>
      <c r="N78" s="14">
        <f t="shared" si="21"/>
        <v>2245272.31</v>
      </c>
      <c r="O78" s="15">
        <f t="shared" si="22"/>
        <v>3251702.59983761</v>
      </c>
      <c r="P78" s="16">
        <f t="shared" si="23"/>
        <v>1.4482441997592754</v>
      </c>
      <c r="Q78" s="15">
        <f t="shared" si="24"/>
        <v>358699.94</v>
      </c>
      <c r="R78" s="17" t="s">
        <v>5</v>
      </c>
    </row>
    <row r="79" spans="1:19" s="5" customFormat="1" x14ac:dyDescent="0.45">
      <c r="A79" s="9">
        <v>72</v>
      </c>
      <c r="B79" s="9" t="s">
        <v>19</v>
      </c>
      <c r="C79" s="12" t="s">
        <v>97</v>
      </c>
      <c r="D79" s="13" t="s">
        <v>21</v>
      </c>
      <c r="E79" s="9">
        <v>1</v>
      </c>
      <c r="F79" s="10"/>
      <c r="G79" s="10">
        <v>6000000</v>
      </c>
      <c r="H79" s="10">
        <v>1241627</v>
      </c>
      <c r="I79" s="14">
        <f t="shared" si="16"/>
        <v>1241627</v>
      </c>
      <c r="J79" s="14">
        <f t="shared" si="17"/>
        <v>6000000</v>
      </c>
      <c r="K79" s="14">
        <f t="shared" si="18"/>
        <v>3620813.5</v>
      </c>
      <c r="L79" s="14">
        <f t="shared" si="19"/>
        <v>2729425.21</v>
      </c>
      <c r="M79" s="14">
        <f t="shared" si="20"/>
        <v>2057482.94</v>
      </c>
      <c r="N79" s="14">
        <f t="shared" si="21"/>
        <v>3620813.5</v>
      </c>
      <c r="O79" s="15">
        <f t="shared" si="22"/>
        <v>3364677.8157149758</v>
      </c>
      <c r="P79" s="16">
        <f t="shared" si="23"/>
        <v>0.92926018302654245</v>
      </c>
      <c r="Q79" s="15">
        <f>+N79</f>
        <v>3620813.5</v>
      </c>
      <c r="R79" s="17" t="s">
        <v>13</v>
      </c>
      <c r="S79" s="20"/>
    </row>
    <row r="80" spans="1:19" s="5" customFormat="1" x14ac:dyDescent="0.45">
      <c r="A80" s="9">
        <v>73</v>
      </c>
      <c r="B80" s="9" t="s">
        <v>19</v>
      </c>
      <c r="C80" s="12" t="s">
        <v>98</v>
      </c>
      <c r="D80" s="13" t="s">
        <v>21</v>
      </c>
      <c r="E80" s="9">
        <v>1</v>
      </c>
      <c r="F80" s="10"/>
      <c r="G80" s="10">
        <v>6000000</v>
      </c>
      <c r="H80" s="10">
        <v>1722158</v>
      </c>
      <c r="I80" s="14">
        <f t="shared" si="16"/>
        <v>1722158</v>
      </c>
      <c r="J80" s="14">
        <f t="shared" si="17"/>
        <v>6000000</v>
      </c>
      <c r="K80" s="14">
        <f t="shared" si="18"/>
        <v>3861079</v>
      </c>
      <c r="L80" s="14">
        <f t="shared" si="19"/>
        <v>3214490.32</v>
      </c>
      <c r="M80" s="14">
        <f t="shared" si="20"/>
        <v>2676181.4500000002</v>
      </c>
      <c r="N80" s="14">
        <f t="shared" si="21"/>
        <v>3861079</v>
      </c>
      <c r="O80" s="15">
        <f t="shared" si="22"/>
        <v>3024891.0870446227</v>
      </c>
      <c r="P80" s="16">
        <f t="shared" si="23"/>
        <v>0.78343154518325653</v>
      </c>
      <c r="Q80" s="15">
        <f t="shared" ref="Q80:Q82" si="25">+N80</f>
        <v>3861079</v>
      </c>
      <c r="R80" s="17" t="s">
        <v>13</v>
      </c>
      <c r="S80" s="20"/>
    </row>
    <row r="81" spans="1:19" s="5" customFormat="1" ht="23.25" x14ac:dyDescent="0.45">
      <c r="A81" s="9">
        <v>74</v>
      </c>
      <c r="B81" s="9" t="s">
        <v>19</v>
      </c>
      <c r="C81" s="12" t="s">
        <v>99</v>
      </c>
      <c r="D81" s="13" t="s">
        <v>21</v>
      </c>
      <c r="E81" s="9">
        <v>1</v>
      </c>
      <c r="F81" s="10"/>
      <c r="G81" s="10">
        <v>6000000</v>
      </c>
      <c r="H81" s="10">
        <v>1062691</v>
      </c>
      <c r="I81" s="14">
        <f t="shared" si="16"/>
        <v>1062691</v>
      </c>
      <c r="J81" s="14">
        <f t="shared" si="17"/>
        <v>6000000</v>
      </c>
      <c r="K81" s="14">
        <f t="shared" si="18"/>
        <v>3531345.5</v>
      </c>
      <c r="L81" s="14">
        <f t="shared" si="19"/>
        <v>2525103.17</v>
      </c>
      <c r="M81" s="14">
        <f t="shared" si="20"/>
        <v>1805585.43</v>
      </c>
      <c r="N81" s="14">
        <f t="shared" si="21"/>
        <v>3531345.5</v>
      </c>
      <c r="O81" s="15">
        <f t="shared" si="22"/>
        <v>3491204.6747133718</v>
      </c>
      <c r="P81" s="16">
        <f t="shared" si="23"/>
        <v>0.98863299405661997</v>
      </c>
      <c r="Q81" s="15">
        <f t="shared" si="25"/>
        <v>3531345.5</v>
      </c>
      <c r="R81" s="17" t="s">
        <v>13</v>
      </c>
      <c r="S81" s="20"/>
    </row>
    <row r="82" spans="1:19" s="5" customFormat="1" x14ac:dyDescent="0.45">
      <c r="A82" s="9">
        <v>75</v>
      </c>
      <c r="B82" s="9" t="s">
        <v>19</v>
      </c>
      <c r="C82" s="12" t="s">
        <v>100</v>
      </c>
      <c r="D82" s="13" t="s">
        <v>21</v>
      </c>
      <c r="E82" s="9">
        <v>1</v>
      </c>
      <c r="F82" s="10"/>
      <c r="G82" s="10">
        <v>6000000</v>
      </c>
      <c r="H82" s="10">
        <v>743781</v>
      </c>
      <c r="I82" s="14">
        <f t="shared" si="16"/>
        <v>743781</v>
      </c>
      <c r="J82" s="14">
        <f t="shared" si="17"/>
        <v>6000000</v>
      </c>
      <c r="K82" s="14">
        <f t="shared" si="18"/>
        <v>3371890.5</v>
      </c>
      <c r="L82" s="14">
        <f t="shared" si="19"/>
        <v>2112507.04</v>
      </c>
      <c r="M82" s="14">
        <f t="shared" si="20"/>
        <v>1323496.71</v>
      </c>
      <c r="N82" s="14">
        <f t="shared" si="21"/>
        <v>3371890.5</v>
      </c>
      <c r="O82" s="15">
        <f t="shared" si="22"/>
        <v>3716708.0983015737</v>
      </c>
      <c r="P82" s="16">
        <f t="shared" si="23"/>
        <v>1.1022623950278261</v>
      </c>
      <c r="Q82" s="15">
        <f t="shared" si="25"/>
        <v>3371890.5</v>
      </c>
      <c r="R82" s="17" t="s">
        <v>13</v>
      </c>
      <c r="S82" s="20"/>
    </row>
    <row r="83" spans="1:19" s="5" customFormat="1" ht="23.25" x14ac:dyDescent="0.45">
      <c r="A83" s="9">
        <v>76</v>
      </c>
      <c r="B83" s="9" t="s">
        <v>19</v>
      </c>
      <c r="C83" s="12" t="s">
        <v>101</v>
      </c>
      <c r="D83" s="13" t="s">
        <v>21</v>
      </c>
      <c r="E83" s="9">
        <v>1</v>
      </c>
      <c r="F83" s="10"/>
      <c r="G83" s="10">
        <v>6000000</v>
      </c>
      <c r="H83" s="10">
        <v>6996858</v>
      </c>
      <c r="I83" s="14">
        <f t="shared" si="16"/>
        <v>6000000</v>
      </c>
      <c r="J83" s="14">
        <f t="shared" si="17"/>
        <v>6996858</v>
      </c>
      <c r="K83" s="14">
        <f t="shared" si="18"/>
        <v>6498429</v>
      </c>
      <c r="L83" s="14">
        <f t="shared" si="19"/>
        <v>6479286.0700000003</v>
      </c>
      <c r="M83" s="14">
        <f t="shared" si="20"/>
        <v>6460199.5300000003</v>
      </c>
      <c r="N83" s="14">
        <f t="shared" si="21"/>
        <v>6498429</v>
      </c>
      <c r="O83" s="15">
        <f t="shared" si="22"/>
        <v>704885.05168005941</v>
      </c>
      <c r="P83" s="16">
        <f t="shared" si="23"/>
        <v>0.1084700704862759</v>
      </c>
      <c r="Q83" s="15">
        <f>+I83</f>
        <v>6000000</v>
      </c>
      <c r="R83" s="17" t="s">
        <v>8</v>
      </c>
    </row>
    <row r="84" spans="1:19" s="5" customFormat="1" x14ac:dyDescent="0.45">
      <c r="A84" s="9">
        <v>77</v>
      </c>
      <c r="B84" s="9" t="s">
        <v>19</v>
      </c>
      <c r="C84" s="12" t="s">
        <v>102</v>
      </c>
      <c r="D84" s="13" t="s">
        <v>21</v>
      </c>
      <c r="E84" s="9">
        <v>1</v>
      </c>
      <c r="F84" s="10"/>
      <c r="G84" s="10">
        <v>6000000</v>
      </c>
      <c r="H84" s="10">
        <v>3324131</v>
      </c>
      <c r="I84" s="14">
        <f t="shared" si="16"/>
        <v>3324131</v>
      </c>
      <c r="J84" s="14">
        <f t="shared" si="17"/>
        <v>6000000</v>
      </c>
      <c r="K84" s="14">
        <f t="shared" si="18"/>
        <v>4662065.5</v>
      </c>
      <c r="L84" s="14">
        <f t="shared" si="19"/>
        <v>4465958.58</v>
      </c>
      <c r="M84" s="14">
        <f t="shared" si="20"/>
        <v>4278100.7699999996</v>
      </c>
      <c r="N84" s="14">
        <f t="shared" si="21"/>
        <v>4662065.5</v>
      </c>
      <c r="O84" s="15">
        <f t="shared" si="22"/>
        <v>1892125.1154668657</v>
      </c>
      <c r="P84" s="16">
        <f t="shared" si="23"/>
        <v>0.4058555409542971</v>
      </c>
      <c r="Q84" s="15">
        <f>+M84</f>
        <v>4278100.7699999996</v>
      </c>
      <c r="R84" s="17" t="s">
        <v>12</v>
      </c>
      <c r="S84" s="20"/>
    </row>
    <row r="85" spans="1:19" s="5" customFormat="1" ht="23.25" x14ac:dyDescent="0.45">
      <c r="A85" s="9">
        <v>78</v>
      </c>
      <c r="B85" s="9" t="s">
        <v>19</v>
      </c>
      <c r="C85" s="22" t="s">
        <v>103</v>
      </c>
      <c r="D85" s="13" t="s">
        <v>21</v>
      </c>
      <c r="E85" s="9">
        <v>1</v>
      </c>
      <c r="F85" s="10">
        <f>+[1]HISTORICOS!P85</f>
        <v>421836.18</v>
      </c>
      <c r="G85" s="10">
        <v>6000000</v>
      </c>
      <c r="H85" s="10">
        <v>443495</v>
      </c>
      <c r="I85" s="14">
        <f t="shared" si="16"/>
        <v>421836.18</v>
      </c>
      <c r="J85" s="14">
        <f t="shared" si="17"/>
        <v>6000000</v>
      </c>
      <c r="K85" s="14">
        <f t="shared" si="18"/>
        <v>443495</v>
      </c>
      <c r="L85" s="14">
        <f t="shared" si="19"/>
        <v>1039268.91</v>
      </c>
      <c r="M85" s="14">
        <f t="shared" si="20"/>
        <v>626034</v>
      </c>
      <c r="N85" s="14">
        <f t="shared" si="21"/>
        <v>2288443.73</v>
      </c>
      <c r="O85" s="15">
        <f t="shared" si="22"/>
        <v>3214320.2630899996</v>
      </c>
      <c r="P85" s="16">
        <f t="shared" si="23"/>
        <v>1.4045878519765918</v>
      </c>
      <c r="Q85" s="15">
        <f t="shared" ref="Q85:Q148" si="26">+F85</f>
        <v>421836.18</v>
      </c>
      <c r="R85" s="17" t="s">
        <v>5</v>
      </c>
    </row>
    <row r="86" spans="1:19" s="5" customFormat="1" ht="23.25" x14ac:dyDescent="0.45">
      <c r="A86" s="9">
        <v>79</v>
      </c>
      <c r="B86" s="9" t="s">
        <v>19</v>
      </c>
      <c r="C86" s="12" t="s">
        <v>104</v>
      </c>
      <c r="D86" s="13" t="s">
        <v>21</v>
      </c>
      <c r="E86" s="9">
        <v>1</v>
      </c>
      <c r="F86" s="10">
        <f>+[1]HISTORICOS!P86</f>
        <v>481759.65</v>
      </c>
      <c r="G86" s="10">
        <v>6000000</v>
      </c>
      <c r="H86" s="10">
        <v>1006030</v>
      </c>
      <c r="I86" s="14">
        <f t="shared" si="16"/>
        <v>481759.65</v>
      </c>
      <c r="J86" s="14">
        <f t="shared" si="17"/>
        <v>6000000</v>
      </c>
      <c r="K86" s="14">
        <f t="shared" si="18"/>
        <v>1006030</v>
      </c>
      <c r="L86" s="14">
        <f t="shared" si="19"/>
        <v>1427351.28</v>
      </c>
      <c r="M86" s="14">
        <f t="shared" si="20"/>
        <v>926956.83</v>
      </c>
      <c r="N86" s="14">
        <f t="shared" si="21"/>
        <v>2495929.88</v>
      </c>
      <c r="O86" s="15">
        <f t="shared" si="22"/>
        <v>3045914.5403079749</v>
      </c>
      <c r="P86" s="16">
        <f t="shared" si="23"/>
        <v>1.2203526087471557</v>
      </c>
      <c r="Q86" s="15">
        <f t="shared" si="26"/>
        <v>481759.65</v>
      </c>
      <c r="R86" s="17" t="s">
        <v>5</v>
      </c>
    </row>
    <row r="87" spans="1:19" s="5" customFormat="1" ht="23.25" x14ac:dyDescent="0.45">
      <c r="A87" s="9">
        <v>80</v>
      </c>
      <c r="B87" s="9" t="s">
        <v>19</v>
      </c>
      <c r="C87" s="12" t="s">
        <v>105</v>
      </c>
      <c r="D87" s="13" t="s">
        <v>21</v>
      </c>
      <c r="E87" s="9">
        <v>1</v>
      </c>
      <c r="F87" s="10">
        <f>+[1]HISTORICOS!P87</f>
        <v>479349.19</v>
      </c>
      <c r="G87" s="10">
        <v>6000000</v>
      </c>
      <c r="H87" s="10">
        <v>503960</v>
      </c>
      <c r="I87" s="14">
        <f t="shared" si="16"/>
        <v>479349.19</v>
      </c>
      <c r="J87" s="14">
        <f t="shared" si="17"/>
        <v>6000000</v>
      </c>
      <c r="K87" s="14">
        <f t="shared" si="18"/>
        <v>503960</v>
      </c>
      <c r="L87" s="14">
        <f t="shared" si="19"/>
        <v>1131704.6599999999</v>
      </c>
      <c r="M87" s="14">
        <f t="shared" si="20"/>
        <v>708029.26</v>
      </c>
      <c r="N87" s="14">
        <f t="shared" si="21"/>
        <v>2327769.73</v>
      </c>
      <c r="O87" s="15">
        <f t="shared" si="22"/>
        <v>3180268.5090917116</v>
      </c>
      <c r="P87" s="16">
        <f t="shared" si="23"/>
        <v>1.3662298586087858</v>
      </c>
      <c r="Q87" s="15">
        <f t="shared" si="26"/>
        <v>479349.19</v>
      </c>
      <c r="R87" s="17" t="s">
        <v>5</v>
      </c>
    </row>
    <row r="88" spans="1:19" s="5" customFormat="1" x14ac:dyDescent="0.45">
      <c r="A88" s="9">
        <v>81</v>
      </c>
      <c r="B88" s="9" t="s">
        <v>19</v>
      </c>
      <c r="C88" s="12" t="s">
        <v>106</v>
      </c>
      <c r="D88" s="13" t="s">
        <v>21</v>
      </c>
      <c r="E88" s="9">
        <v>1</v>
      </c>
      <c r="F88" s="10">
        <f>+[1]HISTORICOS!P88</f>
        <v>758936.12</v>
      </c>
      <c r="G88" s="10">
        <v>6000000</v>
      </c>
      <c r="H88" s="10">
        <v>797901</v>
      </c>
      <c r="I88" s="14">
        <f t="shared" si="16"/>
        <v>758936.12</v>
      </c>
      <c r="J88" s="14">
        <f t="shared" si="17"/>
        <v>6000000</v>
      </c>
      <c r="K88" s="14">
        <f t="shared" si="18"/>
        <v>797901</v>
      </c>
      <c r="L88" s="14">
        <f t="shared" si="19"/>
        <v>1537334.93</v>
      </c>
      <c r="M88" s="14">
        <f t="shared" si="20"/>
        <v>1095854.81</v>
      </c>
      <c r="N88" s="14">
        <f t="shared" si="21"/>
        <v>2518945.71</v>
      </c>
      <c r="O88" s="15">
        <f t="shared" si="22"/>
        <v>3014744.4021540494</v>
      </c>
      <c r="P88" s="16">
        <f t="shared" si="23"/>
        <v>1.1968278594436437</v>
      </c>
      <c r="Q88" s="15">
        <f t="shared" si="26"/>
        <v>758936.12</v>
      </c>
      <c r="R88" s="17" t="s">
        <v>5</v>
      </c>
    </row>
    <row r="89" spans="1:19" s="5" customFormat="1" x14ac:dyDescent="0.45">
      <c r="A89" s="9">
        <v>82</v>
      </c>
      <c r="B89" s="9" t="s">
        <v>19</v>
      </c>
      <c r="C89" s="12" t="s">
        <v>107</v>
      </c>
      <c r="D89" s="13" t="s">
        <v>21</v>
      </c>
      <c r="E89" s="9">
        <v>1</v>
      </c>
      <c r="F89" s="10">
        <f>+[1]HISTORICOS!P89</f>
        <v>758936.12</v>
      </c>
      <c r="G89" s="10">
        <v>6000000</v>
      </c>
      <c r="H89" s="10">
        <v>797901</v>
      </c>
      <c r="I89" s="14">
        <f t="shared" si="16"/>
        <v>758936.12</v>
      </c>
      <c r="J89" s="14">
        <f t="shared" si="17"/>
        <v>6000000</v>
      </c>
      <c r="K89" s="14">
        <f t="shared" si="18"/>
        <v>797901</v>
      </c>
      <c r="L89" s="14">
        <f t="shared" si="19"/>
        <v>1537334.93</v>
      </c>
      <c r="M89" s="14">
        <f t="shared" si="20"/>
        <v>1095854.81</v>
      </c>
      <c r="N89" s="14">
        <f t="shared" si="21"/>
        <v>2518945.71</v>
      </c>
      <c r="O89" s="15">
        <f t="shared" si="22"/>
        <v>3014744.4021540494</v>
      </c>
      <c r="P89" s="16">
        <f t="shared" si="23"/>
        <v>1.1968278594436437</v>
      </c>
      <c r="Q89" s="15">
        <f t="shared" si="26"/>
        <v>758936.12</v>
      </c>
      <c r="R89" s="17" t="s">
        <v>5</v>
      </c>
    </row>
    <row r="90" spans="1:19" s="5" customFormat="1" x14ac:dyDescent="0.45">
      <c r="A90" s="9">
        <v>83</v>
      </c>
      <c r="B90" s="9" t="s">
        <v>19</v>
      </c>
      <c r="C90" s="12" t="s">
        <v>108</v>
      </c>
      <c r="D90" s="13" t="s">
        <v>21</v>
      </c>
      <c r="E90" s="9">
        <v>1</v>
      </c>
      <c r="F90" s="10">
        <f>+[1]HISTORICOS!P90</f>
        <v>473044.51</v>
      </c>
      <c r="G90" s="10">
        <v>6000000</v>
      </c>
      <c r="H90" s="10">
        <v>497332</v>
      </c>
      <c r="I90" s="14">
        <f t="shared" si="16"/>
        <v>473044.51</v>
      </c>
      <c r="J90" s="14">
        <f t="shared" si="17"/>
        <v>6000000</v>
      </c>
      <c r="K90" s="14">
        <f t="shared" si="18"/>
        <v>497332</v>
      </c>
      <c r="L90" s="14">
        <f t="shared" si="19"/>
        <v>1121759.8400000001</v>
      </c>
      <c r="M90" s="14">
        <f t="shared" si="20"/>
        <v>699078.77</v>
      </c>
      <c r="N90" s="14">
        <f t="shared" si="21"/>
        <v>2323458.84</v>
      </c>
      <c r="O90" s="15">
        <f t="shared" si="22"/>
        <v>3184001.2036439218</v>
      </c>
      <c r="P90" s="16">
        <f t="shared" si="23"/>
        <v>1.3703712537657529</v>
      </c>
      <c r="Q90" s="15">
        <f t="shared" si="26"/>
        <v>473044.51</v>
      </c>
      <c r="R90" s="17" t="s">
        <v>5</v>
      </c>
    </row>
    <row r="91" spans="1:19" s="5" customFormat="1" x14ac:dyDescent="0.45">
      <c r="A91" s="9">
        <v>84</v>
      </c>
      <c r="B91" s="9" t="s">
        <v>19</v>
      </c>
      <c r="C91" s="12" t="s">
        <v>109</v>
      </c>
      <c r="D91" s="13" t="s">
        <v>21</v>
      </c>
      <c r="E91" s="9">
        <v>1</v>
      </c>
      <c r="F91" s="10">
        <f>+[1]HISTORICOS!P91</f>
        <v>257377.96</v>
      </c>
      <c r="G91" s="10">
        <v>6000000</v>
      </c>
      <c r="H91" s="10">
        <v>270593</v>
      </c>
      <c r="I91" s="14">
        <f t="shared" si="16"/>
        <v>257377.96</v>
      </c>
      <c r="J91" s="14">
        <f t="shared" si="17"/>
        <v>6000000</v>
      </c>
      <c r="K91" s="14">
        <f t="shared" si="18"/>
        <v>270593</v>
      </c>
      <c r="L91" s="14">
        <f t="shared" si="19"/>
        <v>747617.95</v>
      </c>
      <c r="M91" s="14">
        <f t="shared" si="20"/>
        <v>387217.17</v>
      </c>
      <c r="N91" s="14">
        <f t="shared" si="21"/>
        <v>2175990.3199999998</v>
      </c>
      <c r="O91" s="15">
        <f t="shared" si="22"/>
        <v>3311696.11888996</v>
      </c>
      <c r="P91" s="16">
        <f t="shared" si="23"/>
        <v>1.5219259426163074</v>
      </c>
      <c r="Q91" s="15">
        <f t="shared" si="26"/>
        <v>257377.96</v>
      </c>
      <c r="R91" s="17" t="s">
        <v>5</v>
      </c>
    </row>
    <row r="92" spans="1:19" s="5" customFormat="1" ht="23.25" x14ac:dyDescent="0.45">
      <c r="A92" s="9">
        <v>85</v>
      </c>
      <c r="B92" s="9" t="s">
        <v>19</v>
      </c>
      <c r="C92" s="12" t="s">
        <v>110</v>
      </c>
      <c r="D92" s="13" t="s">
        <v>21</v>
      </c>
      <c r="E92" s="9">
        <v>1</v>
      </c>
      <c r="F92" s="10">
        <f>+[1]HISTORICOS!P92</f>
        <v>554162.01</v>
      </c>
      <c r="G92" s="10">
        <v>6000000</v>
      </c>
      <c r="H92" s="10">
        <v>582614</v>
      </c>
      <c r="I92" s="14">
        <f t="shared" si="16"/>
        <v>554162.01</v>
      </c>
      <c r="J92" s="14">
        <f t="shared" si="17"/>
        <v>6000000</v>
      </c>
      <c r="K92" s="14">
        <f t="shared" si="18"/>
        <v>582614</v>
      </c>
      <c r="L92" s="14">
        <f t="shared" si="19"/>
        <v>1246588.0900000001</v>
      </c>
      <c r="M92" s="14">
        <f t="shared" si="20"/>
        <v>813538.28</v>
      </c>
      <c r="N92" s="14">
        <f t="shared" si="21"/>
        <v>2378925.34</v>
      </c>
      <c r="O92" s="15">
        <f t="shared" si="22"/>
        <v>3135974.914920351</v>
      </c>
      <c r="P92" s="16">
        <f t="shared" si="23"/>
        <v>1.3182317503584837</v>
      </c>
      <c r="Q92" s="15">
        <f t="shared" si="26"/>
        <v>554162.01</v>
      </c>
      <c r="R92" s="17" t="s">
        <v>5</v>
      </c>
    </row>
    <row r="93" spans="1:19" s="5" customFormat="1" ht="23.25" x14ac:dyDescent="0.45">
      <c r="A93" s="9">
        <v>86</v>
      </c>
      <c r="B93" s="9" t="s">
        <v>19</v>
      </c>
      <c r="C93" s="12" t="s">
        <v>111</v>
      </c>
      <c r="D93" s="13" t="s">
        <v>21</v>
      </c>
      <c r="E93" s="9">
        <v>1</v>
      </c>
      <c r="F93" s="10">
        <f>+[1]HISTORICOS!P93</f>
        <v>580522.55000000005</v>
      </c>
      <c r="G93" s="10">
        <v>6000000</v>
      </c>
      <c r="H93" s="10">
        <v>610328</v>
      </c>
      <c r="I93" s="14">
        <f t="shared" si="16"/>
        <v>580522.55000000005</v>
      </c>
      <c r="J93" s="14">
        <f t="shared" si="17"/>
        <v>6000000</v>
      </c>
      <c r="K93" s="14">
        <f t="shared" si="18"/>
        <v>610328</v>
      </c>
      <c r="L93" s="14">
        <f t="shared" si="19"/>
        <v>1285813.2</v>
      </c>
      <c r="M93" s="14">
        <f t="shared" si="20"/>
        <v>850408.62</v>
      </c>
      <c r="N93" s="14">
        <f t="shared" si="21"/>
        <v>2396950.1800000002</v>
      </c>
      <c r="O93" s="15">
        <f t="shared" si="22"/>
        <v>3120368.2598771416</v>
      </c>
      <c r="P93" s="16">
        <f t="shared" si="23"/>
        <v>1.3018077246299469</v>
      </c>
      <c r="Q93" s="15">
        <f t="shared" si="26"/>
        <v>580522.55000000005</v>
      </c>
      <c r="R93" s="17" t="s">
        <v>5</v>
      </c>
    </row>
    <row r="94" spans="1:19" s="5" customFormat="1" ht="23.25" x14ac:dyDescent="0.45">
      <c r="A94" s="9">
        <v>87</v>
      </c>
      <c r="B94" s="9" t="s">
        <v>19</v>
      </c>
      <c r="C94" s="12" t="s">
        <v>112</v>
      </c>
      <c r="D94" s="13" t="s">
        <v>21</v>
      </c>
      <c r="E94" s="9">
        <v>1</v>
      </c>
      <c r="F94" s="10">
        <f>+[1]HISTORICOS!P94</f>
        <v>590826.56000000006</v>
      </c>
      <c r="G94" s="10">
        <v>6000000</v>
      </c>
      <c r="H94" s="10">
        <v>621161</v>
      </c>
      <c r="I94" s="14">
        <f t="shared" si="16"/>
        <v>590826.56000000006</v>
      </c>
      <c r="J94" s="14">
        <f t="shared" si="17"/>
        <v>6000000</v>
      </c>
      <c r="K94" s="14">
        <f t="shared" si="18"/>
        <v>621161</v>
      </c>
      <c r="L94" s="14">
        <f t="shared" si="19"/>
        <v>1300983.58</v>
      </c>
      <c r="M94" s="14">
        <f t="shared" si="20"/>
        <v>864777.77</v>
      </c>
      <c r="N94" s="14">
        <f t="shared" si="21"/>
        <v>2403995.85</v>
      </c>
      <c r="O94" s="15">
        <f t="shared" si="22"/>
        <v>3114267.8773181066</v>
      </c>
      <c r="P94" s="16">
        <f t="shared" si="23"/>
        <v>1.29545476433252</v>
      </c>
      <c r="Q94" s="15">
        <f t="shared" si="26"/>
        <v>590826.56000000006</v>
      </c>
      <c r="R94" s="17" t="s">
        <v>5</v>
      </c>
    </row>
    <row r="95" spans="1:19" s="5" customFormat="1" ht="23.25" x14ac:dyDescent="0.45">
      <c r="A95" s="9">
        <v>88</v>
      </c>
      <c r="B95" s="9" t="s">
        <v>19</v>
      </c>
      <c r="C95" s="12" t="s">
        <v>113</v>
      </c>
      <c r="D95" s="13" t="s">
        <v>21</v>
      </c>
      <c r="E95" s="9">
        <v>1</v>
      </c>
      <c r="F95" s="10">
        <f>+[1]HISTORICOS!P95</f>
        <v>602209.54</v>
      </c>
      <c r="G95" s="10">
        <v>6000000</v>
      </c>
      <c r="H95" s="10">
        <v>633128</v>
      </c>
      <c r="I95" s="14">
        <f t="shared" si="16"/>
        <v>602209.54</v>
      </c>
      <c r="J95" s="14">
        <f t="shared" si="17"/>
        <v>6000000</v>
      </c>
      <c r="K95" s="14">
        <f t="shared" si="18"/>
        <v>633128</v>
      </c>
      <c r="L95" s="14">
        <f t="shared" si="19"/>
        <v>1317640.0900000001</v>
      </c>
      <c r="M95" s="14">
        <f t="shared" si="20"/>
        <v>880623.37</v>
      </c>
      <c r="N95" s="14">
        <f t="shared" si="21"/>
        <v>2411779.1800000002</v>
      </c>
      <c r="O95" s="15">
        <f t="shared" si="22"/>
        <v>3107528.8377750088</v>
      </c>
      <c r="P95" s="16">
        <f t="shared" si="23"/>
        <v>1.2884798341177357</v>
      </c>
      <c r="Q95" s="15">
        <f t="shared" si="26"/>
        <v>602209.54</v>
      </c>
      <c r="R95" s="17" t="s">
        <v>5</v>
      </c>
    </row>
    <row r="96" spans="1:19" s="5" customFormat="1" x14ac:dyDescent="0.45">
      <c r="A96" s="9">
        <v>89</v>
      </c>
      <c r="B96" s="9" t="s">
        <v>19</v>
      </c>
      <c r="C96" s="12" t="s">
        <v>114</v>
      </c>
      <c r="D96" s="13" t="s">
        <v>21</v>
      </c>
      <c r="E96" s="9">
        <v>1</v>
      </c>
      <c r="F96" s="10">
        <f>+[1]HISTORICOS!P96</f>
        <v>180386.66</v>
      </c>
      <c r="G96" s="10">
        <v>5428600</v>
      </c>
      <c r="H96" s="10">
        <v>189648</v>
      </c>
      <c r="I96" s="14">
        <f t="shared" si="16"/>
        <v>180386.66</v>
      </c>
      <c r="J96" s="14">
        <f t="shared" si="17"/>
        <v>5428600</v>
      </c>
      <c r="K96" s="14">
        <f t="shared" si="18"/>
        <v>189648</v>
      </c>
      <c r="L96" s="14">
        <f t="shared" si="19"/>
        <v>570532.22</v>
      </c>
      <c r="M96" s="14">
        <f t="shared" si="20"/>
        <v>272707.84999999998</v>
      </c>
      <c r="N96" s="14">
        <f t="shared" si="21"/>
        <v>1932878.22</v>
      </c>
      <c r="O96" s="15">
        <f t="shared" si="22"/>
        <v>3027387.4075643881</v>
      </c>
      <c r="P96" s="16">
        <f t="shared" si="23"/>
        <v>1.5662587411039213</v>
      </c>
      <c r="Q96" s="15">
        <f t="shared" si="26"/>
        <v>180386.66</v>
      </c>
      <c r="R96" s="17" t="s">
        <v>5</v>
      </c>
    </row>
    <row r="97" spans="1:18" s="5" customFormat="1" x14ac:dyDescent="0.45">
      <c r="A97" s="9">
        <v>90</v>
      </c>
      <c r="B97" s="9" t="s">
        <v>19</v>
      </c>
      <c r="C97" s="12" t="s">
        <v>115</v>
      </c>
      <c r="D97" s="13" t="s">
        <v>21</v>
      </c>
      <c r="E97" s="9">
        <v>1</v>
      </c>
      <c r="F97" s="10">
        <f>+[1]HISTORICOS!P97</f>
        <v>217779.78</v>
      </c>
      <c r="G97" s="10">
        <v>5428600</v>
      </c>
      <c r="H97" s="10">
        <v>228961</v>
      </c>
      <c r="I97" s="14">
        <f t="shared" si="16"/>
        <v>217779.78</v>
      </c>
      <c r="J97" s="14">
        <f t="shared" si="17"/>
        <v>5428600</v>
      </c>
      <c r="K97" s="14">
        <f t="shared" si="18"/>
        <v>228961</v>
      </c>
      <c r="L97" s="14">
        <f t="shared" si="19"/>
        <v>646877.88</v>
      </c>
      <c r="M97" s="14">
        <f t="shared" si="20"/>
        <v>328099.77</v>
      </c>
      <c r="N97" s="14">
        <f t="shared" si="21"/>
        <v>1958446.93</v>
      </c>
      <c r="O97" s="15">
        <f t="shared" si="22"/>
        <v>3005245.9165921435</v>
      </c>
      <c r="P97" s="16">
        <f t="shared" si="23"/>
        <v>1.5345046478191491</v>
      </c>
      <c r="Q97" s="15">
        <f t="shared" si="26"/>
        <v>217779.78</v>
      </c>
      <c r="R97" s="17" t="s">
        <v>5</v>
      </c>
    </row>
    <row r="98" spans="1:18" s="5" customFormat="1" x14ac:dyDescent="0.45">
      <c r="A98" s="9">
        <v>91</v>
      </c>
      <c r="B98" s="9" t="s">
        <v>19</v>
      </c>
      <c r="C98" s="12" t="s">
        <v>116</v>
      </c>
      <c r="D98" s="13" t="s">
        <v>21</v>
      </c>
      <c r="E98" s="9">
        <v>1</v>
      </c>
      <c r="F98" s="10">
        <f>+[1]HISTORICOS!P98</f>
        <v>140788.46</v>
      </c>
      <c r="G98" s="10">
        <v>5428600</v>
      </c>
      <c r="H98" s="10">
        <v>148017</v>
      </c>
      <c r="I98" s="14">
        <f t="shared" si="16"/>
        <v>140788.46</v>
      </c>
      <c r="J98" s="14">
        <f t="shared" si="17"/>
        <v>5428600</v>
      </c>
      <c r="K98" s="14">
        <f t="shared" si="18"/>
        <v>148017</v>
      </c>
      <c r="L98" s="14">
        <f t="shared" si="19"/>
        <v>483639.95</v>
      </c>
      <c r="M98" s="14">
        <f t="shared" si="20"/>
        <v>213628.88</v>
      </c>
      <c r="N98" s="14">
        <f t="shared" si="21"/>
        <v>1905801.82</v>
      </c>
      <c r="O98" s="15">
        <f t="shared" si="22"/>
        <v>3050834.8571671522</v>
      </c>
      <c r="P98" s="16">
        <f t="shared" si="23"/>
        <v>1.6008143266266543</v>
      </c>
      <c r="Q98" s="15">
        <f t="shared" si="26"/>
        <v>140788.46</v>
      </c>
      <c r="R98" s="17" t="s">
        <v>5</v>
      </c>
    </row>
    <row r="99" spans="1:18" s="5" customFormat="1" x14ac:dyDescent="0.45">
      <c r="A99" s="9">
        <v>92</v>
      </c>
      <c r="B99" s="9" t="s">
        <v>19</v>
      </c>
      <c r="C99" s="12" t="s">
        <v>117</v>
      </c>
      <c r="D99" s="13" t="s">
        <v>21</v>
      </c>
      <c r="E99" s="9">
        <v>1</v>
      </c>
      <c r="F99" s="10">
        <f>+[1]HISTORICOS!P99</f>
        <v>41796.01</v>
      </c>
      <c r="G99" s="10">
        <v>5428600</v>
      </c>
      <c r="H99" s="10">
        <v>217780</v>
      </c>
      <c r="I99" s="14">
        <f t="shared" si="16"/>
        <v>41796.01</v>
      </c>
      <c r="J99" s="14">
        <f t="shared" si="17"/>
        <v>5428600</v>
      </c>
      <c r="K99" s="14">
        <f t="shared" si="18"/>
        <v>217780</v>
      </c>
      <c r="L99" s="14">
        <f t="shared" si="19"/>
        <v>366955.63</v>
      </c>
      <c r="M99" s="14">
        <f t="shared" si="20"/>
        <v>104523.32</v>
      </c>
      <c r="N99" s="14">
        <f t="shared" si="21"/>
        <v>1896058.67</v>
      </c>
      <c r="O99" s="15">
        <f t="shared" si="22"/>
        <v>3060535.7010338414</v>
      </c>
      <c r="P99" s="16">
        <f t="shared" si="23"/>
        <v>1.6141566447592266</v>
      </c>
      <c r="Q99" s="15">
        <f t="shared" si="26"/>
        <v>41796.01</v>
      </c>
      <c r="R99" s="17" t="s">
        <v>5</v>
      </c>
    </row>
    <row r="100" spans="1:18" s="5" customFormat="1" x14ac:dyDescent="0.45">
      <c r="A100" s="9">
        <v>93</v>
      </c>
      <c r="B100" s="9" t="s">
        <v>19</v>
      </c>
      <c r="C100" s="12" t="s">
        <v>118</v>
      </c>
      <c r="D100" s="13" t="s">
        <v>21</v>
      </c>
      <c r="E100" s="9">
        <v>1</v>
      </c>
      <c r="F100" s="10">
        <f>+[1]HISTORICOS!P100</f>
        <v>268541.03999999998</v>
      </c>
      <c r="G100" s="10">
        <v>6428600</v>
      </c>
      <c r="H100" s="10">
        <v>282329</v>
      </c>
      <c r="I100" s="14">
        <f t="shared" si="16"/>
        <v>268541.03999999998</v>
      </c>
      <c r="J100" s="14">
        <f t="shared" si="17"/>
        <v>6428600</v>
      </c>
      <c r="K100" s="14">
        <f t="shared" si="18"/>
        <v>282329</v>
      </c>
      <c r="L100" s="14">
        <f t="shared" si="19"/>
        <v>786974.85</v>
      </c>
      <c r="M100" s="14">
        <f t="shared" si="20"/>
        <v>404239.26</v>
      </c>
      <c r="N100" s="14">
        <f t="shared" si="21"/>
        <v>2326490.0099999998</v>
      </c>
      <c r="O100" s="15">
        <f t="shared" si="22"/>
        <v>3552538.146732986</v>
      </c>
      <c r="P100" s="16">
        <f t="shared" si="23"/>
        <v>1.526994799660879</v>
      </c>
      <c r="Q100" s="15">
        <f t="shared" si="26"/>
        <v>268541.03999999998</v>
      </c>
      <c r="R100" s="17" t="s">
        <v>5</v>
      </c>
    </row>
    <row r="101" spans="1:18" s="5" customFormat="1" x14ac:dyDescent="0.45">
      <c r="A101" s="9">
        <v>94</v>
      </c>
      <c r="B101" s="9" t="s">
        <v>19</v>
      </c>
      <c r="C101" s="12" t="s">
        <v>119</v>
      </c>
      <c r="D101" s="13" t="s">
        <v>21</v>
      </c>
      <c r="E101" s="9">
        <v>1</v>
      </c>
      <c r="F101" s="10">
        <f>+[1]HISTORICOS!P101</f>
        <v>336570.73</v>
      </c>
      <c r="G101" s="10">
        <v>6428600</v>
      </c>
      <c r="H101" s="10">
        <v>353852</v>
      </c>
      <c r="I101" s="14">
        <f t="shared" si="16"/>
        <v>336570.73</v>
      </c>
      <c r="J101" s="14">
        <f t="shared" si="17"/>
        <v>6428600</v>
      </c>
      <c r="K101" s="14">
        <f t="shared" si="18"/>
        <v>353852</v>
      </c>
      <c r="L101" s="14">
        <f t="shared" si="19"/>
        <v>914825.23</v>
      </c>
      <c r="M101" s="14">
        <f t="shared" si="20"/>
        <v>503969.7</v>
      </c>
      <c r="N101" s="14">
        <f t="shared" si="21"/>
        <v>2373007.58</v>
      </c>
      <c r="O101" s="15">
        <f t="shared" si="22"/>
        <v>3512256.6945942687</v>
      </c>
      <c r="P101" s="16">
        <f t="shared" si="23"/>
        <v>1.4800865889329644</v>
      </c>
      <c r="Q101" s="15">
        <f t="shared" si="26"/>
        <v>336570.73</v>
      </c>
      <c r="R101" s="17" t="s">
        <v>5</v>
      </c>
    </row>
    <row r="102" spans="1:18" s="5" customFormat="1" ht="34.9" x14ac:dyDescent="0.45">
      <c r="A102" s="9">
        <v>95</v>
      </c>
      <c r="B102" s="9" t="s">
        <v>19</v>
      </c>
      <c r="C102" s="12" t="s">
        <v>120</v>
      </c>
      <c r="D102" s="13" t="s">
        <v>21</v>
      </c>
      <c r="E102" s="9">
        <v>1</v>
      </c>
      <c r="F102" s="10">
        <f>+[1]HISTORICOS!P102</f>
        <v>1392483</v>
      </c>
      <c r="G102" s="10">
        <v>6428600</v>
      </c>
      <c r="H102" s="10">
        <v>1463976</v>
      </c>
      <c r="I102" s="14">
        <f t="shared" si="16"/>
        <v>1392483</v>
      </c>
      <c r="J102" s="14">
        <f t="shared" si="17"/>
        <v>6428600</v>
      </c>
      <c r="K102" s="14">
        <f t="shared" si="18"/>
        <v>1463976</v>
      </c>
      <c r="L102" s="14">
        <f t="shared" si="19"/>
        <v>2357654.1</v>
      </c>
      <c r="M102" s="14">
        <f t="shared" si="20"/>
        <v>1927069.67</v>
      </c>
      <c r="N102" s="14">
        <f t="shared" si="21"/>
        <v>3095019.67</v>
      </c>
      <c r="O102" s="15">
        <f t="shared" si="22"/>
        <v>2887186.5529183135</v>
      </c>
      <c r="P102" s="16">
        <f t="shared" si="23"/>
        <v>0.93284917731017636</v>
      </c>
      <c r="Q102" s="15">
        <f t="shared" si="26"/>
        <v>1392483</v>
      </c>
      <c r="R102" s="17" t="s">
        <v>5</v>
      </c>
    </row>
    <row r="103" spans="1:18" s="5" customFormat="1" ht="23.25" x14ac:dyDescent="0.45">
      <c r="A103" s="9">
        <v>96</v>
      </c>
      <c r="B103" s="9" t="s">
        <v>19</v>
      </c>
      <c r="C103" s="12" t="s">
        <v>121</v>
      </c>
      <c r="D103" s="13" t="s">
        <v>21</v>
      </c>
      <c r="E103" s="9">
        <v>1</v>
      </c>
      <c r="F103" s="10">
        <f>+[1]HISTORICOS!P103</f>
        <v>875526.84</v>
      </c>
      <c r="G103" s="10">
        <v>6428600</v>
      </c>
      <c r="H103" s="10">
        <v>920479</v>
      </c>
      <c r="I103" s="14">
        <f t="shared" si="16"/>
        <v>875526.84</v>
      </c>
      <c r="J103" s="14">
        <f t="shared" si="17"/>
        <v>6428600</v>
      </c>
      <c r="K103" s="14">
        <f t="shared" si="18"/>
        <v>920479</v>
      </c>
      <c r="L103" s="14">
        <f t="shared" si="19"/>
        <v>1730347.19</v>
      </c>
      <c r="M103" s="14">
        <f t="shared" si="20"/>
        <v>1258328.46</v>
      </c>
      <c r="N103" s="14">
        <f t="shared" si="21"/>
        <v>2741535.28</v>
      </c>
      <c r="O103" s="15">
        <f t="shared" si="22"/>
        <v>3193170.8161753067</v>
      </c>
      <c r="P103" s="16">
        <f t="shared" si="23"/>
        <v>1.1647381813650441</v>
      </c>
      <c r="Q103" s="15">
        <f t="shared" si="26"/>
        <v>875526.84</v>
      </c>
      <c r="R103" s="17" t="s">
        <v>5</v>
      </c>
    </row>
    <row r="104" spans="1:18" s="5" customFormat="1" x14ac:dyDescent="0.45">
      <c r="A104" s="9">
        <v>97</v>
      </c>
      <c r="B104" s="9" t="s">
        <v>19</v>
      </c>
      <c r="C104" s="12" t="s">
        <v>122</v>
      </c>
      <c r="D104" s="13" t="s">
        <v>21</v>
      </c>
      <c r="E104" s="9">
        <v>1</v>
      </c>
      <c r="F104" s="10">
        <f>+[1]HISTORICOS!P104</f>
        <v>321172.7</v>
      </c>
      <c r="G104" s="10">
        <v>4571400</v>
      </c>
      <c r="H104" s="10">
        <v>337663</v>
      </c>
      <c r="I104" s="14">
        <f t="shared" si="16"/>
        <v>321172.7</v>
      </c>
      <c r="J104" s="14">
        <f t="shared" si="17"/>
        <v>4571400</v>
      </c>
      <c r="K104" s="14">
        <f t="shared" si="18"/>
        <v>337663</v>
      </c>
      <c r="L104" s="14">
        <f t="shared" si="19"/>
        <v>791450.53</v>
      </c>
      <c r="M104" s="14">
        <f t="shared" si="20"/>
        <v>476653.99</v>
      </c>
      <c r="N104" s="14">
        <f t="shared" si="21"/>
        <v>1743411.9</v>
      </c>
      <c r="O104" s="15">
        <f t="shared" si="22"/>
        <v>2449123.4151844471</v>
      </c>
      <c r="P104" s="16">
        <f t="shared" si="23"/>
        <v>1.4047875979190272</v>
      </c>
      <c r="Q104" s="15">
        <f t="shared" si="26"/>
        <v>321172.7</v>
      </c>
      <c r="R104" s="17" t="s">
        <v>5</v>
      </c>
    </row>
    <row r="105" spans="1:18" s="5" customFormat="1" x14ac:dyDescent="0.45">
      <c r="A105" s="9">
        <v>98</v>
      </c>
      <c r="B105" s="9" t="s">
        <v>19</v>
      </c>
      <c r="C105" s="12" t="s">
        <v>123</v>
      </c>
      <c r="D105" s="13" t="s">
        <v>21</v>
      </c>
      <c r="E105" s="9">
        <v>1</v>
      </c>
      <c r="F105" s="10">
        <f>+[1]HISTORICOS!P105</f>
        <v>398166.43</v>
      </c>
      <c r="G105" s="10">
        <v>9285700</v>
      </c>
      <c r="H105" s="10">
        <v>918918</v>
      </c>
      <c r="I105" s="14">
        <f t="shared" si="16"/>
        <v>398166.43</v>
      </c>
      <c r="J105" s="14">
        <f t="shared" si="17"/>
        <v>9285700</v>
      </c>
      <c r="K105" s="14">
        <f t="shared" si="18"/>
        <v>918918</v>
      </c>
      <c r="L105" s="14">
        <f t="shared" si="19"/>
        <v>1503322.01</v>
      </c>
      <c r="M105" s="14">
        <f t="shared" si="20"/>
        <v>809183.38</v>
      </c>
      <c r="N105" s="14">
        <f t="shared" si="21"/>
        <v>3534261.48</v>
      </c>
      <c r="O105" s="15">
        <f t="shared" si="22"/>
        <v>4987692.7897752887</v>
      </c>
      <c r="P105" s="16">
        <f t="shared" si="23"/>
        <v>1.411240458013675</v>
      </c>
      <c r="Q105" s="15">
        <f t="shared" si="26"/>
        <v>398166.43</v>
      </c>
      <c r="R105" s="17" t="s">
        <v>5</v>
      </c>
    </row>
    <row r="106" spans="1:18" s="5" customFormat="1" x14ac:dyDescent="0.45">
      <c r="A106" s="9">
        <v>99</v>
      </c>
      <c r="B106" s="9" t="s">
        <v>19</v>
      </c>
      <c r="C106" s="12" t="s">
        <v>124</v>
      </c>
      <c r="D106" s="13" t="s">
        <v>21</v>
      </c>
      <c r="E106" s="9">
        <v>1</v>
      </c>
      <c r="F106" s="10">
        <f>+[1]HISTORICOS!P106</f>
        <v>574151.41</v>
      </c>
      <c r="G106" s="10">
        <v>6428600</v>
      </c>
      <c r="H106" s="10">
        <v>603630</v>
      </c>
      <c r="I106" s="14">
        <f t="shared" si="16"/>
        <v>574151.41</v>
      </c>
      <c r="J106" s="14">
        <f t="shared" si="17"/>
        <v>6428600</v>
      </c>
      <c r="K106" s="14">
        <f t="shared" si="18"/>
        <v>603630</v>
      </c>
      <c r="L106" s="14">
        <f t="shared" si="19"/>
        <v>1306084.33</v>
      </c>
      <c r="M106" s="14">
        <f t="shared" si="20"/>
        <v>844143.13</v>
      </c>
      <c r="N106" s="14">
        <f t="shared" si="21"/>
        <v>2535460.4700000002</v>
      </c>
      <c r="O106" s="15">
        <f t="shared" si="22"/>
        <v>3371589.9508768204</v>
      </c>
      <c r="P106" s="16">
        <f t="shared" si="23"/>
        <v>1.329774212917159</v>
      </c>
      <c r="Q106" s="15">
        <f t="shared" si="26"/>
        <v>574151.41</v>
      </c>
      <c r="R106" s="17" t="s">
        <v>5</v>
      </c>
    </row>
    <row r="107" spans="1:18" s="5" customFormat="1" x14ac:dyDescent="0.45">
      <c r="A107" s="9">
        <v>100</v>
      </c>
      <c r="B107" s="9" t="s">
        <v>19</v>
      </c>
      <c r="C107" s="12" t="s">
        <v>125</v>
      </c>
      <c r="D107" s="13" t="s">
        <v>21</v>
      </c>
      <c r="E107" s="9">
        <v>1</v>
      </c>
      <c r="F107" s="10">
        <f>+[1]HISTORICOS!P107</f>
        <v>153985.04</v>
      </c>
      <c r="G107" s="10">
        <v>6428600</v>
      </c>
      <c r="H107" s="10">
        <v>161891</v>
      </c>
      <c r="I107" s="14">
        <f t="shared" si="16"/>
        <v>153985.04</v>
      </c>
      <c r="J107" s="14">
        <f t="shared" si="17"/>
        <v>6428600</v>
      </c>
      <c r="K107" s="14">
        <f t="shared" si="18"/>
        <v>161891</v>
      </c>
      <c r="L107" s="14">
        <f t="shared" si="19"/>
        <v>543174.30000000005</v>
      </c>
      <c r="M107" s="14">
        <f t="shared" si="20"/>
        <v>233887.35</v>
      </c>
      <c r="N107" s="14">
        <f t="shared" si="21"/>
        <v>2248158.6800000002</v>
      </c>
      <c r="O107" s="15">
        <f t="shared" si="22"/>
        <v>3620370.5402242169</v>
      </c>
      <c r="P107" s="16">
        <f t="shared" si="23"/>
        <v>1.6103714441652386</v>
      </c>
      <c r="Q107" s="15">
        <f t="shared" si="26"/>
        <v>153985.04</v>
      </c>
      <c r="R107" s="17" t="s">
        <v>5</v>
      </c>
    </row>
    <row r="108" spans="1:18" s="5" customFormat="1" x14ac:dyDescent="0.45">
      <c r="A108" s="9">
        <v>101</v>
      </c>
      <c r="B108" s="9" t="s">
        <v>19</v>
      </c>
      <c r="C108" s="12" t="s">
        <v>126</v>
      </c>
      <c r="D108" s="13" t="s">
        <v>21</v>
      </c>
      <c r="E108" s="9">
        <v>1</v>
      </c>
      <c r="F108" s="10">
        <f>+[1]HISTORICOS!P108</f>
        <v>662717.81000000006</v>
      </c>
      <c r="G108" s="10">
        <v>6428600</v>
      </c>
      <c r="H108" s="10">
        <v>696743</v>
      </c>
      <c r="I108" s="14">
        <f t="shared" si="16"/>
        <v>662717.81000000006</v>
      </c>
      <c r="J108" s="14">
        <f t="shared" si="17"/>
        <v>6428600</v>
      </c>
      <c r="K108" s="14">
        <f t="shared" si="18"/>
        <v>696743</v>
      </c>
      <c r="L108" s="14">
        <f t="shared" si="19"/>
        <v>1437162.53</v>
      </c>
      <c r="M108" s="14">
        <f t="shared" si="20"/>
        <v>967822.43</v>
      </c>
      <c r="N108" s="14">
        <f t="shared" si="21"/>
        <v>2596020.27</v>
      </c>
      <c r="O108" s="15">
        <f t="shared" si="22"/>
        <v>3319155.0082052192</v>
      </c>
      <c r="P108" s="16">
        <f t="shared" si="23"/>
        <v>1.2785551201436571</v>
      </c>
      <c r="Q108" s="15">
        <f t="shared" si="26"/>
        <v>662717.81000000006</v>
      </c>
      <c r="R108" s="17" t="s">
        <v>5</v>
      </c>
    </row>
    <row r="109" spans="1:18" s="5" customFormat="1" x14ac:dyDescent="0.45">
      <c r="A109" s="9">
        <v>102</v>
      </c>
      <c r="B109" s="9" t="s">
        <v>19</v>
      </c>
      <c r="C109" s="12" t="s">
        <v>127</v>
      </c>
      <c r="D109" s="13" t="s">
        <v>21</v>
      </c>
      <c r="E109" s="9">
        <v>1</v>
      </c>
      <c r="F109" s="10">
        <f>+[1]HISTORICOS!P109</f>
        <v>365168.95</v>
      </c>
      <c r="G109" s="10">
        <v>6428600</v>
      </c>
      <c r="H109" s="10">
        <v>395494</v>
      </c>
      <c r="I109" s="14">
        <f t="shared" si="16"/>
        <v>365168.95</v>
      </c>
      <c r="J109" s="14">
        <f t="shared" si="17"/>
        <v>6428600</v>
      </c>
      <c r="K109" s="14">
        <f t="shared" si="18"/>
        <v>395494</v>
      </c>
      <c r="L109" s="14">
        <f t="shared" si="19"/>
        <v>975551.16</v>
      </c>
      <c r="M109" s="14">
        <f t="shared" si="20"/>
        <v>553250.68000000005</v>
      </c>
      <c r="N109" s="14">
        <f t="shared" si="21"/>
        <v>2396420.98</v>
      </c>
      <c r="O109" s="15">
        <f t="shared" si="22"/>
        <v>3492002.3795810337</v>
      </c>
      <c r="P109" s="16">
        <f t="shared" si="23"/>
        <v>1.4571740143841645</v>
      </c>
      <c r="Q109" s="15">
        <f t="shared" si="26"/>
        <v>365168.95</v>
      </c>
      <c r="R109" s="17" t="s">
        <v>5</v>
      </c>
    </row>
    <row r="110" spans="1:18" s="5" customFormat="1" ht="23.25" x14ac:dyDescent="0.45">
      <c r="A110" s="9">
        <v>103</v>
      </c>
      <c r="B110" s="9" t="s">
        <v>19</v>
      </c>
      <c r="C110" s="18" t="s">
        <v>128</v>
      </c>
      <c r="D110" s="13" t="s">
        <v>21</v>
      </c>
      <c r="E110" s="9">
        <v>1</v>
      </c>
      <c r="F110" s="10">
        <f>+[1]HISTORICOS!P110</f>
        <v>646748.30000000005</v>
      </c>
      <c r="G110" s="10">
        <v>6428600</v>
      </c>
      <c r="H110" s="10">
        <v>679954</v>
      </c>
      <c r="I110" s="14">
        <f t="shared" si="16"/>
        <v>646748.30000000005</v>
      </c>
      <c r="J110" s="14">
        <f t="shared" si="17"/>
        <v>6428600</v>
      </c>
      <c r="K110" s="14">
        <f t="shared" si="18"/>
        <v>679954</v>
      </c>
      <c r="L110" s="14">
        <f t="shared" si="19"/>
        <v>1413981.56</v>
      </c>
      <c r="M110" s="14">
        <f t="shared" si="20"/>
        <v>945644.61</v>
      </c>
      <c r="N110" s="14">
        <f t="shared" si="21"/>
        <v>2585100.77</v>
      </c>
      <c r="O110" s="15">
        <f t="shared" si="22"/>
        <v>3328609.3826256581</v>
      </c>
      <c r="P110" s="16">
        <f t="shared" si="23"/>
        <v>1.2876130096180576</v>
      </c>
      <c r="Q110" s="15">
        <f t="shared" si="26"/>
        <v>646748.30000000005</v>
      </c>
      <c r="R110" s="17" t="s">
        <v>5</v>
      </c>
    </row>
    <row r="111" spans="1:18" s="5" customFormat="1" x14ac:dyDescent="0.45">
      <c r="A111" s="9">
        <v>104</v>
      </c>
      <c r="B111" s="9" t="s">
        <v>19</v>
      </c>
      <c r="C111" s="12" t="s">
        <v>129</v>
      </c>
      <c r="D111" s="13" t="s">
        <v>21</v>
      </c>
      <c r="E111" s="9">
        <v>1</v>
      </c>
      <c r="F111" s="10">
        <f>+[1]HISTORICOS!P111</f>
        <v>234485.13</v>
      </c>
      <c r="G111" s="10">
        <v>6428600</v>
      </c>
      <c r="H111" s="10">
        <v>246525</v>
      </c>
      <c r="I111" s="14">
        <f t="shared" si="16"/>
        <v>234485.13</v>
      </c>
      <c r="J111" s="14">
        <f t="shared" si="17"/>
        <v>6428600</v>
      </c>
      <c r="K111" s="14">
        <f t="shared" si="18"/>
        <v>246525</v>
      </c>
      <c r="L111" s="14">
        <f t="shared" si="19"/>
        <v>718948.13</v>
      </c>
      <c r="M111" s="14">
        <f t="shared" si="20"/>
        <v>353915.43</v>
      </c>
      <c r="N111" s="14">
        <f t="shared" si="21"/>
        <v>2303203.38</v>
      </c>
      <c r="O111" s="15">
        <f t="shared" si="22"/>
        <v>3572703.3482329533</v>
      </c>
      <c r="P111" s="16">
        <f t="shared" si="23"/>
        <v>1.5511888265086489</v>
      </c>
      <c r="Q111" s="15">
        <f t="shared" si="26"/>
        <v>234485.13</v>
      </c>
      <c r="R111" s="17" t="s">
        <v>5</v>
      </c>
    </row>
    <row r="112" spans="1:18" s="5" customFormat="1" x14ac:dyDescent="0.45">
      <c r="A112" s="9">
        <v>105</v>
      </c>
      <c r="B112" s="9" t="s">
        <v>19</v>
      </c>
      <c r="C112" s="12" t="s">
        <v>130</v>
      </c>
      <c r="D112" s="13" t="s">
        <v>21</v>
      </c>
      <c r="E112" s="9">
        <v>1</v>
      </c>
      <c r="F112" s="10">
        <f>+[1]HISTORICOS!P112</f>
        <v>179088.99</v>
      </c>
      <c r="G112" s="10">
        <v>6428600</v>
      </c>
      <c r="H112" s="10">
        <v>188283</v>
      </c>
      <c r="I112" s="14">
        <f t="shared" si="16"/>
        <v>179088.99</v>
      </c>
      <c r="J112" s="14">
        <f t="shared" si="17"/>
        <v>6428600</v>
      </c>
      <c r="K112" s="14">
        <f t="shared" si="18"/>
        <v>188283</v>
      </c>
      <c r="L112" s="14">
        <f t="shared" si="19"/>
        <v>600710.84</v>
      </c>
      <c r="M112" s="14">
        <f t="shared" si="20"/>
        <v>271480.31</v>
      </c>
      <c r="N112" s="14">
        <f t="shared" si="21"/>
        <v>2265324</v>
      </c>
      <c r="O112" s="15">
        <f t="shared" si="22"/>
        <v>3605505.7124352679</v>
      </c>
      <c r="P112" s="16">
        <f t="shared" si="23"/>
        <v>1.5916070780317817</v>
      </c>
      <c r="Q112" s="15">
        <f t="shared" si="26"/>
        <v>179088.99</v>
      </c>
      <c r="R112" s="17" t="s">
        <v>5</v>
      </c>
    </row>
    <row r="113" spans="1:18" s="5" customFormat="1" x14ac:dyDescent="0.45">
      <c r="A113" s="9">
        <v>106</v>
      </c>
      <c r="B113" s="9" t="s">
        <v>19</v>
      </c>
      <c r="C113" s="12" t="s">
        <v>131</v>
      </c>
      <c r="D113" s="13" t="s">
        <v>21</v>
      </c>
      <c r="E113" s="9">
        <v>1</v>
      </c>
      <c r="F113" s="10">
        <f>+[1]HISTORICOS!P113</f>
        <v>447175.73</v>
      </c>
      <c r="G113" s="10">
        <v>6428600</v>
      </c>
      <c r="H113" s="10">
        <v>470135</v>
      </c>
      <c r="I113" s="14">
        <f t="shared" si="16"/>
        <v>447175.73</v>
      </c>
      <c r="J113" s="14">
        <f t="shared" si="17"/>
        <v>6428600</v>
      </c>
      <c r="K113" s="14">
        <f t="shared" si="18"/>
        <v>470135</v>
      </c>
      <c r="L113" s="14">
        <f t="shared" si="19"/>
        <v>1105619.6200000001</v>
      </c>
      <c r="M113" s="14">
        <f t="shared" si="20"/>
        <v>663884.14</v>
      </c>
      <c r="N113" s="14">
        <f t="shared" si="21"/>
        <v>2448636.91</v>
      </c>
      <c r="O113" s="15">
        <f t="shared" si="22"/>
        <v>3446768.2588682245</v>
      </c>
      <c r="P113" s="16">
        <f t="shared" si="23"/>
        <v>1.4076273394360557</v>
      </c>
      <c r="Q113" s="15">
        <f t="shared" si="26"/>
        <v>447175.73</v>
      </c>
      <c r="R113" s="17" t="s">
        <v>5</v>
      </c>
    </row>
    <row r="114" spans="1:18" s="5" customFormat="1" x14ac:dyDescent="0.45">
      <c r="A114" s="9">
        <v>107</v>
      </c>
      <c r="B114" s="9" t="s">
        <v>19</v>
      </c>
      <c r="C114" s="12" t="s">
        <v>132</v>
      </c>
      <c r="D114" s="13" t="s">
        <v>21</v>
      </c>
      <c r="E114" s="9">
        <v>1</v>
      </c>
      <c r="F114" s="10">
        <f>+[1]HISTORICOS!P114</f>
        <v>308203.28000000003</v>
      </c>
      <c r="G114" s="10">
        <v>6428600</v>
      </c>
      <c r="H114" s="10">
        <v>324027</v>
      </c>
      <c r="I114" s="14">
        <f t="shared" si="16"/>
        <v>308203.28000000003</v>
      </c>
      <c r="J114" s="14">
        <f t="shared" si="17"/>
        <v>6428600</v>
      </c>
      <c r="K114" s="14">
        <f t="shared" si="18"/>
        <v>324027</v>
      </c>
      <c r="L114" s="14">
        <f t="shared" si="19"/>
        <v>862670.51</v>
      </c>
      <c r="M114" s="14">
        <f t="shared" si="20"/>
        <v>462511.21</v>
      </c>
      <c r="N114" s="14">
        <f t="shared" si="21"/>
        <v>2353610.09</v>
      </c>
      <c r="O114" s="15">
        <f t="shared" si="22"/>
        <v>3529053.6482327762</v>
      </c>
      <c r="P114" s="16">
        <f t="shared" si="23"/>
        <v>1.4994215325754219</v>
      </c>
      <c r="Q114" s="15">
        <f t="shared" si="26"/>
        <v>308203.28000000003</v>
      </c>
      <c r="R114" s="17" t="s">
        <v>5</v>
      </c>
    </row>
    <row r="115" spans="1:18" s="5" customFormat="1" x14ac:dyDescent="0.45">
      <c r="A115" s="9">
        <v>108</v>
      </c>
      <c r="B115" s="9" t="s">
        <v>19</v>
      </c>
      <c r="C115" s="12" t="s">
        <v>133</v>
      </c>
      <c r="D115" s="13" t="s">
        <v>21</v>
      </c>
      <c r="E115" s="9">
        <v>1</v>
      </c>
      <c r="F115" s="10">
        <f>+[1]HISTORICOS!P115</f>
        <v>549953.66</v>
      </c>
      <c r="G115" s="10">
        <v>6428600</v>
      </c>
      <c r="H115" s="10">
        <v>578189</v>
      </c>
      <c r="I115" s="14">
        <f t="shared" si="16"/>
        <v>549953.66</v>
      </c>
      <c r="J115" s="14">
        <f t="shared" si="17"/>
        <v>6428600</v>
      </c>
      <c r="K115" s="14">
        <f t="shared" si="18"/>
        <v>578189</v>
      </c>
      <c r="L115" s="14">
        <f t="shared" si="19"/>
        <v>1269124.1499999999</v>
      </c>
      <c r="M115" s="14">
        <f t="shared" si="20"/>
        <v>810060.27</v>
      </c>
      <c r="N115" s="14">
        <f t="shared" si="21"/>
        <v>2518914.2200000002</v>
      </c>
      <c r="O115" s="15">
        <f t="shared" si="22"/>
        <v>3385916.6384240598</v>
      </c>
      <c r="P115" s="16">
        <f t="shared" si="23"/>
        <v>1.3441968811562228</v>
      </c>
      <c r="Q115" s="15">
        <f t="shared" si="26"/>
        <v>549953.66</v>
      </c>
      <c r="R115" s="17" t="s">
        <v>5</v>
      </c>
    </row>
    <row r="116" spans="1:18" s="5" customFormat="1" ht="23.25" x14ac:dyDescent="0.45">
      <c r="A116" s="9">
        <v>109</v>
      </c>
      <c r="B116" s="9" t="s">
        <v>19</v>
      </c>
      <c r="C116" s="12" t="s">
        <v>134</v>
      </c>
      <c r="D116" s="13" t="s">
        <v>21</v>
      </c>
      <c r="E116" s="9">
        <v>1</v>
      </c>
      <c r="F116" s="10">
        <f>+[1]HISTORICOS!P116</f>
        <v>2419797.0499999998</v>
      </c>
      <c r="G116" s="10">
        <v>6428600</v>
      </c>
      <c r="H116" s="10">
        <v>2544035</v>
      </c>
      <c r="I116" s="14">
        <f t="shared" si="16"/>
        <v>2419797.0499999998</v>
      </c>
      <c r="J116" s="14">
        <f t="shared" si="17"/>
        <v>6428600</v>
      </c>
      <c r="K116" s="14">
        <f t="shared" si="18"/>
        <v>2544035</v>
      </c>
      <c r="L116" s="14">
        <f t="shared" si="19"/>
        <v>3407789.89</v>
      </c>
      <c r="M116" s="14">
        <f t="shared" si="20"/>
        <v>3118862.94</v>
      </c>
      <c r="N116" s="14">
        <f t="shared" si="21"/>
        <v>3797477.35</v>
      </c>
      <c r="O116" s="15">
        <f t="shared" si="22"/>
        <v>2279465.6318010841</v>
      </c>
      <c r="P116" s="16">
        <f t="shared" si="23"/>
        <v>0.60025786113012214</v>
      </c>
      <c r="Q116" s="15">
        <f t="shared" si="26"/>
        <v>2419797.0499999998</v>
      </c>
      <c r="R116" s="17" t="s">
        <v>5</v>
      </c>
    </row>
    <row r="117" spans="1:18" s="5" customFormat="1" x14ac:dyDescent="0.45">
      <c r="A117" s="9">
        <v>110</v>
      </c>
      <c r="B117" s="9" t="s">
        <v>19</v>
      </c>
      <c r="C117" s="12" t="s">
        <v>135</v>
      </c>
      <c r="D117" s="13" t="s">
        <v>21</v>
      </c>
      <c r="E117" s="9">
        <v>1</v>
      </c>
      <c r="F117" s="10">
        <f>+[1]HISTORICOS!P117</f>
        <v>1206335.3799999999</v>
      </c>
      <c r="G117" s="10">
        <v>6428600</v>
      </c>
      <c r="H117" s="10">
        <v>1268271</v>
      </c>
      <c r="I117" s="14">
        <f t="shared" si="16"/>
        <v>1206335.3799999999</v>
      </c>
      <c r="J117" s="14">
        <f t="shared" si="17"/>
        <v>6428600</v>
      </c>
      <c r="K117" s="14">
        <f t="shared" si="18"/>
        <v>1268271</v>
      </c>
      <c r="L117" s="14">
        <f t="shared" si="19"/>
        <v>2142555.98</v>
      </c>
      <c r="M117" s="14">
        <f t="shared" si="20"/>
        <v>1692060.02</v>
      </c>
      <c r="N117" s="14">
        <f t="shared" si="21"/>
        <v>2967735.46</v>
      </c>
      <c r="O117" s="15">
        <f t="shared" si="22"/>
        <v>2997356.5901354239</v>
      </c>
      <c r="P117" s="16">
        <f t="shared" si="23"/>
        <v>1.0099810547586421</v>
      </c>
      <c r="Q117" s="15">
        <f t="shared" si="26"/>
        <v>1206335.3799999999</v>
      </c>
      <c r="R117" s="17" t="s">
        <v>5</v>
      </c>
    </row>
    <row r="118" spans="1:18" s="5" customFormat="1" x14ac:dyDescent="0.45">
      <c r="A118" s="9">
        <v>111</v>
      </c>
      <c r="B118" s="9" t="s">
        <v>19</v>
      </c>
      <c r="C118" s="12" t="s">
        <v>136</v>
      </c>
      <c r="D118" s="13" t="s">
        <v>21</v>
      </c>
      <c r="E118" s="9">
        <v>1</v>
      </c>
      <c r="F118" s="10">
        <f>+[1]HISTORICOS!P118</f>
        <v>769936.08</v>
      </c>
      <c r="G118" s="10">
        <v>6428600</v>
      </c>
      <c r="H118" s="10">
        <v>809467</v>
      </c>
      <c r="I118" s="14">
        <f t="shared" si="16"/>
        <v>769936.08</v>
      </c>
      <c r="J118" s="14">
        <f t="shared" si="17"/>
        <v>6428600</v>
      </c>
      <c r="K118" s="14">
        <f t="shared" si="18"/>
        <v>809467</v>
      </c>
      <c r="L118" s="14">
        <f t="shared" si="19"/>
        <v>1588266.62</v>
      </c>
      <c r="M118" s="14">
        <f t="shared" si="20"/>
        <v>1115347.45</v>
      </c>
      <c r="N118" s="14">
        <f t="shared" si="21"/>
        <v>2669334.36</v>
      </c>
      <c r="O118" s="15">
        <f t="shared" si="22"/>
        <v>3255679.5431172997</v>
      </c>
      <c r="P118" s="16">
        <f t="shared" si="23"/>
        <v>1.2196596994006026</v>
      </c>
      <c r="Q118" s="15">
        <f t="shared" si="26"/>
        <v>769936.08</v>
      </c>
      <c r="R118" s="17" t="s">
        <v>5</v>
      </c>
    </row>
    <row r="119" spans="1:18" s="5" customFormat="1" x14ac:dyDescent="0.45">
      <c r="A119" s="9">
        <v>112</v>
      </c>
      <c r="B119" s="9" t="s">
        <v>19</v>
      </c>
      <c r="C119" s="12" t="s">
        <v>137</v>
      </c>
      <c r="D119" s="13" t="s">
        <v>21</v>
      </c>
      <c r="E119" s="9">
        <v>1</v>
      </c>
      <c r="F119" s="10">
        <f>+[1]HISTORICOS!P119</f>
        <v>1845887.3</v>
      </c>
      <c r="G119" s="10">
        <v>6428600</v>
      </c>
      <c r="H119" s="10">
        <v>1940659</v>
      </c>
      <c r="I119" s="14">
        <f t="shared" si="16"/>
        <v>1845887.3</v>
      </c>
      <c r="J119" s="14">
        <f t="shared" si="17"/>
        <v>6428600</v>
      </c>
      <c r="K119" s="14">
        <f t="shared" si="18"/>
        <v>1940659</v>
      </c>
      <c r="L119" s="14">
        <f t="shared" si="19"/>
        <v>2845052.42</v>
      </c>
      <c r="M119" s="14">
        <f t="shared" si="20"/>
        <v>2474045.9700000002</v>
      </c>
      <c r="N119" s="14">
        <f t="shared" si="21"/>
        <v>3405048.77</v>
      </c>
      <c r="O119" s="15">
        <f t="shared" si="22"/>
        <v>2618900.9076755578</v>
      </c>
      <c r="P119" s="16">
        <f t="shared" si="23"/>
        <v>0.76912287740171126</v>
      </c>
      <c r="Q119" s="15">
        <f t="shared" si="26"/>
        <v>1845887.3</v>
      </c>
      <c r="R119" s="17" t="s">
        <v>5</v>
      </c>
    </row>
    <row r="120" spans="1:18" s="5" customFormat="1" ht="23.25" x14ac:dyDescent="0.45">
      <c r="A120" s="9">
        <v>113</v>
      </c>
      <c r="B120" s="9" t="s">
        <v>19</v>
      </c>
      <c r="C120" s="12" t="s">
        <v>138</v>
      </c>
      <c r="D120" s="13" t="s">
        <v>21</v>
      </c>
      <c r="E120" s="9">
        <v>1</v>
      </c>
      <c r="F120" s="10">
        <f>+[1]HISTORICOS!P120</f>
        <v>3225937.33</v>
      </c>
      <c r="G120" s="10">
        <v>12714300</v>
      </c>
      <c r="H120" s="10">
        <v>3391564</v>
      </c>
      <c r="I120" s="14">
        <f t="shared" si="16"/>
        <v>3225937.33</v>
      </c>
      <c r="J120" s="14">
        <f t="shared" si="17"/>
        <v>12714300</v>
      </c>
      <c r="K120" s="14">
        <f t="shared" si="18"/>
        <v>3391564</v>
      </c>
      <c r="L120" s="14">
        <f t="shared" si="19"/>
        <v>5181427.9800000004</v>
      </c>
      <c r="M120" s="14">
        <f t="shared" si="20"/>
        <v>4389248.8899999997</v>
      </c>
      <c r="N120" s="14">
        <f t="shared" si="21"/>
        <v>6443933.7800000003</v>
      </c>
      <c r="O120" s="15">
        <f t="shared" si="22"/>
        <v>5430927.865429027</v>
      </c>
      <c r="P120" s="16">
        <f t="shared" si="23"/>
        <v>0.84279697011862009</v>
      </c>
      <c r="Q120" s="15">
        <f t="shared" si="26"/>
        <v>3225937.33</v>
      </c>
      <c r="R120" s="17" t="s">
        <v>5</v>
      </c>
    </row>
    <row r="121" spans="1:18" s="5" customFormat="1" x14ac:dyDescent="0.45">
      <c r="A121" s="9">
        <v>114</v>
      </c>
      <c r="B121" s="9" t="s">
        <v>19</v>
      </c>
      <c r="C121" s="12" t="s">
        <v>139</v>
      </c>
      <c r="D121" s="13" t="s">
        <v>21</v>
      </c>
      <c r="E121" s="9">
        <v>1</v>
      </c>
      <c r="F121" s="10">
        <f>+[1]HISTORICOS!P121</f>
        <v>581241.46</v>
      </c>
      <c r="G121" s="10">
        <v>5000000</v>
      </c>
      <c r="H121" s="10">
        <v>611084</v>
      </c>
      <c r="I121" s="14">
        <f t="shared" si="16"/>
        <v>581241.46</v>
      </c>
      <c r="J121" s="14">
        <f t="shared" si="17"/>
        <v>5000000</v>
      </c>
      <c r="K121" s="14">
        <f t="shared" si="18"/>
        <v>611084</v>
      </c>
      <c r="L121" s="14">
        <f t="shared" si="19"/>
        <v>1210995.42</v>
      </c>
      <c r="M121" s="14">
        <f t="shared" si="20"/>
        <v>843433.06</v>
      </c>
      <c r="N121" s="14">
        <f t="shared" si="21"/>
        <v>2064108.49</v>
      </c>
      <c r="O121" s="15">
        <f t="shared" si="22"/>
        <v>2542600.4164723624</v>
      </c>
      <c r="P121" s="16">
        <f t="shared" si="23"/>
        <v>1.2318152988520299</v>
      </c>
      <c r="Q121" s="15">
        <f t="shared" si="26"/>
        <v>581241.46</v>
      </c>
      <c r="R121" s="17" t="s">
        <v>5</v>
      </c>
    </row>
    <row r="122" spans="1:18" s="5" customFormat="1" x14ac:dyDescent="0.45">
      <c r="A122" s="9">
        <v>115</v>
      </c>
      <c r="B122" s="9" t="s">
        <v>19</v>
      </c>
      <c r="C122" s="12" t="s">
        <v>140</v>
      </c>
      <c r="D122" s="13" t="s">
        <v>21</v>
      </c>
      <c r="E122" s="9">
        <v>1</v>
      </c>
      <c r="F122" s="10">
        <f>+[1]HISTORICOS!P122</f>
        <v>487602.79</v>
      </c>
      <c r="G122" s="10">
        <v>5000000</v>
      </c>
      <c r="H122" s="10">
        <v>512638</v>
      </c>
      <c r="I122" s="14">
        <f t="shared" si="16"/>
        <v>487602.79</v>
      </c>
      <c r="J122" s="14">
        <f t="shared" si="17"/>
        <v>5000000</v>
      </c>
      <c r="K122" s="14">
        <f t="shared" si="18"/>
        <v>512638</v>
      </c>
      <c r="L122" s="14">
        <f t="shared" si="19"/>
        <v>1077165.23</v>
      </c>
      <c r="M122" s="14">
        <f t="shared" si="20"/>
        <v>714023.25</v>
      </c>
      <c r="N122" s="14">
        <f t="shared" si="21"/>
        <v>2000080.26</v>
      </c>
      <c r="O122" s="15">
        <f t="shared" si="22"/>
        <v>2598036.856987712</v>
      </c>
      <c r="P122" s="16">
        <f t="shared" si="23"/>
        <v>1.2989663009761978</v>
      </c>
      <c r="Q122" s="15">
        <f t="shared" si="26"/>
        <v>487602.79</v>
      </c>
      <c r="R122" s="17" t="s">
        <v>5</v>
      </c>
    </row>
    <row r="123" spans="1:18" s="5" customFormat="1" x14ac:dyDescent="0.45">
      <c r="A123" s="9">
        <v>116</v>
      </c>
      <c r="B123" s="9" t="s">
        <v>19</v>
      </c>
      <c r="C123" s="12" t="s">
        <v>141</v>
      </c>
      <c r="D123" s="13" t="s">
        <v>21</v>
      </c>
      <c r="E123" s="9">
        <v>1</v>
      </c>
      <c r="F123" s="10">
        <f>+[1]HISTORICOS!P123</f>
        <v>293196.73</v>
      </c>
      <c r="G123" s="10">
        <v>5000000</v>
      </c>
      <c r="H123" s="10">
        <v>308250</v>
      </c>
      <c r="I123" s="14">
        <f t="shared" si="16"/>
        <v>293196.73</v>
      </c>
      <c r="J123" s="14">
        <f t="shared" si="17"/>
        <v>5000000</v>
      </c>
      <c r="K123" s="14">
        <f t="shared" si="18"/>
        <v>308250</v>
      </c>
      <c r="L123" s="14">
        <f t="shared" si="19"/>
        <v>767380.46</v>
      </c>
      <c r="M123" s="14">
        <f t="shared" si="20"/>
        <v>437649.58</v>
      </c>
      <c r="N123" s="14">
        <f t="shared" si="21"/>
        <v>1867148.91</v>
      </c>
      <c r="O123" s="15">
        <f t="shared" si="22"/>
        <v>2713139.0702137002</v>
      </c>
      <c r="P123" s="16">
        <f t="shared" si="23"/>
        <v>1.4530919605194748</v>
      </c>
      <c r="Q123" s="15">
        <f t="shared" si="26"/>
        <v>293196.73</v>
      </c>
      <c r="R123" s="17" t="s">
        <v>5</v>
      </c>
    </row>
    <row r="124" spans="1:18" s="5" customFormat="1" x14ac:dyDescent="0.45">
      <c r="A124" s="9">
        <v>117</v>
      </c>
      <c r="B124" s="9" t="s">
        <v>19</v>
      </c>
      <c r="C124" s="12" t="s">
        <v>142</v>
      </c>
      <c r="D124" s="13" t="s">
        <v>21</v>
      </c>
      <c r="E124" s="9">
        <v>1</v>
      </c>
      <c r="F124" s="10">
        <f>+[1]HISTORICOS!P124</f>
        <v>352104.07</v>
      </c>
      <c r="G124" s="10">
        <v>5000000</v>
      </c>
      <c r="H124" s="10">
        <v>1873529</v>
      </c>
      <c r="I124" s="14">
        <f t="shared" si="16"/>
        <v>352104.07</v>
      </c>
      <c r="J124" s="14">
        <f t="shared" si="17"/>
        <v>5000000</v>
      </c>
      <c r="K124" s="14">
        <f t="shared" si="18"/>
        <v>1873529</v>
      </c>
      <c r="L124" s="14">
        <f t="shared" si="19"/>
        <v>1488562.78</v>
      </c>
      <c r="M124" s="14">
        <f t="shared" si="20"/>
        <v>839437.56</v>
      </c>
      <c r="N124" s="14">
        <f t="shared" si="21"/>
        <v>2408544.36</v>
      </c>
      <c r="O124" s="15">
        <f t="shared" si="22"/>
        <v>2369686.7341337567</v>
      </c>
      <c r="P124" s="16">
        <f t="shared" si="23"/>
        <v>0.9838667593125654</v>
      </c>
      <c r="Q124" s="15">
        <f t="shared" si="26"/>
        <v>352104.07</v>
      </c>
      <c r="R124" s="17" t="s">
        <v>5</v>
      </c>
    </row>
    <row r="125" spans="1:18" s="5" customFormat="1" x14ac:dyDescent="0.45">
      <c r="A125" s="9">
        <v>118</v>
      </c>
      <c r="B125" s="9" t="s">
        <v>19</v>
      </c>
      <c r="C125" s="12" t="s">
        <v>143</v>
      </c>
      <c r="D125" s="13" t="s">
        <v>21</v>
      </c>
      <c r="E125" s="9">
        <v>1</v>
      </c>
      <c r="F125" s="10">
        <f>+[1]HISTORICOS!P125</f>
        <v>65852.399999999994</v>
      </c>
      <c r="G125" s="10">
        <v>5000000</v>
      </c>
      <c r="H125" s="10">
        <v>69234</v>
      </c>
      <c r="I125" s="14">
        <f t="shared" si="16"/>
        <v>65852.399999999994</v>
      </c>
      <c r="J125" s="14">
        <f t="shared" si="17"/>
        <v>5000000</v>
      </c>
      <c r="K125" s="14">
        <f t="shared" si="18"/>
        <v>69234</v>
      </c>
      <c r="L125" s="14">
        <f t="shared" si="19"/>
        <v>283543.92</v>
      </c>
      <c r="M125" s="14">
        <f t="shared" si="20"/>
        <v>100572.44</v>
      </c>
      <c r="N125" s="14">
        <f t="shared" si="21"/>
        <v>1711695.47</v>
      </c>
      <c r="O125" s="15">
        <f t="shared" si="22"/>
        <v>2847755.7631861712</v>
      </c>
      <c r="P125" s="16">
        <f t="shared" si="23"/>
        <v>1.6637046794230117</v>
      </c>
      <c r="Q125" s="15">
        <f t="shared" si="26"/>
        <v>65852.399999999994</v>
      </c>
      <c r="R125" s="17" t="s">
        <v>5</v>
      </c>
    </row>
    <row r="126" spans="1:18" s="5" customFormat="1" x14ac:dyDescent="0.45">
      <c r="A126" s="9">
        <v>119</v>
      </c>
      <c r="B126" s="9" t="s">
        <v>19</v>
      </c>
      <c r="C126" s="12" t="s">
        <v>144</v>
      </c>
      <c r="D126" s="13" t="s">
        <v>21</v>
      </c>
      <c r="E126" s="9">
        <v>1</v>
      </c>
      <c r="F126" s="10">
        <f>+[1]HISTORICOS!P126</f>
        <v>748388.04</v>
      </c>
      <c r="G126" s="10">
        <v>5000000</v>
      </c>
      <c r="H126" s="10">
        <v>786812</v>
      </c>
      <c r="I126" s="14">
        <f t="shared" si="16"/>
        <v>748388.04</v>
      </c>
      <c r="J126" s="14">
        <f t="shared" si="17"/>
        <v>5000000</v>
      </c>
      <c r="K126" s="14">
        <f t="shared" si="18"/>
        <v>786812</v>
      </c>
      <c r="L126" s="14">
        <f t="shared" si="19"/>
        <v>1433252.16</v>
      </c>
      <c r="M126" s="14">
        <f t="shared" si="20"/>
        <v>1068696.96</v>
      </c>
      <c r="N126" s="14">
        <f t="shared" si="21"/>
        <v>2178400.0099999998</v>
      </c>
      <c r="O126" s="15">
        <f t="shared" si="22"/>
        <v>2443652.7911598901</v>
      </c>
      <c r="P126" s="16">
        <f t="shared" si="23"/>
        <v>1.121764955904444</v>
      </c>
      <c r="Q126" s="15">
        <f t="shared" si="26"/>
        <v>748388.04</v>
      </c>
      <c r="R126" s="17" t="s">
        <v>5</v>
      </c>
    </row>
    <row r="127" spans="1:18" s="5" customFormat="1" x14ac:dyDescent="0.45">
      <c r="A127" s="9">
        <v>120</v>
      </c>
      <c r="B127" s="9" t="s">
        <v>19</v>
      </c>
      <c r="C127" s="12" t="s">
        <v>145</v>
      </c>
      <c r="D127" s="13" t="s">
        <v>21</v>
      </c>
      <c r="E127" s="9">
        <v>1</v>
      </c>
      <c r="F127" s="10">
        <f>+[1]HISTORICOS!P127</f>
        <v>273905.71000000002</v>
      </c>
      <c r="G127" s="10">
        <v>5000000</v>
      </c>
      <c r="H127" s="10">
        <v>287968</v>
      </c>
      <c r="I127" s="14">
        <f t="shared" si="16"/>
        <v>273905.71000000002</v>
      </c>
      <c r="J127" s="14">
        <f t="shared" si="17"/>
        <v>5000000</v>
      </c>
      <c r="K127" s="14">
        <f t="shared" si="18"/>
        <v>287968</v>
      </c>
      <c r="L127" s="14">
        <f t="shared" si="19"/>
        <v>733339.55</v>
      </c>
      <c r="M127" s="14">
        <f t="shared" si="20"/>
        <v>409640.23</v>
      </c>
      <c r="N127" s="14">
        <f t="shared" si="21"/>
        <v>1853957.9</v>
      </c>
      <c r="O127" s="15">
        <f t="shared" si="22"/>
        <v>2724561.4495729599</v>
      </c>
      <c r="P127" s="16">
        <f t="shared" si="23"/>
        <v>1.4695918659064264</v>
      </c>
      <c r="Q127" s="15">
        <f t="shared" si="26"/>
        <v>273905.71000000002</v>
      </c>
      <c r="R127" s="17" t="s">
        <v>5</v>
      </c>
    </row>
    <row r="128" spans="1:18" s="5" customFormat="1" x14ac:dyDescent="0.45">
      <c r="A128" s="9">
        <v>121</v>
      </c>
      <c r="B128" s="9" t="s">
        <v>19</v>
      </c>
      <c r="C128" s="12" t="s">
        <v>146</v>
      </c>
      <c r="D128" s="13" t="s">
        <v>21</v>
      </c>
      <c r="E128" s="9">
        <v>1</v>
      </c>
      <c r="F128" s="10">
        <f>+[1]HISTORICOS!P128</f>
        <v>70032.960000000006</v>
      </c>
      <c r="G128" s="10">
        <v>5000000</v>
      </c>
      <c r="H128" s="10">
        <v>73629</v>
      </c>
      <c r="I128" s="14">
        <f t="shared" si="16"/>
        <v>70032.960000000006</v>
      </c>
      <c r="J128" s="14">
        <f t="shared" si="17"/>
        <v>5000000</v>
      </c>
      <c r="K128" s="14">
        <f t="shared" si="18"/>
        <v>73629</v>
      </c>
      <c r="L128" s="14">
        <f t="shared" si="19"/>
        <v>295420.39</v>
      </c>
      <c r="M128" s="14">
        <f t="shared" si="20"/>
        <v>106911.49</v>
      </c>
      <c r="N128" s="14">
        <f t="shared" si="21"/>
        <v>1714553.99</v>
      </c>
      <c r="O128" s="15">
        <f t="shared" si="22"/>
        <v>2845280.278421063</v>
      </c>
      <c r="P128" s="16">
        <f t="shared" si="23"/>
        <v>1.6594871290236028</v>
      </c>
      <c r="Q128" s="15">
        <f t="shared" si="26"/>
        <v>70032.960000000006</v>
      </c>
      <c r="R128" s="17" t="s">
        <v>5</v>
      </c>
    </row>
    <row r="129" spans="1:18" s="5" customFormat="1" x14ac:dyDescent="0.45">
      <c r="A129" s="9">
        <v>122</v>
      </c>
      <c r="B129" s="9" t="s">
        <v>19</v>
      </c>
      <c r="C129" s="12" t="s">
        <v>147</v>
      </c>
      <c r="D129" s="13" t="s">
        <v>21</v>
      </c>
      <c r="E129" s="9">
        <v>1</v>
      </c>
      <c r="F129" s="10">
        <f>+[1]HISTORICOS!P129</f>
        <v>17175200.699999999</v>
      </c>
      <c r="G129" s="10">
        <v>5000000</v>
      </c>
      <c r="H129" s="10">
        <v>18057015</v>
      </c>
      <c r="I129" s="14">
        <f t="shared" si="16"/>
        <v>5000000</v>
      </c>
      <c r="J129" s="14">
        <f t="shared" si="17"/>
        <v>18057015</v>
      </c>
      <c r="K129" s="14">
        <f t="shared" si="18"/>
        <v>17175200.699999999</v>
      </c>
      <c r="L129" s="14">
        <f t="shared" si="19"/>
        <v>11574598.310000001</v>
      </c>
      <c r="M129" s="14">
        <f t="shared" si="20"/>
        <v>9566216.0500000007</v>
      </c>
      <c r="N129" s="14">
        <f t="shared" si="21"/>
        <v>13410738.57</v>
      </c>
      <c r="O129" s="15">
        <f t="shared" si="22"/>
        <v>7297245.4763788525</v>
      </c>
      <c r="P129" s="16">
        <f t="shared" si="23"/>
        <v>0.54413449626875043</v>
      </c>
      <c r="Q129" s="15">
        <f t="shared" si="26"/>
        <v>17175200.699999999</v>
      </c>
      <c r="R129" s="17" t="s">
        <v>5</v>
      </c>
    </row>
    <row r="130" spans="1:18" s="5" customFormat="1" x14ac:dyDescent="0.45">
      <c r="A130" s="9">
        <v>123</v>
      </c>
      <c r="B130" s="9" t="s">
        <v>19</v>
      </c>
      <c r="C130" s="12" t="s">
        <v>148</v>
      </c>
      <c r="D130" s="13" t="s">
        <v>21</v>
      </c>
      <c r="E130" s="9">
        <v>1</v>
      </c>
      <c r="F130" s="10">
        <f>+[1]HISTORICOS!P130</f>
        <v>2009195.25</v>
      </c>
      <c r="G130" s="10">
        <v>5000000</v>
      </c>
      <c r="H130" s="10">
        <v>2112352</v>
      </c>
      <c r="I130" s="14">
        <f t="shared" si="16"/>
        <v>2009195.25</v>
      </c>
      <c r="J130" s="14">
        <f t="shared" si="17"/>
        <v>5000000</v>
      </c>
      <c r="K130" s="14">
        <f t="shared" si="18"/>
        <v>2112352</v>
      </c>
      <c r="L130" s="14">
        <f t="shared" si="19"/>
        <v>2768552.81</v>
      </c>
      <c r="M130" s="14">
        <f t="shared" si="20"/>
        <v>2561655.5099999998</v>
      </c>
      <c r="N130" s="14">
        <f t="shared" si="21"/>
        <v>3040515.75</v>
      </c>
      <c r="O130" s="15">
        <f t="shared" si="22"/>
        <v>1697746.807762037</v>
      </c>
      <c r="P130" s="16">
        <f t="shared" si="23"/>
        <v>0.55837461383386588</v>
      </c>
      <c r="Q130" s="15">
        <f t="shared" si="26"/>
        <v>2009195.25</v>
      </c>
      <c r="R130" s="17" t="s">
        <v>5</v>
      </c>
    </row>
    <row r="131" spans="1:18" s="5" customFormat="1" x14ac:dyDescent="0.45">
      <c r="A131" s="9">
        <v>124</v>
      </c>
      <c r="B131" s="9" t="s">
        <v>19</v>
      </c>
      <c r="C131" s="12" t="s">
        <v>149</v>
      </c>
      <c r="D131" s="13" t="s">
        <v>21</v>
      </c>
      <c r="E131" s="9">
        <v>1</v>
      </c>
      <c r="F131" s="10">
        <f>+[1]HISTORICOS!P131</f>
        <v>9507260.5600000005</v>
      </c>
      <c r="G131" s="10">
        <v>5000000</v>
      </c>
      <c r="H131" s="10">
        <v>9995384</v>
      </c>
      <c r="I131" s="14">
        <f t="shared" si="16"/>
        <v>5000000</v>
      </c>
      <c r="J131" s="14">
        <f t="shared" si="17"/>
        <v>9995384</v>
      </c>
      <c r="K131" s="14">
        <f t="shared" si="18"/>
        <v>9507260.5600000005</v>
      </c>
      <c r="L131" s="14">
        <f t="shared" si="19"/>
        <v>7803239.9400000004</v>
      </c>
      <c r="M131" s="14">
        <f t="shared" si="20"/>
        <v>7403222.2800000003</v>
      </c>
      <c r="N131" s="14">
        <f t="shared" si="21"/>
        <v>8167548.1900000004</v>
      </c>
      <c r="O131" s="15">
        <f t="shared" si="22"/>
        <v>2754012.9373898758</v>
      </c>
      <c r="P131" s="16">
        <f t="shared" si="23"/>
        <v>0.33718967716184062</v>
      </c>
      <c r="Q131" s="15">
        <f t="shared" si="26"/>
        <v>9507260.5600000005</v>
      </c>
      <c r="R131" s="17" t="s">
        <v>5</v>
      </c>
    </row>
    <row r="132" spans="1:18" s="5" customFormat="1" x14ac:dyDescent="0.45">
      <c r="A132" s="9">
        <v>125</v>
      </c>
      <c r="B132" s="9" t="s">
        <v>19</v>
      </c>
      <c r="C132" s="12" t="s">
        <v>150</v>
      </c>
      <c r="D132" s="13" t="s">
        <v>151</v>
      </c>
      <c r="E132" s="9">
        <v>1</v>
      </c>
      <c r="F132" s="10">
        <f>+[1]HISTORICOS!P132</f>
        <v>206700.06</v>
      </c>
      <c r="G132" s="10">
        <v>5000000</v>
      </c>
      <c r="H132" s="10">
        <v>236250</v>
      </c>
      <c r="I132" s="14">
        <f t="shared" ref="I132:I195" si="27">+ROUND(MIN(H132,G132,F132),2)</f>
        <v>206700.06</v>
      </c>
      <c r="J132" s="14">
        <f t="shared" ref="J132:J195" si="28">+ROUND(MAX(H132,G132,F132),2)</f>
        <v>5000000</v>
      </c>
      <c r="K132" s="14">
        <f t="shared" ref="K132:K195" si="29">+ROUND(MEDIAN(H132,G132,F132),2)</f>
        <v>236250</v>
      </c>
      <c r="L132" s="14">
        <f t="shared" ref="L132:L195" si="30">+ROUND(GEOMEAN(H132,G132,F132),2)</f>
        <v>625020.32999999996</v>
      </c>
      <c r="M132" s="14">
        <f t="shared" ref="M132:M195" si="31">+ROUND(HARMEAN(H132,G132,F132),2)</f>
        <v>323599.03999999998</v>
      </c>
      <c r="N132" s="14">
        <f t="shared" ref="N132:N195" si="32">+ROUND(AVERAGE(H132,G132,F132),2)</f>
        <v>1814316.69</v>
      </c>
      <c r="O132" s="15">
        <f t="shared" ref="O132:O195" si="33">+STDEV(F132:H132)</f>
        <v>2758922.2405454516</v>
      </c>
      <c r="P132" s="16">
        <f t="shared" ref="P132:P195" si="34">+O132/N132</f>
        <v>1.5206398396442309</v>
      </c>
      <c r="Q132" s="15">
        <f t="shared" si="26"/>
        <v>206700.06</v>
      </c>
      <c r="R132" s="17" t="s">
        <v>5</v>
      </c>
    </row>
    <row r="133" spans="1:18" s="5" customFormat="1" x14ac:dyDescent="0.45">
      <c r="A133" s="9">
        <v>126</v>
      </c>
      <c r="B133" s="9" t="s">
        <v>19</v>
      </c>
      <c r="C133" s="23" t="s">
        <v>152</v>
      </c>
      <c r="D133" s="13" t="s">
        <v>151</v>
      </c>
      <c r="E133" s="9">
        <v>1</v>
      </c>
      <c r="F133" s="10">
        <f>+[1]HISTORICOS!P133</f>
        <v>206582.86</v>
      </c>
      <c r="G133" s="10">
        <v>5000000</v>
      </c>
      <c r="H133" s="10">
        <v>236250</v>
      </c>
      <c r="I133" s="14">
        <f t="shared" si="27"/>
        <v>206582.86</v>
      </c>
      <c r="J133" s="14">
        <f t="shared" si="28"/>
        <v>5000000</v>
      </c>
      <c r="K133" s="14">
        <f t="shared" si="29"/>
        <v>236250</v>
      </c>
      <c r="L133" s="14">
        <f t="shared" si="30"/>
        <v>624902.17000000004</v>
      </c>
      <c r="M133" s="14">
        <f t="shared" si="31"/>
        <v>323503.26</v>
      </c>
      <c r="N133" s="14">
        <f t="shared" si="32"/>
        <v>1814277.62</v>
      </c>
      <c r="O133" s="15">
        <f t="shared" si="33"/>
        <v>2758956.3872275315</v>
      </c>
      <c r="P133" s="16">
        <f t="shared" si="34"/>
        <v>1.5206914073203037</v>
      </c>
      <c r="Q133" s="15">
        <f t="shared" si="26"/>
        <v>206582.86</v>
      </c>
      <c r="R133" s="17" t="s">
        <v>5</v>
      </c>
    </row>
    <row r="134" spans="1:18" s="5" customFormat="1" x14ac:dyDescent="0.45">
      <c r="A134" s="9">
        <v>127</v>
      </c>
      <c r="B134" s="9" t="s">
        <v>19</v>
      </c>
      <c r="C134" s="12" t="s">
        <v>153</v>
      </c>
      <c r="D134" s="13" t="s">
        <v>151</v>
      </c>
      <c r="E134" s="9">
        <v>1</v>
      </c>
      <c r="F134" s="10">
        <f>+[1]HISTORICOS!P134</f>
        <v>206700.06</v>
      </c>
      <c r="G134" s="10">
        <v>5000000</v>
      </c>
      <c r="H134" s="10">
        <v>236250</v>
      </c>
      <c r="I134" s="14">
        <f t="shared" si="27"/>
        <v>206700.06</v>
      </c>
      <c r="J134" s="14">
        <f t="shared" si="28"/>
        <v>5000000</v>
      </c>
      <c r="K134" s="14">
        <f t="shared" si="29"/>
        <v>236250</v>
      </c>
      <c r="L134" s="14">
        <f t="shared" si="30"/>
        <v>625020.32999999996</v>
      </c>
      <c r="M134" s="14">
        <f t="shared" si="31"/>
        <v>323599.03999999998</v>
      </c>
      <c r="N134" s="14">
        <f t="shared" si="32"/>
        <v>1814316.69</v>
      </c>
      <c r="O134" s="15">
        <f t="shared" si="33"/>
        <v>2758922.2405454516</v>
      </c>
      <c r="P134" s="16">
        <f t="shared" si="34"/>
        <v>1.5206398396442309</v>
      </c>
      <c r="Q134" s="15">
        <f t="shared" si="26"/>
        <v>206700.06</v>
      </c>
      <c r="R134" s="17" t="s">
        <v>5</v>
      </c>
    </row>
    <row r="135" spans="1:18" s="5" customFormat="1" x14ac:dyDescent="0.45">
      <c r="A135" s="9">
        <v>128</v>
      </c>
      <c r="B135" s="9" t="s">
        <v>19</v>
      </c>
      <c r="C135" s="12" t="s">
        <v>154</v>
      </c>
      <c r="D135" s="13" t="s">
        <v>21</v>
      </c>
      <c r="E135" s="9">
        <v>1</v>
      </c>
      <c r="F135" s="10">
        <f>+[1]HISTORICOS!P135</f>
        <v>169735.87</v>
      </c>
      <c r="G135" s="10">
        <v>3714300</v>
      </c>
      <c r="H135" s="10">
        <v>206250</v>
      </c>
      <c r="I135" s="14">
        <f t="shared" si="27"/>
        <v>169735.87</v>
      </c>
      <c r="J135" s="14">
        <f t="shared" si="28"/>
        <v>3714300</v>
      </c>
      <c r="K135" s="14">
        <f t="shared" si="29"/>
        <v>206250</v>
      </c>
      <c r="L135" s="14">
        <f t="shared" si="30"/>
        <v>506619.06</v>
      </c>
      <c r="M135" s="14">
        <f t="shared" si="31"/>
        <v>272498.84000000003</v>
      </c>
      <c r="N135" s="14">
        <f t="shared" si="32"/>
        <v>1363428.62</v>
      </c>
      <c r="O135" s="15">
        <f t="shared" si="33"/>
        <v>2035996.1917069945</v>
      </c>
      <c r="P135" s="16">
        <f t="shared" si="34"/>
        <v>1.4932913698899721</v>
      </c>
      <c r="Q135" s="15">
        <f t="shared" si="26"/>
        <v>169735.87</v>
      </c>
      <c r="R135" s="17" t="s">
        <v>5</v>
      </c>
    </row>
    <row r="136" spans="1:18" s="5" customFormat="1" x14ac:dyDescent="0.45">
      <c r="A136" s="9">
        <v>129</v>
      </c>
      <c r="B136" s="9" t="s">
        <v>19</v>
      </c>
      <c r="C136" s="12" t="s">
        <v>155</v>
      </c>
      <c r="D136" s="13" t="s">
        <v>21</v>
      </c>
      <c r="E136" s="9">
        <v>1</v>
      </c>
      <c r="F136" s="10">
        <f>+[1]HISTORICOS!P136</f>
        <v>299056.77</v>
      </c>
      <c r="G136" s="10">
        <v>3714300</v>
      </c>
      <c r="H136" s="10">
        <v>325000</v>
      </c>
      <c r="I136" s="14">
        <f t="shared" si="27"/>
        <v>299056.77</v>
      </c>
      <c r="J136" s="14">
        <f t="shared" si="28"/>
        <v>3714300</v>
      </c>
      <c r="K136" s="14">
        <f t="shared" si="29"/>
        <v>325000</v>
      </c>
      <c r="L136" s="14">
        <f t="shared" si="30"/>
        <v>712040.44</v>
      </c>
      <c r="M136" s="14">
        <f t="shared" si="31"/>
        <v>448430.52</v>
      </c>
      <c r="N136" s="14">
        <f t="shared" si="32"/>
        <v>1446118.92</v>
      </c>
      <c r="O136" s="15">
        <f t="shared" si="33"/>
        <v>1964345.2624748221</v>
      </c>
      <c r="P136" s="16">
        <f t="shared" si="34"/>
        <v>1.3583566574696515</v>
      </c>
      <c r="Q136" s="15">
        <f t="shared" si="26"/>
        <v>299056.77</v>
      </c>
      <c r="R136" s="17" t="s">
        <v>5</v>
      </c>
    </row>
    <row r="137" spans="1:18" s="5" customFormat="1" x14ac:dyDescent="0.45">
      <c r="A137" s="9">
        <v>130</v>
      </c>
      <c r="B137" s="9" t="s">
        <v>19</v>
      </c>
      <c r="C137" s="12" t="s">
        <v>156</v>
      </c>
      <c r="D137" s="13" t="s">
        <v>21</v>
      </c>
      <c r="E137" s="9">
        <v>1</v>
      </c>
      <c r="F137" s="10">
        <f>+[1]HISTORICOS!P137</f>
        <v>347735.02</v>
      </c>
      <c r="G137" s="10">
        <v>3714300</v>
      </c>
      <c r="H137" s="10">
        <v>387500</v>
      </c>
      <c r="I137" s="14">
        <f t="shared" si="27"/>
        <v>347735.02</v>
      </c>
      <c r="J137" s="14">
        <f t="shared" si="28"/>
        <v>3714300</v>
      </c>
      <c r="K137" s="14">
        <f t="shared" si="29"/>
        <v>387500</v>
      </c>
      <c r="L137" s="14">
        <f t="shared" si="30"/>
        <v>793960.76</v>
      </c>
      <c r="M137" s="14">
        <f t="shared" si="31"/>
        <v>523960.01</v>
      </c>
      <c r="N137" s="14">
        <f t="shared" si="32"/>
        <v>1483178.34</v>
      </c>
      <c r="O137" s="15">
        <f t="shared" si="33"/>
        <v>1932310.3295535808</v>
      </c>
      <c r="P137" s="16">
        <f t="shared" si="34"/>
        <v>1.302817252275664</v>
      </c>
      <c r="Q137" s="15">
        <f t="shared" si="26"/>
        <v>347735.02</v>
      </c>
      <c r="R137" s="17" t="s">
        <v>5</v>
      </c>
    </row>
    <row r="138" spans="1:18" s="5" customFormat="1" x14ac:dyDescent="0.45">
      <c r="A138" s="9">
        <v>131</v>
      </c>
      <c r="B138" s="9" t="s">
        <v>19</v>
      </c>
      <c r="C138" s="12" t="s">
        <v>157</v>
      </c>
      <c r="D138" s="13" t="s">
        <v>21</v>
      </c>
      <c r="E138" s="9">
        <v>1</v>
      </c>
      <c r="F138" s="10">
        <f>+[1]HISTORICOS!P138</f>
        <v>158323.89000000001</v>
      </c>
      <c r="G138" s="10">
        <v>3714300</v>
      </c>
      <c r="H138" s="10">
        <v>181250</v>
      </c>
      <c r="I138" s="14">
        <f t="shared" si="27"/>
        <v>158323.89000000001</v>
      </c>
      <c r="J138" s="14">
        <f t="shared" si="28"/>
        <v>3714300</v>
      </c>
      <c r="K138" s="14">
        <f t="shared" si="29"/>
        <v>181250</v>
      </c>
      <c r="L138" s="14">
        <f t="shared" si="30"/>
        <v>474133.33</v>
      </c>
      <c r="M138" s="14">
        <f t="shared" si="31"/>
        <v>247879.86</v>
      </c>
      <c r="N138" s="14">
        <f t="shared" si="32"/>
        <v>1351291.3</v>
      </c>
      <c r="O138" s="15">
        <f t="shared" si="33"/>
        <v>2046457.6713559809</v>
      </c>
      <c r="P138" s="16">
        <f t="shared" si="34"/>
        <v>1.5144459757536963</v>
      </c>
      <c r="Q138" s="15">
        <f t="shared" si="26"/>
        <v>158323.89000000001</v>
      </c>
      <c r="R138" s="17" t="s">
        <v>5</v>
      </c>
    </row>
    <row r="139" spans="1:18" s="5" customFormat="1" x14ac:dyDescent="0.45">
      <c r="A139" s="9">
        <v>132</v>
      </c>
      <c r="B139" s="9" t="s">
        <v>19</v>
      </c>
      <c r="C139" s="12" t="s">
        <v>158</v>
      </c>
      <c r="D139" s="13" t="s">
        <v>21</v>
      </c>
      <c r="E139" s="9">
        <v>1</v>
      </c>
      <c r="F139" s="10">
        <f>+[1]HISTORICOS!P139</f>
        <v>167535.64000000001</v>
      </c>
      <c r="G139" s="10">
        <v>3714300</v>
      </c>
      <c r="H139" s="10">
        <v>200000</v>
      </c>
      <c r="I139" s="14">
        <f t="shared" si="27"/>
        <v>167535.64000000001</v>
      </c>
      <c r="J139" s="14">
        <f t="shared" si="28"/>
        <v>3714300</v>
      </c>
      <c r="K139" s="14">
        <f t="shared" si="29"/>
        <v>200000</v>
      </c>
      <c r="L139" s="14">
        <f t="shared" si="30"/>
        <v>499272.98</v>
      </c>
      <c r="M139" s="14">
        <f t="shared" si="31"/>
        <v>266948.83</v>
      </c>
      <c r="N139" s="14">
        <f t="shared" si="32"/>
        <v>1360611.88</v>
      </c>
      <c r="O139" s="15">
        <f t="shared" si="33"/>
        <v>2038418.3349693955</v>
      </c>
      <c r="P139" s="16">
        <f t="shared" si="34"/>
        <v>1.4981629698613212</v>
      </c>
      <c r="Q139" s="15">
        <f t="shared" si="26"/>
        <v>167535.64000000001</v>
      </c>
      <c r="R139" s="17" t="s">
        <v>5</v>
      </c>
    </row>
    <row r="140" spans="1:18" s="5" customFormat="1" x14ac:dyDescent="0.45">
      <c r="A140" s="9">
        <v>133</v>
      </c>
      <c r="B140" s="9" t="s">
        <v>19</v>
      </c>
      <c r="C140" s="12" t="s">
        <v>159</v>
      </c>
      <c r="D140" s="13" t="s">
        <v>21</v>
      </c>
      <c r="E140" s="9">
        <v>1</v>
      </c>
      <c r="F140" s="10">
        <f>+[1]HISTORICOS!P140</f>
        <v>257223.32</v>
      </c>
      <c r="G140" s="10">
        <v>3714300</v>
      </c>
      <c r="H140" s="10">
        <v>287500</v>
      </c>
      <c r="I140" s="14">
        <f t="shared" si="27"/>
        <v>257223.32</v>
      </c>
      <c r="J140" s="14">
        <f t="shared" si="28"/>
        <v>3714300</v>
      </c>
      <c r="K140" s="14">
        <f t="shared" si="29"/>
        <v>287500</v>
      </c>
      <c r="L140" s="14">
        <f t="shared" si="30"/>
        <v>650042.46</v>
      </c>
      <c r="M140" s="14">
        <f t="shared" si="31"/>
        <v>392918.92</v>
      </c>
      <c r="N140" s="14">
        <f t="shared" si="32"/>
        <v>1419674.44</v>
      </c>
      <c r="O140" s="15">
        <f t="shared" si="33"/>
        <v>1987261.6875469473</v>
      </c>
      <c r="P140" s="16">
        <f t="shared" si="34"/>
        <v>1.3998009906742754</v>
      </c>
      <c r="Q140" s="15">
        <f t="shared" si="26"/>
        <v>257223.32</v>
      </c>
      <c r="R140" s="17" t="s">
        <v>5</v>
      </c>
    </row>
    <row r="141" spans="1:18" s="5" customFormat="1" ht="23.25" x14ac:dyDescent="0.45">
      <c r="A141" s="9">
        <v>134</v>
      </c>
      <c r="B141" s="9" t="s">
        <v>19</v>
      </c>
      <c r="C141" s="12" t="s">
        <v>160</v>
      </c>
      <c r="D141" s="13" t="s">
        <v>21</v>
      </c>
      <c r="E141" s="9">
        <v>1</v>
      </c>
      <c r="F141" s="10">
        <f>+[1]HISTORICOS!P141</f>
        <v>202302.01</v>
      </c>
      <c r="G141" s="10">
        <v>3714300</v>
      </c>
      <c r="H141" s="10">
        <v>287290.16000000003</v>
      </c>
      <c r="I141" s="14">
        <f t="shared" si="27"/>
        <v>202302.01</v>
      </c>
      <c r="J141" s="14">
        <f t="shared" si="28"/>
        <v>3714300</v>
      </c>
      <c r="K141" s="14">
        <f t="shared" si="29"/>
        <v>287290.15999999997</v>
      </c>
      <c r="L141" s="14">
        <f t="shared" si="30"/>
        <v>599882.19999999995</v>
      </c>
      <c r="M141" s="14">
        <f t="shared" si="31"/>
        <v>345099.87</v>
      </c>
      <c r="N141" s="14">
        <f t="shared" si="32"/>
        <v>1401297.39</v>
      </c>
      <c r="O141" s="15">
        <f t="shared" si="33"/>
        <v>2003569.7022589995</v>
      </c>
      <c r="P141" s="16">
        <f t="shared" si="34"/>
        <v>1.4297962135353721</v>
      </c>
      <c r="Q141" s="15">
        <f t="shared" si="26"/>
        <v>202302.01</v>
      </c>
      <c r="R141" s="17" t="s">
        <v>5</v>
      </c>
    </row>
    <row r="142" spans="1:18" s="5" customFormat="1" ht="23.25" x14ac:dyDescent="0.45">
      <c r="A142" s="9">
        <v>135</v>
      </c>
      <c r="B142" s="9" t="s">
        <v>19</v>
      </c>
      <c r="C142" s="12" t="s">
        <v>161</v>
      </c>
      <c r="D142" s="13" t="s">
        <v>21</v>
      </c>
      <c r="E142" s="9">
        <v>1</v>
      </c>
      <c r="F142" s="10">
        <f>+[1]HISTORICOS!P142</f>
        <v>94556.95</v>
      </c>
      <c r="G142" s="10">
        <v>3714300</v>
      </c>
      <c r="H142" s="10">
        <v>80523.284624999986</v>
      </c>
      <c r="I142" s="14">
        <f t="shared" si="27"/>
        <v>80523.28</v>
      </c>
      <c r="J142" s="14">
        <f t="shared" si="28"/>
        <v>3714300</v>
      </c>
      <c r="K142" s="14">
        <f t="shared" si="29"/>
        <v>94556.95</v>
      </c>
      <c r="L142" s="14">
        <f t="shared" si="30"/>
        <v>304670.65999999997</v>
      </c>
      <c r="M142" s="14">
        <f t="shared" si="31"/>
        <v>128956.63</v>
      </c>
      <c r="N142" s="14">
        <f t="shared" si="32"/>
        <v>1296460.08</v>
      </c>
      <c r="O142" s="15">
        <f t="shared" si="33"/>
        <v>2093922.5514565036</v>
      </c>
      <c r="P142" s="16">
        <f t="shared" si="34"/>
        <v>1.6151076178577775</v>
      </c>
      <c r="Q142" s="15">
        <f t="shared" si="26"/>
        <v>94556.95</v>
      </c>
      <c r="R142" s="17" t="s">
        <v>5</v>
      </c>
    </row>
    <row r="143" spans="1:18" s="5" customFormat="1" ht="23.25" x14ac:dyDescent="0.45">
      <c r="A143" s="9">
        <v>136</v>
      </c>
      <c r="B143" s="9" t="s">
        <v>19</v>
      </c>
      <c r="C143" s="12" t="s">
        <v>162</v>
      </c>
      <c r="D143" s="13" t="s">
        <v>163</v>
      </c>
      <c r="E143" s="9">
        <v>1</v>
      </c>
      <c r="F143" s="10">
        <f>+[1]HISTORICOS!P143</f>
        <v>217486.17</v>
      </c>
      <c r="G143" s="10">
        <v>3714300</v>
      </c>
      <c r="H143" s="10">
        <v>185208.44966999997</v>
      </c>
      <c r="I143" s="14">
        <f t="shared" si="27"/>
        <v>185208.45</v>
      </c>
      <c r="J143" s="14">
        <f t="shared" si="28"/>
        <v>3714300</v>
      </c>
      <c r="K143" s="14">
        <f t="shared" si="29"/>
        <v>217486.17</v>
      </c>
      <c r="L143" s="14">
        <f t="shared" si="30"/>
        <v>530871.98</v>
      </c>
      <c r="M143" s="14">
        <f t="shared" si="31"/>
        <v>292211.26</v>
      </c>
      <c r="N143" s="14">
        <f t="shared" si="32"/>
        <v>1372331.54</v>
      </c>
      <c r="O143" s="15">
        <f t="shared" si="33"/>
        <v>2028268.3905045527</v>
      </c>
      <c r="P143" s="16">
        <f t="shared" si="34"/>
        <v>1.4779725827073482</v>
      </c>
      <c r="Q143" s="15">
        <f t="shared" si="26"/>
        <v>217486.17</v>
      </c>
      <c r="R143" s="17" t="s">
        <v>5</v>
      </c>
    </row>
    <row r="144" spans="1:18" s="5" customFormat="1" x14ac:dyDescent="0.45">
      <c r="A144" s="9">
        <v>137</v>
      </c>
      <c r="B144" s="9" t="s">
        <v>19</v>
      </c>
      <c r="C144" s="12" t="s">
        <v>164</v>
      </c>
      <c r="D144" s="13" t="s">
        <v>163</v>
      </c>
      <c r="E144" s="9">
        <v>1</v>
      </c>
      <c r="F144" s="10">
        <f>+[1]HISTORICOS!P144</f>
        <v>72564.27</v>
      </c>
      <c r="G144" s="10">
        <v>5428600</v>
      </c>
      <c r="H144" s="10">
        <v>61794.890279999992</v>
      </c>
      <c r="I144" s="14">
        <f t="shared" si="27"/>
        <v>61794.89</v>
      </c>
      <c r="J144" s="14">
        <f t="shared" si="28"/>
        <v>5428600</v>
      </c>
      <c r="K144" s="14">
        <f t="shared" si="29"/>
        <v>72564.27</v>
      </c>
      <c r="L144" s="14">
        <f t="shared" si="30"/>
        <v>289815.15000000002</v>
      </c>
      <c r="M144" s="14">
        <f t="shared" si="31"/>
        <v>99510.2</v>
      </c>
      <c r="N144" s="14">
        <f t="shared" si="32"/>
        <v>1854319.72</v>
      </c>
      <c r="O144" s="15">
        <f t="shared" si="33"/>
        <v>3095422.2061589835</v>
      </c>
      <c r="P144" s="16">
        <f t="shared" si="34"/>
        <v>1.6693033961581252</v>
      </c>
      <c r="Q144" s="15">
        <f t="shared" si="26"/>
        <v>72564.27</v>
      </c>
      <c r="R144" s="17" t="s">
        <v>5</v>
      </c>
    </row>
    <row r="145" spans="1:18" s="5" customFormat="1" x14ac:dyDescent="0.45">
      <c r="A145" s="9">
        <v>138</v>
      </c>
      <c r="B145" s="9" t="s">
        <v>19</v>
      </c>
      <c r="C145" s="12" t="s">
        <v>165</v>
      </c>
      <c r="D145" s="13" t="s">
        <v>163</v>
      </c>
      <c r="E145" s="9">
        <v>1</v>
      </c>
      <c r="F145" s="10">
        <f>+[1]HISTORICOS!P145</f>
        <v>72564.27</v>
      </c>
      <c r="G145" s="10">
        <v>5428600</v>
      </c>
      <c r="H145" s="10">
        <v>61794.890279999992</v>
      </c>
      <c r="I145" s="14">
        <f t="shared" si="27"/>
        <v>61794.89</v>
      </c>
      <c r="J145" s="14">
        <f t="shared" si="28"/>
        <v>5428600</v>
      </c>
      <c r="K145" s="14">
        <f t="shared" si="29"/>
        <v>72564.27</v>
      </c>
      <c r="L145" s="14">
        <f t="shared" si="30"/>
        <v>289815.15000000002</v>
      </c>
      <c r="M145" s="14">
        <f t="shared" si="31"/>
        <v>99510.2</v>
      </c>
      <c r="N145" s="14">
        <f t="shared" si="32"/>
        <v>1854319.72</v>
      </c>
      <c r="O145" s="15">
        <f t="shared" si="33"/>
        <v>3095422.2061589835</v>
      </c>
      <c r="P145" s="16">
        <f t="shared" si="34"/>
        <v>1.6693033961581252</v>
      </c>
      <c r="Q145" s="15">
        <f t="shared" si="26"/>
        <v>72564.27</v>
      </c>
      <c r="R145" s="17" t="s">
        <v>5</v>
      </c>
    </row>
    <row r="146" spans="1:18" s="5" customFormat="1" x14ac:dyDescent="0.45">
      <c r="A146" s="9">
        <v>139</v>
      </c>
      <c r="B146" s="9" t="s">
        <v>19</v>
      </c>
      <c r="C146" s="12" t="s">
        <v>166</v>
      </c>
      <c r="D146" s="13" t="s">
        <v>163</v>
      </c>
      <c r="E146" s="9">
        <v>1</v>
      </c>
      <c r="F146" s="10">
        <f>+[1]HISTORICOS!P146</f>
        <v>85757.21</v>
      </c>
      <c r="G146" s="10">
        <v>5428600</v>
      </c>
      <c r="H146" s="10">
        <v>73029.968874000013</v>
      </c>
      <c r="I146" s="14">
        <f t="shared" si="27"/>
        <v>73029.97</v>
      </c>
      <c r="J146" s="14">
        <f t="shared" si="28"/>
        <v>5428600</v>
      </c>
      <c r="K146" s="14">
        <f t="shared" si="29"/>
        <v>85757.21</v>
      </c>
      <c r="L146" s="14">
        <f t="shared" si="30"/>
        <v>323956.38</v>
      </c>
      <c r="M146" s="14">
        <f t="shared" si="31"/>
        <v>117471.79</v>
      </c>
      <c r="N146" s="14">
        <f t="shared" si="32"/>
        <v>1862462.39</v>
      </c>
      <c r="O146" s="15">
        <f t="shared" si="33"/>
        <v>3088372.3172467565</v>
      </c>
      <c r="P146" s="16">
        <f t="shared" si="34"/>
        <v>1.6582199639729405</v>
      </c>
      <c r="Q146" s="15">
        <f t="shared" si="26"/>
        <v>85757.21</v>
      </c>
      <c r="R146" s="17" t="s">
        <v>5</v>
      </c>
    </row>
    <row r="147" spans="1:18" s="5" customFormat="1" x14ac:dyDescent="0.45">
      <c r="A147" s="9">
        <v>140</v>
      </c>
      <c r="B147" s="9" t="s">
        <v>19</v>
      </c>
      <c r="C147" s="12" t="s">
        <v>167</v>
      </c>
      <c r="D147" s="13" t="s">
        <v>163</v>
      </c>
      <c r="E147" s="9">
        <v>1</v>
      </c>
      <c r="F147" s="10">
        <f>+[1]HISTORICOS!P147</f>
        <v>134133.39000000001</v>
      </c>
      <c r="G147" s="10">
        <v>5428600</v>
      </c>
      <c r="H147" s="10">
        <v>114226.56239400001</v>
      </c>
      <c r="I147" s="14">
        <f t="shared" si="27"/>
        <v>114226.56</v>
      </c>
      <c r="J147" s="14">
        <f t="shared" si="28"/>
        <v>5428600</v>
      </c>
      <c r="K147" s="14">
        <f t="shared" si="29"/>
        <v>134133.39000000001</v>
      </c>
      <c r="L147" s="14">
        <f t="shared" si="30"/>
        <v>436513.1</v>
      </c>
      <c r="M147" s="14">
        <f t="shared" si="31"/>
        <v>182993.71</v>
      </c>
      <c r="N147" s="14">
        <f t="shared" si="32"/>
        <v>1892319.98</v>
      </c>
      <c r="O147" s="15">
        <f t="shared" si="33"/>
        <v>3062524.5033175503</v>
      </c>
      <c r="P147" s="16">
        <f t="shared" si="34"/>
        <v>1.6183967487980284</v>
      </c>
      <c r="Q147" s="15">
        <f t="shared" si="26"/>
        <v>134133.39000000001</v>
      </c>
      <c r="R147" s="17" t="s">
        <v>5</v>
      </c>
    </row>
    <row r="148" spans="1:18" s="5" customFormat="1" x14ac:dyDescent="0.45">
      <c r="A148" s="9">
        <v>141</v>
      </c>
      <c r="B148" s="9" t="s">
        <v>19</v>
      </c>
      <c r="C148" s="12" t="s">
        <v>168</v>
      </c>
      <c r="D148" s="13" t="s">
        <v>163</v>
      </c>
      <c r="E148" s="9">
        <v>1</v>
      </c>
      <c r="F148" s="10">
        <f>+[1]HISTORICOS!P148</f>
        <v>52000.95</v>
      </c>
      <c r="G148" s="10">
        <v>5428600</v>
      </c>
      <c r="H148" s="10">
        <v>44283.401014500007</v>
      </c>
      <c r="I148" s="14">
        <f t="shared" si="27"/>
        <v>44283.4</v>
      </c>
      <c r="J148" s="14">
        <f t="shared" si="28"/>
        <v>5428600</v>
      </c>
      <c r="K148" s="14">
        <f t="shared" si="29"/>
        <v>52000.95</v>
      </c>
      <c r="L148" s="14">
        <f t="shared" si="30"/>
        <v>232084.8</v>
      </c>
      <c r="M148" s="14">
        <f t="shared" si="31"/>
        <v>71434.61</v>
      </c>
      <c r="N148" s="14">
        <f t="shared" si="32"/>
        <v>1841628.12</v>
      </c>
      <c r="O148" s="15">
        <f t="shared" si="33"/>
        <v>3106411.1700142021</v>
      </c>
      <c r="P148" s="16">
        <f t="shared" si="34"/>
        <v>1.6867744015627877</v>
      </c>
      <c r="Q148" s="15">
        <f t="shared" si="26"/>
        <v>52000.95</v>
      </c>
      <c r="R148" s="17" t="s">
        <v>5</v>
      </c>
    </row>
    <row r="149" spans="1:18" s="5" customFormat="1" x14ac:dyDescent="0.45">
      <c r="A149" s="9">
        <v>142</v>
      </c>
      <c r="B149" s="9" t="s">
        <v>19</v>
      </c>
      <c r="C149" s="12" t="s">
        <v>169</v>
      </c>
      <c r="D149" s="13" t="s">
        <v>163</v>
      </c>
      <c r="E149" s="9">
        <v>1</v>
      </c>
      <c r="F149" s="10">
        <f>+[1]HISTORICOS!P149</f>
        <v>30785.17</v>
      </c>
      <c r="G149" s="10">
        <v>5428600</v>
      </c>
      <c r="H149" s="10">
        <v>31250</v>
      </c>
      <c r="I149" s="14">
        <f t="shared" si="27"/>
        <v>30785.17</v>
      </c>
      <c r="J149" s="14">
        <f t="shared" si="28"/>
        <v>5428600</v>
      </c>
      <c r="K149" s="14">
        <f t="shared" si="29"/>
        <v>31250</v>
      </c>
      <c r="L149" s="14">
        <f t="shared" si="30"/>
        <v>173497.47</v>
      </c>
      <c r="M149" s="14">
        <f t="shared" si="31"/>
        <v>46391.24</v>
      </c>
      <c r="N149" s="14">
        <f t="shared" si="32"/>
        <v>1830211.72</v>
      </c>
      <c r="O149" s="15">
        <f t="shared" si="33"/>
        <v>3116295.6689402577</v>
      </c>
      <c r="P149" s="16">
        <f t="shared" si="34"/>
        <v>1.70269681637721</v>
      </c>
      <c r="Q149" s="15">
        <f t="shared" ref="Q149:Q212" si="35">+F149</f>
        <v>30785.17</v>
      </c>
      <c r="R149" s="17" t="s">
        <v>5</v>
      </c>
    </row>
    <row r="150" spans="1:18" s="5" customFormat="1" x14ac:dyDescent="0.45">
      <c r="A150" s="9">
        <v>143</v>
      </c>
      <c r="B150" s="9" t="s">
        <v>19</v>
      </c>
      <c r="C150" s="12" t="s">
        <v>170</v>
      </c>
      <c r="D150" s="13" t="s">
        <v>163</v>
      </c>
      <c r="E150" s="9">
        <v>1</v>
      </c>
      <c r="F150" s="10">
        <f>+[1]HISTORICOS!P150</f>
        <v>58088.14</v>
      </c>
      <c r="G150" s="10">
        <v>5428600</v>
      </c>
      <c r="H150" s="10">
        <v>68750</v>
      </c>
      <c r="I150" s="14">
        <f t="shared" si="27"/>
        <v>58088.14</v>
      </c>
      <c r="J150" s="14">
        <f t="shared" si="28"/>
        <v>5428600</v>
      </c>
      <c r="K150" s="14">
        <f t="shared" si="29"/>
        <v>68750</v>
      </c>
      <c r="L150" s="14">
        <f t="shared" si="30"/>
        <v>278836.32</v>
      </c>
      <c r="M150" s="14">
        <f t="shared" si="31"/>
        <v>93911.76</v>
      </c>
      <c r="N150" s="14">
        <f t="shared" si="32"/>
        <v>1851812.71</v>
      </c>
      <c r="O150" s="15">
        <f t="shared" si="33"/>
        <v>3097593.2414311417</v>
      </c>
      <c r="P150" s="16">
        <f t="shared" si="34"/>
        <v>1.6727357063183468</v>
      </c>
      <c r="Q150" s="15">
        <f t="shared" si="35"/>
        <v>58088.14</v>
      </c>
      <c r="R150" s="17" t="s">
        <v>5</v>
      </c>
    </row>
    <row r="151" spans="1:18" s="5" customFormat="1" x14ac:dyDescent="0.45">
      <c r="A151" s="9">
        <v>144</v>
      </c>
      <c r="B151" s="9" t="s">
        <v>19</v>
      </c>
      <c r="C151" s="12" t="s">
        <v>171</v>
      </c>
      <c r="D151" s="13" t="s">
        <v>172</v>
      </c>
      <c r="E151" s="9">
        <v>1</v>
      </c>
      <c r="F151" s="10">
        <f>+[1]HISTORICOS!P151</f>
        <v>389213.26</v>
      </c>
      <c r="G151" s="10">
        <v>5428600</v>
      </c>
      <c r="H151" s="10">
        <v>438418.92000000004</v>
      </c>
      <c r="I151" s="14">
        <f t="shared" si="27"/>
        <v>389213.26</v>
      </c>
      <c r="J151" s="14">
        <f t="shared" si="28"/>
        <v>5428600</v>
      </c>
      <c r="K151" s="14">
        <f t="shared" si="29"/>
        <v>438418.92</v>
      </c>
      <c r="L151" s="14">
        <f t="shared" si="30"/>
        <v>974813.61</v>
      </c>
      <c r="M151" s="14">
        <f t="shared" si="31"/>
        <v>595898.01</v>
      </c>
      <c r="N151" s="14">
        <f t="shared" si="32"/>
        <v>2085410.73</v>
      </c>
      <c r="O151" s="15">
        <f t="shared" si="33"/>
        <v>2895391.370305974</v>
      </c>
      <c r="P151" s="16">
        <f t="shared" si="34"/>
        <v>1.3884034107304963</v>
      </c>
      <c r="Q151" s="15">
        <f t="shared" si="35"/>
        <v>389213.26</v>
      </c>
      <c r="R151" s="17" t="s">
        <v>5</v>
      </c>
    </row>
    <row r="152" spans="1:18" s="5" customFormat="1" x14ac:dyDescent="0.45">
      <c r="A152" s="9">
        <v>145</v>
      </c>
      <c r="B152" s="9" t="s">
        <v>19</v>
      </c>
      <c r="C152" s="12" t="s">
        <v>173</v>
      </c>
      <c r="D152" s="13" t="s">
        <v>172</v>
      </c>
      <c r="E152" s="9">
        <v>1</v>
      </c>
      <c r="F152" s="10">
        <f>+[1]HISTORICOS!P152</f>
        <v>373818.85</v>
      </c>
      <c r="G152" s="10">
        <v>5428600</v>
      </c>
      <c r="H152" s="10">
        <v>318339.62757900002</v>
      </c>
      <c r="I152" s="14">
        <f t="shared" si="27"/>
        <v>318339.63</v>
      </c>
      <c r="J152" s="14">
        <f t="shared" si="28"/>
        <v>5428600</v>
      </c>
      <c r="K152" s="14">
        <f t="shared" si="29"/>
        <v>373818.85</v>
      </c>
      <c r="L152" s="14">
        <f t="shared" si="30"/>
        <v>864463.34</v>
      </c>
      <c r="M152" s="14">
        <f t="shared" si="31"/>
        <v>499949.91</v>
      </c>
      <c r="N152" s="14">
        <f t="shared" si="32"/>
        <v>2040252.83</v>
      </c>
      <c r="O152" s="15">
        <f t="shared" si="33"/>
        <v>2934525.8416665373</v>
      </c>
      <c r="P152" s="16">
        <f t="shared" si="34"/>
        <v>1.4383148002625425</v>
      </c>
      <c r="Q152" s="15">
        <f t="shared" si="35"/>
        <v>373818.85</v>
      </c>
      <c r="R152" s="17" t="s">
        <v>5</v>
      </c>
    </row>
    <row r="153" spans="1:18" s="5" customFormat="1" x14ac:dyDescent="0.45">
      <c r="A153" s="9">
        <v>146</v>
      </c>
      <c r="B153" s="9" t="s">
        <v>19</v>
      </c>
      <c r="C153" s="12" t="s">
        <v>174</v>
      </c>
      <c r="D153" s="13" t="s">
        <v>151</v>
      </c>
      <c r="E153" s="9">
        <v>1</v>
      </c>
      <c r="F153" s="10">
        <f>+[1]HISTORICOS!P153</f>
        <v>370420.03</v>
      </c>
      <c r="G153" s="10">
        <v>5428600</v>
      </c>
      <c r="H153" s="10">
        <v>964681.98857142858</v>
      </c>
      <c r="I153" s="14">
        <f t="shared" si="27"/>
        <v>370420.03</v>
      </c>
      <c r="J153" s="14">
        <f t="shared" si="28"/>
        <v>5428600</v>
      </c>
      <c r="K153" s="14">
        <f t="shared" si="29"/>
        <v>964681.99</v>
      </c>
      <c r="L153" s="14">
        <f t="shared" si="30"/>
        <v>1247159.96</v>
      </c>
      <c r="M153" s="14">
        <f t="shared" si="31"/>
        <v>765216.59</v>
      </c>
      <c r="N153" s="14">
        <f t="shared" si="32"/>
        <v>2254567.34</v>
      </c>
      <c r="O153" s="15">
        <f t="shared" si="33"/>
        <v>2764805.4752872684</v>
      </c>
      <c r="P153" s="16">
        <f t="shared" si="34"/>
        <v>1.2263131050622194</v>
      </c>
      <c r="Q153" s="15">
        <f t="shared" si="35"/>
        <v>370420.03</v>
      </c>
      <c r="R153" s="17" t="s">
        <v>5</v>
      </c>
    </row>
    <row r="154" spans="1:18" s="5" customFormat="1" x14ac:dyDescent="0.45">
      <c r="A154" s="9">
        <v>147</v>
      </c>
      <c r="B154" s="9" t="s">
        <v>19</v>
      </c>
      <c r="C154" s="12" t="s">
        <v>175</v>
      </c>
      <c r="D154" s="13" t="s">
        <v>21</v>
      </c>
      <c r="E154" s="9">
        <v>1</v>
      </c>
      <c r="F154" s="10">
        <f>+[1]HISTORICOS!P154</f>
        <v>173718.29</v>
      </c>
      <c r="G154" s="10">
        <v>5428600</v>
      </c>
      <c r="H154" s="10">
        <v>147936.69320850002</v>
      </c>
      <c r="I154" s="14">
        <f t="shared" si="27"/>
        <v>147936.69</v>
      </c>
      <c r="J154" s="14">
        <f t="shared" si="28"/>
        <v>5428600</v>
      </c>
      <c r="K154" s="14">
        <f t="shared" si="29"/>
        <v>173718.29</v>
      </c>
      <c r="L154" s="14">
        <f t="shared" si="30"/>
        <v>518644.49</v>
      </c>
      <c r="M154" s="14">
        <f t="shared" si="31"/>
        <v>236214.82</v>
      </c>
      <c r="N154" s="14">
        <f t="shared" si="32"/>
        <v>1916751.66</v>
      </c>
      <c r="O154" s="15">
        <f t="shared" si="33"/>
        <v>3041377.1945321029</v>
      </c>
      <c r="P154" s="16">
        <f t="shared" si="34"/>
        <v>1.5867351300648427</v>
      </c>
      <c r="Q154" s="15">
        <f t="shared" si="35"/>
        <v>173718.29</v>
      </c>
      <c r="R154" s="17" t="s">
        <v>5</v>
      </c>
    </row>
    <row r="155" spans="1:18" s="5" customFormat="1" x14ac:dyDescent="0.45">
      <c r="A155" s="9">
        <v>148</v>
      </c>
      <c r="B155" s="9" t="s">
        <v>19</v>
      </c>
      <c r="C155" s="12" t="s">
        <v>176</v>
      </c>
      <c r="D155" s="13" t="s">
        <v>21</v>
      </c>
      <c r="E155" s="9">
        <v>1</v>
      </c>
      <c r="F155" s="10">
        <f>+[1]HISTORICOS!P155</f>
        <v>158323.89000000001</v>
      </c>
      <c r="G155" s="10">
        <v>5428600</v>
      </c>
      <c r="H155" s="10">
        <v>134826.817167</v>
      </c>
      <c r="I155" s="14">
        <f t="shared" si="27"/>
        <v>134826.82</v>
      </c>
      <c r="J155" s="14">
        <f t="shared" si="28"/>
        <v>5428600</v>
      </c>
      <c r="K155" s="14">
        <f t="shared" si="29"/>
        <v>158323.89000000001</v>
      </c>
      <c r="L155" s="14">
        <f t="shared" si="30"/>
        <v>487532.45</v>
      </c>
      <c r="M155" s="14">
        <f t="shared" si="31"/>
        <v>215559.09</v>
      </c>
      <c r="N155" s="14">
        <f t="shared" si="32"/>
        <v>1907250.24</v>
      </c>
      <c r="O155" s="15">
        <f t="shared" si="33"/>
        <v>3049600.9820781006</v>
      </c>
      <c r="P155" s="16">
        <f t="shared" si="34"/>
        <v>1.5989516834865365</v>
      </c>
      <c r="Q155" s="15">
        <f t="shared" si="35"/>
        <v>158323.89000000001</v>
      </c>
      <c r="R155" s="17" t="s">
        <v>5</v>
      </c>
    </row>
    <row r="156" spans="1:18" s="5" customFormat="1" x14ac:dyDescent="0.45">
      <c r="A156" s="9">
        <v>149</v>
      </c>
      <c r="B156" s="9" t="s">
        <v>19</v>
      </c>
      <c r="C156" s="12" t="s">
        <v>177</v>
      </c>
      <c r="D156" s="13" t="s">
        <v>21</v>
      </c>
      <c r="E156" s="9">
        <v>1</v>
      </c>
      <c r="F156" s="10">
        <f>+[1]HISTORICOS!P156</f>
        <v>181238.48</v>
      </c>
      <c r="G156" s="10">
        <v>5428600</v>
      </c>
      <c r="H156" s="10">
        <v>154340.374725</v>
      </c>
      <c r="I156" s="14">
        <f t="shared" si="27"/>
        <v>154340.37</v>
      </c>
      <c r="J156" s="14">
        <f t="shared" si="28"/>
        <v>5428600</v>
      </c>
      <c r="K156" s="14">
        <f t="shared" si="29"/>
        <v>181238.48</v>
      </c>
      <c r="L156" s="14">
        <f t="shared" si="30"/>
        <v>533505.94999999995</v>
      </c>
      <c r="M156" s="14">
        <f t="shared" si="31"/>
        <v>246285.45</v>
      </c>
      <c r="N156" s="14">
        <f t="shared" si="32"/>
        <v>1921392.95</v>
      </c>
      <c r="O156" s="15">
        <f t="shared" si="33"/>
        <v>3037360.1757790181</v>
      </c>
      <c r="P156" s="16">
        <f t="shared" si="34"/>
        <v>1.5808115543356283</v>
      </c>
      <c r="Q156" s="15">
        <f t="shared" si="35"/>
        <v>181238.48</v>
      </c>
      <c r="R156" s="17" t="s">
        <v>5</v>
      </c>
    </row>
    <row r="157" spans="1:18" s="5" customFormat="1" x14ac:dyDescent="0.45">
      <c r="A157" s="9">
        <v>150</v>
      </c>
      <c r="B157" s="9" t="s">
        <v>19</v>
      </c>
      <c r="C157" s="12" t="s">
        <v>178</v>
      </c>
      <c r="D157" s="13" t="s">
        <v>21</v>
      </c>
      <c r="E157" s="9">
        <v>1</v>
      </c>
      <c r="F157" s="10">
        <f>+[1]HISTORICOS!P157</f>
        <v>208900.3</v>
      </c>
      <c r="G157" s="10">
        <v>5428600</v>
      </c>
      <c r="H157" s="10">
        <v>219626.20879999996</v>
      </c>
      <c r="I157" s="14">
        <f t="shared" si="27"/>
        <v>208900.3</v>
      </c>
      <c r="J157" s="14">
        <f t="shared" si="28"/>
        <v>5428600</v>
      </c>
      <c r="K157" s="14">
        <f t="shared" si="29"/>
        <v>219626.21</v>
      </c>
      <c r="L157" s="14">
        <f t="shared" si="30"/>
        <v>629173.41</v>
      </c>
      <c r="M157" s="14">
        <f t="shared" si="31"/>
        <v>314981.37</v>
      </c>
      <c r="N157" s="14">
        <f t="shared" si="32"/>
        <v>1952375.5</v>
      </c>
      <c r="O157" s="15">
        <f t="shared" si="33"/>
        <v>3010503.5005435045</v>
      </c>
      <c r="P157" s="16">
        <f t="shared" si="34"/>
        <v>1.5419695138273886</v>
      </c>
      <c r="Q157" s="15">
        <f t="shared" si="35"/>
        <v>208900.3</v>
      </c>
      <c r="R157" s="17" t="s">
        <v>5</v>
      </c>
    </row>
    <row r="158" spans="1:18" s="5" customFormat="1" x14ac:dyDescent="0.45">
      <c r="A158" s="9">
        <v>151</v>
      </c>
      <c r="B158" s="9" t="s">
        <v>19</v>
      </c>
      <c r="C158" s="12" t="s">
        <v>179</v>
      </c>
      <c r="D158" s="13" t="s">
        <v>21</v>
      </c>
      <c r="E158" s="9">
        <v>1</v>
      </c>
      <c r="F158" s="10">
        <f>+[1]HISTORICOS!P158</f>
        <v>263872.34000000003</v>
      </c>
      <c r="G158" s="10">
        <v>5428600</v>
      </c>
      <c r="H158" s="10">
        <v>224710.38293849997</v>
      </c>
      <c r="I158" s="14">
        <f t="shared" si="27"/>
        <v>224710.38</v>
      </c>
      <c r="J158" s="14">
        <f t="shared" si="28"/>
        <v>5428600</v>
      </c>
      <c r="K158" s="14">
        <f t="shared" si="29"/>
        <v>263872.34000000003</v>
      </c>
      <c r="L158" s="14">
        <f t="shared" si="30"/>
        <v>685332.96</v>
      </c>
      <c r="M158" s="14">
        <f t="shared" si="31"/>
        <v>356121.4</v>
      </c>
      <c r="N158" s="14">
        <f t="shared" si="32"/>
        <v>1972394.24</v>
      </c>
      <c r="O158" s="15">
        <f t="shared" si="33"/>
        <v>2993226.0357739562</v>
      </c>
      <c r="P158" s="16">
        <f t="shared" si="34"/>
        <v>1.5175597124913305</v>
      </c>
      <c r="Q158" s="15">
        <f t="shared" si="35"/>
        <v>263872.34000000003</v>
      </c>
      <c r="R158" s="17" t="s">
        <v>5</v>
      </c>
    </row>
    <row r="159" spans="1:18" s="5" customFormat="1" x14ac:dyDescent="0.45">
      <c r="A159" s="9">
        <v>152</v>
      </c>
      <c r="B159" s="9" t="s">
        <v>19</v>
      </c>
      <c r="C159" s="12" t="s">
        <v>180</v>
      </c>
      <c r="D159" s="13" t="s">
        <v>181</v>
      </c>
      <c r="E159" s="9">
        <v>1</v>
      </c>
      <c r="F159" s="10">
        <f>+[1]HISTORICOS!P159</f>
        <v>263872.34000000003</v>
      </c>
      <c r="G159" s="10">
        <v>5428600</v>
      </c>
      <c r="H159" s="10">
        <v>311352.27</v>
      </c>
      <c r="I159" s="14">
        <f t="shared" si="27"/>
        <v>263872.34000000003</v>
      </c>
      <c r="J159" s="14">
        <f t="shared" si="28"/>
        <v>5428600</v>
      </c>
      <c r="K159" s="14">
        <f t="shared" si="29"/>
        <v>311352.27</v>
      </c>
      <c r="L159" s="14">
        <f t="shared" si="30"/>
        <v>764031.47</v>
      </c>
      <c r="M159" s="14">
        <f t="shared" si="31"/>
        <v>417494.87</v>
      </c>
      <c r="N159" s="14">
        <f t="shared" si="32"/>
        <v>2001274.87</v>
      </c>
      <c r="O159" s="15">
        <f t="shared" si="33"/>
        <v>2968245.5669949781</v>
      </c>
      <c r="P159" s="16">
        <f t="shared" si="34"/>
        <v>1.4831773543406248</v>
      </c>
      <c r="Q159" s="15">
        <f t="shared" si="35"/>
        <v>263872.34000000003</v>
      </c>
      <c r="R159" s="17" t="s">
        <v>5</v>
      </c>
    </row>
    <row r="160" spans="1:18" s="5" customFormat="1" x14ac:dyDescent="0.45">
      <c r="A160" s="9">
        <v>153</v>
      </c>
      <c r="B160" s="9" t="s">
        <v>19</v>
      </c>
      <c r="C160" s="12" t="s">
        <v>182</v>
      </c>
      <c r="D160" s="13" t="s">
        <v>181</v>
      </c>
      <c r="E160" s="9">
        <v>1</v>
      </c>
      <c r="F160" s="10">
        <f>+[1]HISTORICOS!P160</f>
        <v>356168.64</v>
      </c>
      <c r="G160" s="10">
        <v>5428600</v>
      </c>
      <c r="H160" s="10">
        <v>303308.94078449998</v>
      </c>
      <c r="I160" s="14">
        <f t="shared" si="27"/>
        <v>303308.94</v>
      </c>
      <c r="J160" s="14">
        <f t="shared" si="28"/>
        <v>5428600</v>
      </c>
      <c r="K160" s="14">
        <f t="shared" si="29"/>
        <v>356168.64</v>
      </c>
      <c r="L160" s="14">
        <f t="shared" si="30"/>
        <v>837033.64</v>
      </c>
      <c r="M160" s="14">
        <f t="shared" si="31"/>
        <v>477035.76</v>
      </c>
      <c r="N160" s="14">
        <f t="shared" si="32"/>
        <v>2029359.19</v>
      </c>
      <c r="O160" s="15">
        <f t="shared" si="33"/>
        <v>2943947.5338222021</v>
      </c>
      <c r="P160" s="16">
        <f t="shared" si="34"/>
        <v>1.4506783955886104</v>
      </c>
      <c r="Q160" s="15">
        <f t="shared" si="35"/>
        <v>356168.64</v>
      </c>
      <c r="R160" s="17" t="s">
        <v>5</v>
      </c>
    </row>
    <row r="161" spans="1:18" s="5" customFormat="1" x14ac:dyDescent="0.45">
      <c r="A161" s="9">
        <v>154</v>
      </c>
      <c r="B161" s="9" t="s">
        <v>19</v>
      </c>
      <c r="C161" s="18" t="s">
        <v>183</v>
      </c>
      <c r="D161" s="13" t="s">
        <v>172</v>
      </c>
      <c r="E161" s="9">
        <v>1</v>
      </c>
      <c r="F161" s="10">
        <f>+[1]HISTORICOS!P161</f>
        <v>30206.41</v>
      </c>
      <c r="G161" s="10">
        <v>5428600</v>
      </c>
      <c r="H161" s="10">
        <v>31757.278750000001</v>
      </c>
      <c r="I161" s="14">
        <f t="shared" si="27"/>
        <v>30206.41</v>
      </c>
      <c r="J161" s="14">
        <f t="shared" si="28"/>
        <v>5428600</v>
      </c>
      <c r="K161" s="14">
        <f t="shared" si="29"/>
        <v>31757.279999999999</v>
      </c>
      <c r="L161" s="14">
        <f t="shared" si="30"/>
        <v>173331.20000000001</v>
      </c>
      <c r="M161" s="14">
        <f t="shared" si="31"/>
        <v>46311.58</v>
      </c>
      <c r="N161" s="14">
        <f t="shared" si="32"/>
        <v>1830187.9</v>
      </c>
      <c r="O161" s="15">
        <f t="shared" si="33"/>
        <v>3116316.3916087449</v>
      </c>
      <c r="P161" s="16">
        <f t="shared" si="34"/>
        <v>1.7027302997734521</v>
      </c>
      <c r="Q161" s="15">
        <f t="shared" si="35"/>
        <v>30206.41</v>
      </c>
      <c r="R161" s="17" t="s">
        <v>5</v>
      </c>
    </row>
    <row r="162" spans="1:18" s="5" customFormat="1" x14ac:dyDescent="0.45">
      <c r="A162" s="9">
        <v>155</v>
      </c>
      <c r="B162" s="9" t="s">
        <v>19</v>
      </c>
      <c r="C162" s="12" t="s">
        <v>184</v>
      </c>
      <c r="D162" s="13" t="s">
        <v>163</v>
      </c>
      <c r="E162" s="9">
        <v>1</v>
      </c>
      <c r="F162" s="10">
        <f>+[1]HISTORICOS!P162</f>
        <v>189107.86</v>
      </c>
      <c r="G162" s="10">
        <v>5428600</v>
      </c>
      <c r="H162" s="10">
        <v>161041.6742175</v>
      </c>
      <c r="I162" s="14">
        <f t="shared" si="27"/>
        <v>161041.67000000001</v>
      </c>
      <c r="J162" s="14">
        <f t="shared" si="28"/>
        <v>5428600</v>
      </c>
      <c r="K162" s="14">
        <f t="shared" si="29"/>
        <v>189107.86</v>
      </c>
      <c r="L162" s="14">
        <f t="shared" si="30"/>
        <v>548839.34</v>
      </c>
      <c r="M162" s="14">
        <f t="shared" si="31"/>
        <v>256810.4</v>
      </c>
      <c r="N162" s="14">
        <f t="shared" si="32"/>
        <v>1926249.84</v>
      </c>
      <c r="O162" s="15">
        <f t="shared" si="33"/>
        <v>3033156.6700778552</v>
      </c>
      <c r="P162" s="16">
        <f t="shared" si="34"/>
        <v>1.5746434377784841</v>
      </c>
      <c r="Q162" s="15">
        <f t="shared" si="35"/>
        <v>189107.86</v>
      </c>
      <c r="R162" s="17" t="s">
        <v>5</v>
      </c>
    </row>
    <row r="163" spans="1:18" s="5" customFormat="1" x14ac:dyDescent="0.45">
      <c r="A163" s="9">
        <v>156</v>
      </c>
      <c r="B163" s="9" t="s">
        <v>19</v>
      </c>
      <c r="C163" s="12" t="s">
        <v>185</v>
      </c>
      <c r="D163" s="13" t="s">
        <v>186</v>
      </c>
      <c r="E163" s="9">
        <v>1</v>
      </c>
      <c r="F163" s="10">
        <f>+[1]HISTORICOS!P163</f>
        <v>73658.95</v>
      </c>
      <c r="G163" s="10">
        <v>5428600</v>
      </c>
      <c r="H163" s="10">
        <v>77440.622799999983</v>
      </c>
      <c r="I163" s="14">
        <f t="shared" si="27"/>
        <v>73658.95</v>
      </c>
      <c r="J163" s="14">
        <f t="shared" si="28"/>
        <v>5428600</v>
      </c>
      <c r="K163" s="14">
        <f t="shared" si="29"/>
        <v>77440.62</v>
      </c>
      <c r="L163" s="14">
        <f t="shared" si="30"/>
        <v>314022.48</v>
      </c>
      <c r="M163" s="14">
        <f t="shared" si="31"/>
        <v>112471.55</v>
      </c>
      <c r="N163" s="14">
        <f t="shared" si="32"/>
        <v>1859899.86</v>
      </c>
      <c r="O163" s="15">
        <f t="shared" si="33"/>
        <v>3090585.560219394</v>
      </c>
      <c r="P163" s="16">
        <f t="shared" si="34"/>
        <v>1.6616946033962248</v>
      </c>
      <c r="Q163" s="15">
        <f t="shared" si="35"/>
        <v>73658.95</v>
      </c>
      <c r="R163" s="17" t="s">
        <v>5</v>
      </c>
    </row>
    <row r="164" spans="1:18" s="5" customFormat="1" x14ac:dyDescent="0.45">
      <c r="A164" s="9">
        <v>157</v>
      </c>
      <c r="B164" s="9" t="s">
        <v>19</v>
      </c>
      <c r="C164" s="12" t="s">
        <v>187</v>
      </c>
      <c r="D164" s="13" t="s">
        <v>172</v>
      </c>
      <c r="E164" s="9">
        <v>1</v>
      </c>
      <c r="F164" s="10">
        <f>+[1]HISTORICOS!P164</f>
        <v>17593.419999999998</v>
      </c>
      <c r="G164" s="10">
        <v>5428600</v>
      </c>
      <c r="H164" s="10">
        <v>18497.179599999996</v>
      </c>
      <c r="I164" s="14">
        <f t="shared" si="27"/>
        <v>17593.419999999998</v>
      </c>
      <c r="J164" s="14">
        <f t="shared" si="28"/>
        <v>5428600</v>
      </c>
      <c r="K164" s="14">
        <f t="shared" si="29"/>
        <v>18497.18</v>
      </c>
      <c r="L164" s="14">
        <f t="shared" si="30"/>
        <v>120887.45</v>
      </c>
      <c r="M164" s="14">
        <f t="shared" si="31"/>
        <v>27006.12</v>
      </c>
      <c r="N164" s="14">
        <f t="shared" si="32"/>
        <v>1821563.53</v>
      </c>
      <c r="O164" s="15">
        <f t="shared" si="33"/>
        <v>3123785.2453096267</v>
      </c>
      <c r="P164" s="16">
        <f t="shared" si="34"/>
        <v>1.7148922855902955</v>
      </c>
      <c r="Q164" s="15">
        <f t="shared" si="35"/>
        <v>17593.419999999998</v>
      </c>
      <c r="R164" s="17" t="s">
        <v>5</v>
      </c>
    </row>
    <row r="165" spans="1:18" s="5" customFormat="1" x14ac:dyDescent="0.45">
      <c r="A165" s="9">
        <v>158</v>
      </c>
      <c r="B165" s="9" t="s">
        <v>19</v>
      </c>
      <c r="C165" s="21" t="s">
        <v>188</v>
      </c>
      <c r="D165" s="13" t="s">
        <v>21</v>
      </c>
      <c r="E165" s="9">
        <v>1</v>
      </c>
      <c r="F165" s="10">
        <f>+[1]HISTORICOS!P165</f>
        <v>1736.26</v>
      </c>
      <c r="G165" s="10">
        <v>5428600</v>
      </c>
      <c r="H165" s="10">
        <v>1825.0614999999998</v>
      </c>
      <c r="I165" s="14">
        <f t="shared" si="27"/>
        <v>1736.26</v>
      </c>
      <c r="J165" s="14">
        <f t="shared" si="28"/>
        <v>5428600</v>
      </c>
      <c r="K165" s="14">
        <f t="shared" si="29"/>
        <v>1825.06</v>
      </c>
      <c r="L165" s="14">
        <f t="shared" si="30"/>
        <v>25814.28</v>
      </c>
      <c r="M165" s="14">
        <f t="shared" si="31"/>
        <v>2668.89</v>
      </c>
      <c r="N165" s="14">
        <f t="shared" si="32"/>
        <v>1810720.44</v>
      </c>
      <c r="O165" s="15">
        <f t="shared" si="33"/>
        <v>3133175.6066740598</v>
      </c>
      <c r="P165" s="16">
        <f t="shared" si="34"/>
        <v>1.7303475111122399</v>
      </c>
      <c r="Q165" s="15">
        <f t="shared" si="35"/>
        <v>1736.26</v>
      </c>
      <c r="R165" s="17" t="s">
        <v>5</v>
      </c>
    </row>
    <row r="166" spans="1:18" s="5" customFormat="1" x14ac:dyDescent="0.45">
      <c r="A166" s="9">
        <v>159</v>
      </c>
      <c r="B166" s="9" t="s">
        <v>19</v>
      </c>
      <c r="C166" s="12" t="s">
        <v>189</v>
      </c>
      <c r="D166" s="13" t="s">
        <v>21</v>
      </c>
      <c r="E166" s="9">
        <v>1</v>
      </c>
      <c r="F166" s="10">
        <f>+[1]HISTORICOS!P166</f>
        <v>1342.37</v>
      </c>
      <c r="G166" s="10">
        <v>5428600</v>
      </c>
      <c r="H166" s="10">
        <v>1411.7031999999999</v>
      </c>
      <c r="I166" s="14">
        <f t="shared" si="27"/>
        <v>1342.37</v>
      </c>
      <c r="J166" s="14">
        <f t="shared" si="28"/>
        <v>5428600</v>
      </c>
      <c r="K166" s="14">
        <f t="shared" si="29"/>
        <v>1411.7</v>
      </c>
      <c r="L166" s="14">
        <f t="shared" si="30"/>
        <v>21748.76</v>
      </c>
      <c r="M166" s="14">
        <f t="shared" si="31"/>
        <v>2063.98</v>
      </c>
      <c r="N166" s="14">
        <f t="shared" si="32"/>
        <v>1810451.36</v>
      </c>
      <c r="O166" s="15">
        <f t="shared" si="33"/>
        <v>3133408.6390628763</v>
      </c>
      <c r="P166" s="16">
        <f t="shared" si="34"/>
        <v>1.7307334006824</v>
      </c>
      <c r="Q166" s="15">
        <f t="shared" si="35"/>
        <v>1342.37</v>
      </c>
      <c r="R166" s="17" t="s">
        <v>5</v>
      </c>
    </row>
    <row r="167" spans="1:18" s="5" customFormat="1" x14ac:dyDescent="0.45">
      <c r="A167" s="9">
        <v>160</v>
      </c>
      <c r="B167" s="9" t="s">
        <v>19</v>
      </c>
      <c r="C167" s="12" t="s">
        <v>190</v>
      </c>
      <c r="D167" s="13" t="s">
        <v>172</v>
      </c>
      <c r="E167" s="9">
        <v>1</v>
      </c>
      <c r="F167" s="10">
        <f>+[1]HISTORICOS!P167</f>
        <v>4399.25</v>
      </c>
      <c r="G167" s="10">
        <v>5428600</v>
      </c>
      <c r="H167" s="10">
        <v>4625.5035499999994</v>
      </c>
      <c r="I167" s="14">
        <f t="shared" si="27"/>
        <v>4399.25</v>
      </c>
      <c r="J167" s="14">
        <f t="shared" si="28"/>
        <v>5428600</v>
      </c>
      <c r="K167" s="14">
        <f t="shared" si="29"/>
        <v>4625.5</v>
      </c>
      <c r="L167" s="14">
        <f t="shared" si="30"/>
        <v>47981.65</v>
      </c>
      <c r="M167" s="14">
        <f t="shared" si="31"/>
        <v>6761.5</v>
      </c>
      <c r="N167" s="14">
        <f t="shared" si="32"/>
        <v>1812541.58</v>
      </c>
      <c r="O167" s="15">
        <f t="shared" si="33"/>
        <v>3131598.4514203835</v>
      </c>
      <c r="P167" s="16">
        <f t="shared" si="34"/>
        <v>1.7277388204359887</v>
      </c>
      <c r="Q167" s="15">
        <f t="shared" si="35"/>
        <v>4399.25</v>
      </c>
      <c r="R167" s="17" t="s">
        <v>5</v>
      </c>
    </row>
    <row r="168" spans="1:18" s="5" customFormat="1" x14ac:dyDescent="0.45">
      <c r="A168" s="9">
        <v>161</v>
      </c>
      <c r="B168" s="9" t="s">
        <v>19</v>
      </c>
      <c r="C168" s="12" t="s">
        <v>191</v>
      </c>
      <c r="D168" s="13" t="s">
        <v>172</v>
      </c>
      <c r="E168" s="9">
        <v>1</v>
      </c>
      <c r="F168" s="10">
        <f>+[1]HISTORICOS!P168</f>
        <v>6595.88</v>
      </c>
      <c r="G168" s="10">
        <v>5428600</v>
      </c>
      <c r="H168" s="10">
        <v>6934.0250499999993</v>
      </c>
      <c r="I168" s="14">
        <f t="shared" si="27"/>
        <v>6595.88</v>
      </c>
      <c r="J168" s="14">
        <f t="shared" si="28"/>
        <v>5428600</v>
      </c>
      <c r="K168" s="14">
        <f t="shared" si="29"/>
        <v>6934.03</v>
      </c>
      <c r="L168" s="14">
        <f t="shared" si="30"/>
        <v>62851.45</v>
      </c>
      <c r="M168" s="14">
        <f t="shared" si="31"/>
        <v>10134.780000000001</v>
      </c>
      <c r="N168" s="14">
        <f t="shared" si="32"/>
        <v>1814043.3</v>
      </c>
      <c r="O168" s="15">
        <f t="shared" si="33"/>
        <v>3130297.9287273805</v>
      </c>
      <c r="P168" s="16">
        <f t="shared" si="34"/>
        <v>1.7255916265765985</v>
      </c>
      <c r="Q168" s="15">
        <f t="shared" si="35"/>
        <v>6595.88</v>
      </c>
      <c r="R168" s="17" t="s">
        <v>5</v>
      </c>
    </row>
    <row r="169" spans="1:18" s="5" customFormat="1" x14ac:dyDescent="0.45">
      <c r="A169" s="9">
        <v>162</v>
      </c>
      <c r="B169" s="9" t="s">
        <v>19</v>
      </c>
      <c r="C169" s="12" t="s">
        <v>192</v>
      </c>
      <c r="D169" s="13" t="s">
        <v>151</v>
      </c>
      <c r="E169" s="9">
        <v>1</v>
      </c>
      <c r="F169" s="10">
        <f>+[1]HISTORICOS!P169</f>
        <v>109945.31</v>
      </c>
      <c r="G169" s="10">
        <v>5428600</v>
      </c>
      <c r="H169" s="10">
        <v>115590.45139999998</v>
      </c>
      <c r="I169" s="14">
        <f t="shared" si="27"/>
        <v>109945.31</v>
      </c>
      <c r="J169" s="14">
        <f t="shared" si="28"/>
        <v>5428600</v>
      </c>
      <c r="K169" s="14">
        <f t="shared" si="29"/>
        <v>115590.45</v>
      </c>
      <c r="L169" s="14">
        <f t="shared" si="30"/>
        <v>410136.89</v>
      </c>
      <c r="M169" s="14">
        <f t="shared" si="31"/>
        <v>167309.19</v>
      </c>
      <c r="N169" s="14">
        <f t="shared" si="32"/>
        <v>1884711.92</v>
      </c>
      <c r="O169" s="15">
        <f t="shared" si="33"/>
        <v>3069098.402967751</v>
      </c>
      <c r="P169" s="16">
        <f t="shared" si="34"/>
        <v>1.6284177812000844</v>
      </c>
      <c r="Q169" s="15">
        <f t="shared" si="35"/>
        <v>109945.31</v>
      </c>
      <c r="R169" s="17" t="s">
        <v>5</v>
      </c>
    </row>
    <row r="170" spans="1:18" s="5" customFormat="1" x14ac:dyDescent="0.45">
      <c r="A170" s="9">
        <v>163</v>
      </c>
      <c r="B170" s="9" t="s">
        <v>19</v>
      </c>
      <c r="C170" s="12" t="s">
        <v>193</v>
      </c>
      <c r="D170" s="13" t="s">
        <v>151</v>
      </c>
      <c r="E170" s="9">
        <v>1</v>
      </c>
      <c r="F170" s="10">
        <f>+[1]HISTORICOS!P170</f>
        <v>219893.02</v>
      </c>
      <c r="G170" s="10">
        <v>5428600</v>
      </c>
      <c r="H170" s="10">
        <v>231183.32009999998</v>
      </c>
      <c r="I170" s="14">
        <f t="shared" si="27"/>
        <v>219893.02</v>
      </c>
      <c r="J170" s="14">
        <f t="shared" si="28"/>
        <v>5428600</v>
      </c>
      <c r="K170" s="14">
        <f t="shared" si="29"/>
        <v>231183.32</v>
      </c>
      <c r="L170" s="14">
        <f t="shared" si="30"/>
        <v>651056.37</v>
      </c>
      <c r="M170" s="14">
        <f t="shared" si="31"/>
        <v>331219.15999999997</v>
      </c>
      <c r="N170" s="14">
        <f t="shared" si="32"/>
        <v>1959892.11</v>
      </c>
      <c r="O170" s="15">
        <f t="shared" si="33"/>
        <v>3003994.4523606068</v>
      </c>
      <c r="P170" s="16">
        <f t="shared" si="34"/>
        <v>1.5327346015799852</v>
      </c>
      <c r="Q170" s="15">
        <f t="shared" si="35"/>
        <v>219893.02</v>
      </c>
      <c r="R170" s="17" t="s">
        <v>5</v>
      </c>
    </row>
    <row r="171" spans="1:18" s="5" customFormat="1" ht="23.25" x14ac:dyDescent="0.45">
      <c r="A171" s="9">
        <v>164</v>
      </c>
      <c r="B171" s="9" t="s">
        <v>19</v>
      </c>
      <c r="C171" s="12" t="s">
        <v>194</v>
      </c>
      <c r="D171" s="13" t="s">
        <v>21</v>
      </c>
      <c r="E171" s="9">
        <v>1</v>
      </c>
      <c r="F171" s="10">
        <f>+[1]HISTORICOS!P171</f>
        <v>49054.01</v>
      </c>
      <c r="G171" s="10">
        <v>5428600</v>
      </c>
      <c r="H171" s="10">
        <v>51573.095499999996</v>
      </c>
      <c r="I171" s="14">
        <f t="shared" si="27"/>
        <v>49054.01</v>
      </c>
      <c r="J171" s="14">
        <f t="shared" si="28"/>
        <v>5428600</v>
      </c>
      <c r="K171" s="14">
        <f t="shared" si="29"/>
        <v>51573.1</v>
      </c>
      <c r="L171" s="14">
        <f t="shared" si="30"/>
        <v>239475.92</v>
      </c>
      <c r="M171" s="14">
        <f t="shared" si="31"/>
        <v>75075.34</v>
      </c>
      <c r="N171" s="14">
        <f t="shared" si="32"/>
        <v>1843075.7</v>
      </c>
      <c r="O171" s="15">
        <f t="shared" si="33"/>
        <v>3105155.3835525876</v>
      </c>
      <c r="P171" s="16">
        <f t="shared" si="34"/>
        <v>1.6847682292987682</v>
      </c>
      <c r="Q171" s="15">
        <f t="shared" si="35"/>
        <v>49054.01</v>
      </c>
      <c r="R171" s="17" t="s">
        <v>5</v>
      </c>
    </row>
    <row r="172" spans="1:18" s="5" customFormat="1" x14ac:dyDescent="0.45">
      <c r="A172" s="9">
        <v>165</v>
      </c>
      <c r="B172" s="9" t="s">
        <v>19</v>
      </c>
      <c r="C172" s="12" t="s">
        <v>195</v>
      </c>
      <c r="D172" s="13" t="s">
        <v>172</v>
      </c>
      <c r="E172" s="9">
        <v>1</v>
      </c>
      <c r="F172" s="10">
        <f>+[1]HISTORICOS!P172</f>
        <v>37330.29</v>
      </c>
      <c r="G172" s="10">
        <v>5428600</v>
      </c>
      <c r="H172" s="10">
        <v>39247.282799999994</v>
      </c>
      <c r="I172" s="14">
        <f t="shared" si="27"/>
        <v>37330.29</v>
      </c>
      <c r="J172" s="14">
        <f t="shared" si="28"/>
        <v>5428600</v>
      </c>
      <c r="K172" s="14">
        <f t="shared" si="29"/>
        <v>39247.279999999999</v>
      </c>
      <c r="L172" s="14">
        <f t="shared" si="30"/>
        <v>199611.83</v>
      </c>
      <c r="M172" s="14">
        <f t="shared" si="31"/>
        <v>57195.61</v>
      </c>
      <c r="N172" s="14">
        <f t="shared" si="32"/>
        <v>1835059.19</v>
      </c>
      <c r="O172" s="15">
        <f t="shared" si="33"/>
        <v>3112097.7777916915</v>
      </c>
      <c r="P172" s="16">
        <f t="shared" si="34"/>
        <v>1.6959113879000773</v>
      </c>
      <c r="Q172" s="15">
        <f t="shared" si="35"/>
        <v>37330.29</v>
      </c>
      <c r="R172" s="17" t="s">
        <v>5</v>
      </c>
    </row>
    <row r="173" spans="1:18" s="5" customFormat="1" x14ac:dyDescent="0.45">
      <c r="A173" s="9">
        <v>166</v>
      </c>
      <c r="B173" s="9" t="s">
        <v>19</v>
      </c>
      <c r="C173" s="12" t="s">
        <v>196</v>
      </c>
      <c r="D173" s="13" t="s">
        <v>21</v>
      </c>
      <c r="E173" s="9">
        <v>1</v>
      </c>
      <c r="F173" s="10">
        <f>+[1]HISTORICOS!P173</f>
        <v>204502.25</v>
      </c>
      <c r="G173" s="10">
        <v>5428600</v>
      </c>
      <c r="H173" s="10">
        <v>215001.91389999999</v>
      </c>
      <c r="I173" s="14">
        <f t="shared" si="27"/>
        <v>204502.25</v>
      </c>
      <c r="J173" s="14">
        <f t="shared" si="28"/>
        <v>5428600</v>
      </c>
      <c r="K173" s="14">
        <f t="shared" si="29"/>
        <v>215001.91</v>
      </c>
      <c r="L173" s="14">
        <f t="shared" si="30"/>
        <v>620310.91</v>
      </c>
      <c r="M173" s="14">
        <f t="shared" si="31"/>
        <v>308475.28000000003</v>
      </c>
      <c r="N173" s="14">
        <f t="shared" si="32"/>
        <v>1949368.05</v>
      </c>
      <c r="O173" s="15">
        <f t="shared" si="33"/>
        <v>3013107.8238225137</v>
      </c>
      <c r="P173" s="16">
        <f t="shared" si="34"/>
        <v>1.5456844200470576</v>
      </c>
      <c r="Q173" s="15">
        <f t="shared" si="35"/>
        <v>204502.25</v>
      </c>
      <c r="R173" s="17" t="s">
        <v>5</v>
      </c>
    </row>
    <row r="174" spans="1:18" s="5" customFormat="1" x14ac:dyDescent="0.45">
      <c r="A174" s="9">
        <v>167</v>
      </c>
      <c r="B174" s="9" t="s">
        <v>19</v>
      </c>
      <c r="C174" s="12" t="s">
        <v>197</v>
      </c>
      <c r="D174" s="13" t="s">
        <v>21</v>
      </c>
      <c r="E174" s="9">
        <v>1</v>
      </c>
      <c r="F174" s="10">
        <f>+[1]HISTORICOS!P174</f>
        <v>90619.24</v>
      </c>
      <c r="G174" s="10">
        <v>5428600</v>
      </c>
      <c r="H174" s="10">
        <v>95271.836249999993</v>
      </c>
      <c r="I174" s="14">
        <f t="shared" si="27"/>
        <v>90619.24</v>
      </c>
      <c r="J174" s="14">
        <f t="shared" si="28"/>
        <v>5428600</v>
      </c>
      <c r="K174" s="14">
        <f t="shared" si="29"/>
        <v>95271.84</v>
      </c>
      <c r="L174" s="14">
        <f t="shared" si="30"/>
        <v>360543.44</v>
      </c>
      <c r="M174" s="14">
        <f t="shared" si="31"/>
        <v>138149.06</v>
      </c>
      <c r="N174" s="14">
        <f t="shared" si="32"/>
        <v>1871497.03</v>
      </c>
      <c r="O174" s="15">
        <f t="shared" si="33"/>
        <v>3080542.4182285112</v>
      </c>
      <c r="P174" s="16">
        <f t="shared" si="34"/>
        <v>1.6460311551915801</v>
      </c>
      <c r="Q174" s="15">
        <f t="shared" si="35"/>
        <v>90619.24</v>
      </c>
      <c r="R174" s="17" t="s">
        <v>5</v>
      </c>
    </row>
    <row r="175" spans="1:18" s="5" customFormat="1" ht="23.25" x14ac:dyDescent="0.45">
      <c r="A175" s="9">
        <v>168</v>
      </c>
      <c r="B175" s="9" t="s">
        <v>19</v>
      </c>
      <c r="C175" s="12" t="s">
        <v>198</v>
      </c>
      <c r="D175" s="13" t="s">
        <v>21</v>
      </c>
      <c r="E175" s="9">
        <v>1</v>
      </c>
      <c r="F175" s="10">
        <f>+[1]HISTORICOS!P175</f>
        <v>32702.66</v>
      </c>
      <c r="G175" s="10">
        <v>5428600</v>
      </c>
      <c r="H175" s="10">
        <v>43750</v>
      </c>
      <c r="I175" s="14">
        <f t="shared" si="27"/>
        <v>32702.66</v>
      </c>
      <c r="J175" s="14">
        <f t="shared" si="28"/>
        <v>5428600</v>
      </c>
      <c r="K175" s="14">
        <f t="shared" si="29"/>
        <v>43750</v>
      </c>
      <c r="L175" s="14">
        <f t="shared" si="30"/>
        <v>198038.51</v>
      </c>
      <c r="M175" s="14">
        <f t="shared" si="31"/>
        <v>55949.37</v>
      </c>
      <c r="N175" s="14">
        <f t="shared" si="32"/>
        <v>1835017.55</v>
      </c>
      <c r="O175" s="15">
        <f t="shared" si="33"/>
        <v>3112138.5913344794</v>
      </c>
      <c r="P175" s="16">
        <f t="shared" si="34"/>
        <v>1.6959721128195637</v>
      </c>
      <c r="Q175" s="15">
        <f t="shared" si="35"/>
        <v>32702.66</v>
      </c>
      <c r="R175" s="17" t="s">
        <v>5</v>
      </c>
    </row>
    <row r="176" spans="1:18" s="5" customFormat="1" x14ac:dyDescent="0.45">
      <c r="A176" s="9">
        <v>169</v>
      </c>
      <c r="B176" s="9" t="s">
        <v>19</v>
      </c>
      <c r="C176" s="12" t="s">
        <v>199</v>
      </c>
      <c r="D176" s="13" t="s">
        <v>21</v>
      </c>
      <c r="E176" s="9">
        <v>1</v>
      </c>
      <c r="F176" s="10">
        <f>+[1]HISTORICOS!P176</f>
        <v>4399.25</v>
      </c>
      <c r="G176" s="10">
        <v>5428600</v>
      </c>
      <c r="H176" s="10">
        <v>5000</v>
      </c>
      <c r="I176" s="14">
        <f t="shared" si="27"/>
        <v>4399.25</v>
      </c>
      <c r="J176" s="14">
        <f t="shared" si="28"/>
        <v>5428600</v>
      </c>
      <c r="K176" s="14">
        <f t="shared" si="29"/>
        <v>5000</v>
      </c>
      <c r="L176" s="14">
        <f t="shared" si="30"/>
        <v>49243.11</v>
      </c>
      <c r="M176" s="14">
        <f t="shared" si="31"/>
        <v>7017.61</v>
      </c>
      <c r="N176" s="14">
        <f t="shared" si="32"/>
        <v>1812666.42</v>
      </c>
      <c r="O176" s="15">
        <f t="shared" si="33"/>
        <v>3131490.3559700642</v>
      </c>
      <c r="P176" s="16">
        <f t="shared" si="34"/>
        <v>1.7275601960839901</v>
      </c>
      <c r="Q176" s="15">
        <f t="shared" si="35"/>
        <v>4399.25</v>
      </c>
      <c r="R176" s="17" t="s">
        <v>5</v>
      </c>
    </row>
    <row r="177" spans="1:18" s="5" customFormat="1" x14ac:dyDescent="0.45">
      <c r="A177" s="9">
        <v>170</v>
      </c>
      <c r="B177" s="9" t="s">
        <v>19</v>
      </c>
      <c r="C177" s="12" t="s">
        <v>200</v>
      </c>
      <c r="D177" s="13" t="s">
        <v>21</v>
      </c>
      <c r="E177" s="9">
        <v>1</v>
      </c>
      <c r="F177" s="10">
        <f>+[1]HISTORICOS!P177</f>
        <v>8793.7000000000007</v>
      </c>
      <c r="G177" s="10">
        <v>5428600</v>
      </c>
      <c r="H177" s="10">
        <v>9244.9638499999983</v>
      </c>
      <c r="I177" s="14">
        <f t="shared" si="27"/>
        <v>8793.7000000000007</v>
      </c>
      <c r="J177" s="14">
        <f t="shared" si="28"/>
        <v>5428600</v>
      </c>
      <c r="K177" s="14">
        <f t="shared" si="29"/>
        <v>9244.9599999999991</v>
      </c>
      <c r="L177" s="14">
        <f t="shared" si="30"/>
        <v>76135.679999999993</v>
      </c>
      <c r="M177" s="14">
        <f t="shared" si="31"/>
        <v>13509.32</v>
      </c>
      <c r="N177" s="14">
        <f t="shared" si="32"/>
        <v>1815546.22</v>
      </c>
      <c r="O177" s="15">
        <f t="shared" si="33"/>
        <v>3128996.3657431519</v>
      </c>
      <c r="P177" s="16">
        <f t="shared" si="34"/>
        <v>1.7234462726832434</v>
      </c>
      <c r="Q177" s="15">
        <f t="shared" si="35"/>
        <v>8793.7000000000007</v>
      </c>
      <c r="R177" s="17" t="s">
        <v>5</v>
      </c>
    </row>
    <row r="178" spans="1:18" s="5" customFormat="1" x14ac:dyDescent="0.45">
      <c r="A178" s="9">
        <v>171</v>
      </c>
      <c r="B178" s="9" t="s">
        <v>19</v>
      </c>
      <c r="C178" s="12" t="s">
        <v>201</v>
      </c>
      <c r="D178" s="13" t="s">
        <v>21</v>
      </c>
      <c r="E178" s="9">
        <v>1</v>
      </c>
      <c r="F178" s="10">
        <f>+[1]HISTORICOS!P178</f>
        <v>10996.34</v>
      </c>
      <c r="G178" s="10">
        <v>5428600</v>
      </c>
      <c r="H178" s="10">
        <v>12500</v>
      </c>
      <c r="I178" s="14">
        <f t="shared" si="27"/>
        <v>10996.34</v>
      </c>
      <c r="J178" s="14">
        <f t="shared" si="28"/>
        <v>5428600</v>
      </c>
      <c r="K178" s="14">
        <f t="shared" si="29"/>
        <v>12500</v>
      </c>
      <c r="L178" s="14">
        <f t="shared" si="30"/>
        <v>90701.68</v>
      </c>
      <c r="M178" s="14">
        <f t="shared" si="31"/>
        <v>17531.189999999999</v>
      </c>
      <c r="N178" s="14">
        <f t="shared" si="32"/>
        <v>1817365.45</v>
      </c>
      <c r="O178" s="15">
        <f t="shared" si="33"/>
        <v>3127420.9525805442</v>
      </c>
      <c r="P178" s="16">
        <f t="shared" si="34"/>
        <v>1.720854191753532</v>
      </c>
      <c r="Q178" s="15">
        <f t="shared" si="35"/>
        <v>10996.34</v>
      </c>
      <c r="R178" s="17" t="s">
        <v>5</v>
      </c>
    </row>
    <row r="179" spans="1:18" s="5" customFormat="1" x14ac:dyDescent="0.45">
      <c r="A179" s="9">
        <v>172</v>
      </c>
      <c r="B179" s="9" t="s">
        <v>19</v>
      </c>
      <c r="C179" s="12" t="s">
        <v>202</v>
      </c>
      <c r="D179" s="13" t="s">
        <v>21</v>
      </c>
      <c r="E179" s="9">
        <v>1</v>
      </c>
      <c r="F179" s="10">
        <f>+[1]HISTORICOS!P179</f>
        <v>10996.34</v>
      </c>
      <c r="G179" s="10">
        <v>5428600</v>
      </c>
      <c r="H179" s="10">
        <v>11560.737249999998</v>
      </c>
      <c r="I179" s="14">
        <f t="shared" si="27"/>
        <v>10996.34</v>
      </c>
      <c r="J179" s="14">
        <f t="shared" si="28"/>
        <v>5428600</v>
      </c>
      <c r="K179" s="14">
        <f t="shared" si="29"/>
        <v>11560.74</v>
      </c>
      <c r="L179" s="14">
        <f t="shared" si="30"/>
        <v>88370.47</v>
      </c>
      <c r="M179" s="14">
        <f t="shared" si="31"/>
        <v>16889.68</v>
      </c>
      <c r="N179" s="14">
        <f t="shared" si="32"/>
        <v>1817052.36</v>
      </c>
      <c r="O179" s="15">
        <f t="shared" si="33"/>
        <v>3127692.0167423962</v>
      </c>
      <c r="P179" s="16">
        <f t="shared" si="34"/>
        <v>1.7212998841389446</v>
      </c>
      <c r="Q179" s="15">
        <f t="shared" si="35"/>
        <v>10996.34</v>
      </c>
      <c r="R179" s="17" t="s">
        <v>5</v>
      </c>
    </row>
    <row r="180" spans="1:18" s="5" customFormat="1" x14ac:dyDescent="0.45">
      <c r="A180" s="9">
        <v>173</v>
      </c>
      <c r="B180" s="9" t="s">
        <v>19</v>
      </c>
      <c r="C180" s="12" t="s">
        <v>203</v>
      </c>
      <c r="D180" s="13" t="s">
        <v>21</v>
      </c>
      <c r="E180" s="9">
        <v>1</v>
      </c>
      <c r="F180" s="10">
        <f>+[1]HISTORICOS!P180</f>
        <v>12686.69</v>
      </c>
      <c r="G180" s="10">
        <v>5428600</v>
      </c>
      <c r="H180" s="10">
        <v>13338.661399999999</v>
      </c>
      <c r="I180" s="14">
        <f t="shared" si="27"/>
        <v>12686.69</v>
      </c>
      <c r="J180" s="14">
        <f t="shared" si="28"/>
        <v>5428600</v>
      </c>
      <c r="K180" s="14">
        <f t="shared" si="29"/>
        <v>13338.66</v>
      </c>
      <c r="L180" s="14">
        <f t="shared" si="30"/>
        <v>97211.16</v>
      </c>
      <c r="M180" s="14">
        <f t="shared" si="31"/>
        <v>19483.43</v>
      </c>
      <c r="N180" s="14">
        <f t="shared" si="32"/>
        <v>1818208.45</v>
      </c>
      <c r="O180" s="15">
        <f t="shared" si="33"/>
        <v>3126690.8164980039</v>
      </c>
      <c r="P180" s="16">
        <f t="shared" si="34"/>
        <v>1.7196547604307988</v>
      </c>
      <c r="Q180" s="15">
        <f t="shared" si="35"/>
        <v>12686.69</v>
      </c>
      <c r="R180" s="17" t="s">
        <v>5</v>
      </c>
    </row>
    <row r="181" spans="1:18" s="5" customFormat="1" x14ac:dyDescent="0.45">
      <c r="A181" s="9">
        <v>174</v>
      </c>
      <c r="B181" s="9" t="s">
        <v>19</v>
      </c>
      <c r="C181" s="12" t="s">
        <v>204</v>
      </c>
      <c r="D181" s="13" t="s">
        <v>21</v>
      </c>
      <c r="E181" s="9">
        <v>1</v>
      </c>
      <c r="F181" s="10">
        <f>+[1]HISTORICOS!P181</f>
        <v>13192.95</v>
      </c>
      <c r="G181" s="10">
        <v>5428600</v>
      </c>
      <c r="H181" s="10">
        <v>13870.467400000001</v>
      </c>
      <c r="I181" s="14">
        <f t="shared" si="27"/>
        <v>13192.95</v>
      </c>
      <c r="J181" s="14">
        <f t="shared" si="28"/>
        <v>5428600</v>
      </c>
      <c r="K181" s="14">
        <f t="shared" si="29"/>
        <v>13870.47</v>
      </c>
      <c r="L181" s="14">
        <f t="shared" si="30"/>
        <v>99779.26</v>
      </c>
      <c r="M181" s="14">
        <f t="shared" si="31"/>
        <v>20259.61</v>
      </c>
      <c r="N181" s="14">
        <f t="shared" si="32"/>
        <v>1818554.47</v>
      </c>
      <c r="O181" s="15">
        <f t="shared" si="33"/>
        <v>3126391.1540152845</v>
      </c>
      <c r="P181" s="16">
        <f t="shared" si="34"/>
        <v>1.7191627776842364</v>
      </c>
      <c r="Q181" s="15">
        <f t="shared" si="35"/>
        <v>13192.95</v>
      </c>
      <c r="R181" s="17" t="s">
        <v>5</v>
      </c>
    </row>
    <row r="182" spans="1:18" s="5" customFormat="1" x14ac:dyDescent="0.45">
      <c r="A182" s="9">
        <v>175</v>
      </c>
      <c r="B182" s="9" t="s">
        <v>19</v>
      </c>
      <c r="C182" s="12" t="s">
        <v>205</v>
      </c>
      <c r="D182" s="13" t="s">
        <v>21</v>
      </c>
      <c r="E182" s="9">
        <v>1</v>
      </c>
      <c r="F182" s="10">
        <f>+[1]HISTORICOS!P182</f>
        <v>273355.95</v>
      </c>
      <c r="G182" s="10">
        <v>5428600</v>
      </c>
      <c r="H182" s="10">
        <v>287390.37969999993</v>
      </c>
      <c r="I182" s="14">
        <f t="shared" si="27"/>
        <v>273355.95</v>
      </c>
      <c r="J182" s="14">
        <f t="shared" si="28"/>
        <v>5428600</v>
      </c>
      <c r="K182" s="14">
        <f t="shared" si="29"/>
        <v>287390.38</v>
      </c>
      <c r="L182" s="14">
        <f t="shared" si="30"/>
        <v>752713.2</v>
      </c>
      <c r="M182" s="14">
        <f t="shared" si="31"/>
        <v>409722.38</v>
      </c>
      <c r="N182" s="14">
        <f t="shared" si="32"/>
        <v>1996448.78</v>
      </c>
      <c r="O182" s="15">
        <f t="shared" si="33"/>
        <v>2972338.4323946768</v>
      </c>
      <c r="P182" s="16">
        <f t="shared" si="34"/>
        <v>1.4888127670346127</v>
      </c>
      <c r="Q182" s="15">
        <f t="shared" si="35"/>
        <v>273355.95</v>
      </c>
      <c r="R182" s="17" t="s">
        <v>5</v>
      </c>
    </row>
    <row r="183" spans="1:18" s="5" customFormat="1" x14ac:dyDescent="0.45">
      <c r="A183" s="9">
        <v>176</v>
      </c>
      <c r="B183" s="9" t="s">
        <v>19</v>
      </c>
      <c r="C183" s="12" t="s">
        <v>206</v>
      </c>
      <c r="D183" s="13" t="s">
        <v>21</v>
      </c>
      <c r="E183" s="9">
        <v>1</v>
      </c>
      <c r="F183" s="10">
        <f>+[1]HISTORICOS!P183</f>
        <v>467293.2</v>
      </c>
      <c r="G183" s="10">
        <v>5428600</v>
      </c>
      <c r="H183" s="10">
        <v>491284.80009999999</v>
      </c>
      <c r="I183" s="14">
        <f t="shared" si="27"/>
        <v>467293.2</v>
      </c>
      <c r="J183" s="14">
        <f t="shared" si="28"/>
        <v>5428600</v>
      </c>
      <c r="K183" s="14">
        <f t="shared" si="29"/>
        <v>491284.8</v>
      </c>
      <c r="L183" s="14">
        <f t="shared" si="30"/>
        <v>1076143.56</v>
      </c>
      <c r="M183" s="14">
        <f t="shared" si="31"/>
        <v>688125.03</v>
      </c>
      <c r="N183" s="14">
        <f t="shared" si="32"/>
        <v>2129059.33</v>
      </c>
      <c r="O183" s="15">
        <f t="shared" si="33"/>
        <v>2857511.2173522953</v>
      </c>
      <c r="P183" s="16">
        <f t="shared" si="34"/>
        <v>1.3421472934492131</v>
      </c>
      <c r="Q183" s="15">
        <f t="shared" si="35"/>
        <v>467293.2</v>
      </c>
      <c r="R183" s="17" t="s">
        <v>5</v>
      </c>
    </row>
    <row r="184" spans="1:18" s="5" customFormat="1" x14ac:dyDescent="0.45">
      <c r="A184" s="9">
        <v>177</v>
      </c>
      <c r="B184" s="9" t="s">
        <v>19</v>
      </c>
      <c r="C184" s="12" t="s">
        <v>207</v>
      </c>
      <c r="D184" s="13" t="s">
        <v>208</v>
      </c>
      <c r="E184" s="9">
        <v>1</v>
      </c>
      <c r="F184" s="10">
        <f>+[1]HISTORICOS!P184</f>
        <v>48330.26</v>
      </c>
      <c r="G184" s="10">
        <v>5428600</v>
      </c>
      <c r="H184" s="10">
        <v>150000</v>
      </c>
      <c r="I184" s="14">
        <f t="shared" si="27"/>
        <v>48330.26</v>
      </c>
      <c r="J184" s="14">
        <f t="shared" si="28"/>
        <v>5428600</v>
      </c>
      <c r="K184" s="14">
        <f t="shared" si="29"/>
        <v>150000</v>
      </c>
      <c r="L184" s="14">
        <f t="shared" si="30"/>
        <v>340146.56</v>
      </c>
      <c r="M184" s="14">
        <f t="shared" si="31"/>
        <v>108925.16</v>
      </c>
      <c r="N184" s="14">
        <f t="shared" si="32"/>
        <v>1875643.42</v>
      </c>
      <c r="O184" s="15">
        <f t="shared" si="33"/>
        <v>3077370.5543096187</v>
      </c>
      <c r="P184" s="16">
        <f t="shared" si="34"/>
        <v>1.6407012769567997</v>
      </c>
      <c r="Q184" s="15">
        <f t="shared" si="35"/>
        <v>48330.26</v>
      </c>
      <c r="R184" s="17" t="s">
        <v>5</v>
      </c>
    </row>
    <row r="185" spans="1:18" s="5" customFormat="1" x14ac:dyDescent="0.45">
      <c r="A185" s="9">
        <v>178</v>
      </c>
      <c r="B185" s="9" t="s">
        <v>19</v>
      </c>
      <c r="C185" s="12" t="s">
        <v>209</v>
      </c>
      <c r="D185" s="13" t="s">
        <v>21</v>
      </c>
      <c r="E185" s="9">
        <v>1</v>
      </c>
      <c r="F185" s="10">
        <f>+[1]HISTORICOS!P185</f>
        <v>41.08</v>
      </c>
      <c r="G185" s="10">
        <v>5428600</v>
      </c>
      <c r="H185" s="10">
        <v>100</v>
      </c>
      <c r="I185" s="14">
        <f t="shared" si="27"/>
        <v>41.08</v>
      </c>
      <c r="J185" s="14">
        <f t="shared" si="28"/>
        <v>5428600</v>
      </c>
      <c r="K185" s="14">
        <f t="shared" si="29"/>
        <v>100</v>
      </c>
      <c r="L185" s="14">
        <f t="shared" si="30"/>
        <v>2814.75</v>
      </c>
      <c r="M185" s="14">
        <f t="shared" si="31"/>
        <v>87.35</v>
      </c>
      <c r="N185" s="14">
        <f t="shared" si="32"/>
        <v>1809580.36</v>
      </c>
      <c r="O185" s="15">
        <f t="shared" si="33"/>
        <v>3134162.9451732701</v>
      </c>
      <c r="P185" s="16">
        <f t="shared" si="34"/>
        <v>1.7319832898569201</v>
      </c>
      <c r="Q185" s="15">
        <f t="shared" si="35"/>
        <v>41.08</v>
      </c>
      <c r="R185" s="17" t="s">
        <v>5</v>
      </c>
    </row>
    <row r="186" spans="1:18" s="5" customFormat="1" x14ac:dyDescent="0.45">
      <c r="A186" s="9">
        <v>179</v>
      </c>
      <c r="B186" s="9" t="s">
        <v>19</v>
      </c>
      <c r="C186" s="12" t="s">
        <v>210</v>
      </c>
      <c r="D186" s="13" t="s">
        <v>21</v>
      </c>
      <c r="E186" s="9">
        <v>1</v>
      </c>
      <c r="F186" s="10">
        <f>+[1]HISTORICOS!P186</f>
        <v>55.58</v>
      </c>
      <c r="G186" s="10">
        <v>5428600</v>
      </c>
      <c r="H186" s="10">
        <v>100</v>
      </c>
      <c r="I186" s="14">
        <f t="shared" si="27"/>
        <v>55.58</v>
      </c>
      <c r="J186" s="14">
        <f t="shared" si="28"/>
        <v>5428600</v>
      </c>
      <c r="K186" s="14">
        <f t="shared" si="29"/>
        <v>100</v>
      </c>
      <c r="L186" s="14">
        <f t="shared" si="30"/>
        <v>3113.16</v>
      </c>
      <c r="M186" s="14">
        <f t="shared" si="31"/>
        <v>107.17</v>
      </c>
      <c r="N186" s="14">
        <f t="shared" si="32"/>
        <v>1809585.19</v>
      </c>
      <c r="O186" s="15">
        <f t="shared" si="33"/>
        <v>3134158.7593240566</v>
      </c>
      <c r="P186" s="16">
        <f t="shared" si="34"/>
        <v>1.731976353831707</v>
      </c>
      <c r="Q186" s="15">
        <f t="shared" si="35"/>
        <v>55.58</v>
      </c>
      <c r="R186" s="17" t="s">
        <v>5</v>
      </c>
    </row>
    <row r="187" spans="1:18" s="5" customFormat="1" x14ac:dyDescent="0.45">
      <c r="A187" s="9">
        <v>180</v>
      </c>
      <c r="B187" s="9" t="s">
        <v>19</v>
      </c>
      <c r="C187" s="12" t="s">
        <v>211</v>
      </c>
      <c r="D187" s="13" t="s">
        <v>21</v>
      </c>
      <c r="E187" s="9">
        <v>1</v>
      </c>
      <c r="F187" s="10">
        <f>+[1]HISTORICOS!P187</f>
        <v>21.75</v>
      </c>
      <c r="G187" s="10">
        <v>5428600</v>
      </c>
      <c r="H187" s="10">
        <v>50</v>
      </c>
      <c r="I187" s="14">
        <f t="shared" si="27"/>
        <v>21.75</v>
      </c>
      <c r="J187" s="14">
        <f t="shared" si="28"/>
        <v>5428600</v>
      </c>
      <c r="K187" s="14">
        <f t="shared" si="29"/>
        <v>50</v>
      </c>
      <c r="L187" s="14">
        <f t="shared" si="30"/>
        <v>1807.34</v>
      </c>
      <c r="M187" s="14">
        <f t="shared" si="31"/>
        <v>45.47</v>
      </c>
      <c r="N187" s="14">
        <f t="shared" si="32"/>
        <v>1809557.25</v>
      </c>
      <c r="O187" s="15">
        <f t="shared" si="33"/>
        <v>3134182.9589137244</v>
      </c>
      <c r="P187" s="16">
        <f t="shared" si="34"/>
        <v>1.7320164691742825</v>
      </c>
      <c r="Q187" s="15">
        <f t="shared" si="35"/>
        <v>21.75</v>
      </c>
      <c r="R187" s="17" t="s">
        <v>5</v>
      </c>
    </row>
    <row r="188" spans="1:18" s="5" customFormat="1" x14ac:dyDescent="0.45">
      <c r="A188" s="9">
        <v>181</v>
      </c>
      <c r="B188" s="9" t="s">
        <v>19</v>
      </c>
      <c r="C188" s="12" t="s">
        <v>212</v>
      </c>
      <c r="D188" s="13" t="s">
        <v>21</v>
      </c>
      <c r="E188" s="9">
        <v>1</v>
      </c>
      <c r="F188" s="10">
        <f>+[1]HISTORICOS!P188</f>
        <v>222.33</v>
      </c>
      <c r="G188" s="10">
        <v>5428600</v>
      </c>
      <c r="H188" s="10">
        <v>250</v>
      </c>
      <c r="I188" s="14">
        <f t="shared" si="27"/>
        <v>222.33</v>
      </c>
      <c r="J188" s="14">
        <f t="shared" si="28"/>
        <v>5428600</v>
      </c>
      <c r="K188" s="14">
        <f t="shared" si="29"/>
        <v>250</v>
      </c>
      <c r="L188" s="14">
        <f t="shared" si="30"/>
        <v>6707.21</v>
      </c>
      <c r="M188" s="14">
        <f t="shared" si="31"/>
        <v>353.02</v>
      </c>
      <c r="N188" s="14">
        <f t="shared" si="32"/>
        <v>1809690.78</v>
      </c>
      <c r="O188" s="15">
        <f t="shared" si="33"/>
        <v>3134067.3214270161</v>
      </c>
      <c r="P188" s="16">
        <f t="shared" si="34"/>
        <v>1.7318247714269817</v>
      </c>
      <c r="Q188" s="15">
        <f t="shared" si="35"/>
        <v>222.33</v>
      </c>
      <c r="R188" s="17" t="s">
        <v>5</v>
      </c>
    </row>
    <row r="189" spans="1:18" s="5" customFormat="1" x14ac:dyDescent="0.45">
      <c r="A189" s="9">
        <v>182</v>
      </c>
      <c r="B189" s="9" t="s">
        <v>19</v>
      </c>
      <c r="C189" s="12" t="s">
        <v>213</v>
      </c>
      <c r="D189" s="13" t="s">
        <v>21</v>
      </c>
      <c r="E189" s="9">
        <v>1</v>
      </c>
      <c r="F189" s="10">
        <f>+[1]HISTORICOS!P189</f>
        <v>101152.82</v>
      </c>
      <c r="G189" s="10">
        <v>5428600</v>
      </c>
      <c r="H189" s="10">
        <v>106346.69619999998</v>
      </c>
      <c r="I189" s="14">
        <f t="shared" si="27"/>
        <v>101152.82</v>
      </c>
      <c r="J189" s="14">
        <f t="shared" si="28"/>
        <v>5428600</v>
      </c>
      <c r="K189" s="14">
        <f t="shared" si="29"/>
        <v>106346.7</v>
      </c>
      <c r="L189" s="14">
        <f t="shared" si="30"/>
        <v>387968.63</v>
      </c>
      <c r="M189" s="14">
        <f t="shared" si="31"/>
        <v>154055.92000000001</v>
      </c>
      <c r="N189" s="14">
        <f t="shared" si="32"/>
        <v>1878699.84</v>
      </c>
      <c r="O189" s="15">
        <f t="shared" si="33"/>
        <v>3074304.8174031675</v>
      </c>
      <c r="P189" s="16">
        <f t="shared" si="34"/>
        <v>1.6364002125018371</v>
      </c>
      <c r="Q189" s="15">
        <f t="shared" si="35"/>
        <v>101152.82</v>
      </c>
      <c r="R189" s="17" t="s">
        <v>5</v>
      </c>
    </row>
    <row r="190" spans="1:18" s="5" customFormat="1" x14ac:dyDescent="0.45">
      <c r="A190" s="9">
        <v>183</v>
      </c>
      <c r="B190" s="9" t="s">
        <v>19</v>
      </c>
      <c r="C190" s="12" t="s">
        <v>214</v>
      </c>
      <c r="D190" s="13" t="s">
        <v>21</v>
      </c>
      <c r="E190" s="9">
        <v>1</v>
      </c>
      <c r="F190" s="10">
        <f>+[1]HISTORICOS!P190</f>
        <v>24188.080000000002</v>
      </c>
      <c r="G190" s="10">
        <v>5428600</v>
      </c>
      <c r="H190" s="10">
        <v>25429.995999999996</v>
      </c>
      <c r="I190" s="14">
        <f t="shared" si="27"/>
        <v>24188.080000000002</v>
      </c>
      <c r="J190" s="14">
        <f t="shared" si="28"/>
        <v>5428600</v>
      </c>
      <c r="K190" s="14">
        <f t="shared" si="29"/>
        <v>25430</v>
      </c>
      <c r="L190" s="14">
        <f t="shared" si="30"/>
        <v>149466.95000000001</v>
      </c>
      <c r="M190" s="14">
        <f t="shared" si="31"/>
        <v>37105.51</v>
      </c>
      <c r="N190" s="14">
        <f t="shared" si="32"/>
        <v>1826072.69</v>
      </c>
      <c r="O190" s="15">
        <f t="shared" si="33"/>
        <v>3119880.2283506226</v>
      </c>
      <c r="P190" s="16">
        <f t="shared" si="34"/>
        <v>1.708519187344411</v>
      </c>
      <c r="Q190" s="15">
        <f t="shared" si="35"/>
        <v>24188.080000000002</v>
      </c>
      <c r="R190" s="17" t="s">
        <v>5</v>
      </c>
    </row>
    <row r="191" spans="1:18" s="5" customFormat="1" x14ac:dyDescent="0.45">
      <c r="A191" s="9">
        <v>184</v>
      </c>
      <c r="B191" s="9" t="s">
        <v>19</v>
      </c>
      <c r="C191" s="12" t="s">
        <v>215</v>
      </c>
      <c r="D191" s="13" t="s">
        <v>216</v>
      </c>
      <c r="E191" s="9">
        <v>1</v>
      </c>
      <c r="F191" s="10">
        <f>+[1]HISTORICOS!P191</f>
        <v>234763.04</v>
      </c>
      <c r="G191" s="10">
        <v>5428600</v>
      </c>
      <c r="H191" s="10">
        <v>246815.99919999996</v>
      </c>
      <c r="I191" s="14">
        <f t="shared" si="27"/>
        <v>234763.04</v>
      </c>
      <c r="J191" s="14">
        <f t="shared" si="28"/>
        <v>5428600</v>
      </c>
      <c r="K191" s="14">
        <f t="shared" si="29"/>
        <v>246816</v>
      </c>
      <c r="L191" s="14">
        <f t="shared" si="30"/>
        <v>680085.67</v>
      </c>
      <c r="M191" s="14">
        <f t="shared" si="31"/>
        <v>353131.24</v>
      </c>
      <c r="N191" s="14">
        <f t="shared" si="32"/>
        <v>1970059.68</v>
      </c>
      <c r="O191" s="15">
        <f t="shared" si="33"/>
        <v>2995189.8401669073</v>
      </c>
      <c r="P191" s="16">
        <f t="shared" si="34"/>
        <v>1.5203548758314303</v>
      </c>
      <c r="Q191" s="15">
        <f t="shared" si="35"/>
        <v>234763.04</v>
      </c>
      <c r="R191" s="17" t="s">
        <v>5</v>
      </c>
    </row>
    <row r="192" spans="1:18" s="5" customFormat="1" x14ac:dyDescent="0.45">
      <c r="A192" s="9">
        <v>185</v>
      </c>
      <c r="B192" s="9" t="s">
        <v>19</v>
      </c>
      <c r="C192" s="12" t="s">
        <v>217</v>
      </c>
      <c r="D192" s="13" t="s">
        <v>21</v>
      </c>
      <c r="E192" s="9">
        <v>1</v>
      </c>
      <c r="F192" s="10">
        <f>+[1]HISTORICOS!P192</f>
        <v>2197.8200000000002</v>
      </c>
      <c r="G192" s="10">
        <v>5428600</v>
      </c>
      <c r="H192" s="10">
        <v>2310.9387999999999</v>
      </c>
      <c r="I192" s="14">
        <f t="shared" si="27"/>
        <v>2197.8200000000002</v>
      </c>
      <c r="J192" s="14">
        <f t="shared" si="28"/>
        <v>5428600</v>
      </c>
      <c r="K192" s="14">
        <f t="shared" si="29"/>
        <v>2310.94</v>
      </c>
      <c r="L192" s="14">
        <f t="shared" si="30"/>
        <v>30210.38</v>
      </c>
      <c r="M192" s="14">
        <f t="shared" si="31"/>
        <v>3378.74</v>
      </c>
      <c r="N192" s="14">
        <f t="shared" si="32"/>
        <v>1811036.25</v>
      </c>
      <c r="O192" s="15">
        <f t="shared" si="33"/>
        <v>3132902.1052799006</v>
      </c>
      <c r="P192" s="16">
        <f t="shared" si="34"/>
        <v>1.7298947523992967</v>
      </c>
      <c r="Q192" s="15">
        <f t="shared" si="35"/>
        <v>2197.8200000000002</v>
      </c>
      <c r="R192" s="17" t="s">
        <v>5</v>
      </c>
    </row>
    <row r="193" spans="1:18" s="5" customFormat="1" x14ac:dyDescent="0.45">
      <c r="A193" s="9">
        <v>186</v>
      </c>
      <c r="B193" s="9" t="s">
        <v>19</v>
      </c>
      <c r="C193" s="12" t="s">
        <v>218</v>
      </c>
      <c r="D193" s="13" t="s">
        <v>21</v>
      </c>
      <c r="E193" s="9">
        <v>1</v>
      </c>
      <c r="F193" s="10">
        <f>+[1]HISTORICOS!P193</f>
        <v>1001.65</v>
      </c>
      <c r="G193" s="10">
        <v>5428600</v>
      </c>
      <c r="H193" s="10">
        <v>1052.7341499999998</v>
      </c>
      <c r="I193" s="14">
        <f t="shared" si="27"/>
        <v>1001.65</v>
      </c>
      <c r="J193" s="14">
        <f t="shared" si="28"/>
        <v>5428600</v>
      </c>
      <c r="K193" s="14">
        <f t="shared" si="29"/>
        <v>1052.73</v>
      </c>
      <c r="L193" s="14">
        <f t="shared" si="30"/>
        <v>17888.509999999998</v>
      </c>
      <c r="M193" s="14">
        <f t="shared" si="31"/>
        <v>1539.69</v>
      </c>
      <c r="N193" s="14">
        <f t="shared" si="32"/>
        <v>1810218.13</v>
      </c>
      <c r="O193" s="15">
        <f t="shared" si="33"/>
        <v>3133610.6218058886</v>
      </c>
      <c r="P193" s="16">
        <f t="shared" si="34"/>
        <v>1.7310679690330406</v>
      </c>
      <c r="Q193" s="15">
        <f t="shared" si="35"/>
        <v>1001.65</v>
      </c>
      <c r="R193" s="17" t="s">
        <v>5</v>
      </c>
    </row>
    <row r="194" spans="1:18" s="5" customFormat="1" x14ac:dyDescent="0.45">
      <c r="A194" s="9">
        <v>187</v>
      </c>
      <c r="B194" s="9" t="s">
        <v>19</v>
      </c>
      <c r="C194" s="12" t="s">
        <v>219</v>
      </c>
      <c r="D194" s="13" t="s">
        <v>181</v>
      </c>
      <c r="E194" s="9">
        <v>1</v>
      </c>
      <c r="F194" s="10">
        <f>+[1]HISTORICOS!P194</f>
        <v>30206.41</v>
      </c>
      <c r="G194" s="10">
        <v>5428600</v>
      </c>
      <c r="H194" s="10">
        <v>31757.278749999998</v>
      </c>
      <c r="I194" s="14">
        <f t="shared" si="27"/>
        <v>30206.41</v>
      </c>
      <c r="J194" s="14">
        <f t="shared" si="28"/>
        <v>5428600</v>
      </c>
      <c r="K194" s="14">
        <f t="shared" si="29"/>
        <v>31757.279999999999</v>
      </c>
      <c r="L194" s="14">
        <f t="shared" si="30"/>
        <v>173331.20000000001</v>
      </c>
      <c r="M194" s="14">
        <f t="shared" si="31"/>
        <v>46311.58</v>
      </c>
      <c r="N194" s="14">
        <f t="shared" si="32"/>
        <v>1830187.9</v>
      </c>
      <c r="O194" s="15">
        <f t="shared" si="33"/>
        <v>3116316.3916087449</v>
      </c>
      <c r="P194" s="16">
        <f t="shared" si="34"/>
        <v>1.7027302997734521</v>
      </c>
      <c r="Q194" s="15">
        <f t="shared" si="35"/>
        <v>30206.41</v>
      </c>
      <c r="R194" s="17" t="s">
        <v>5</v>
      </c>
    </row>
    <row r="195" spans="1:18" s="5" customFormat="1" x14ac:dyDescent="0.45">
      <c r="A195" s="9">
        <v>188</v>
      </c>
      <c r="B195" s="9" t="s">
        <v>19</v>
      </c>
      <c r="C195" s="12" t="s">
        <v>220</v>
      </c>
      <c r="D195" s="13" t="s">
        <v>21</v>
      </c>
      <c r="E195" s="9">
        <v>1</v>
      </c>
      <c r="F195" s="10">
        <f>+[1]HISTORICOS!P195</f>
        <v>10996.34</v>
      </c>
      <c r="G195" s="10">
        <v>5428600</v>
      </c>
      <c r="H195" s="10">
        <v>11560.737249999998</v>
      </c>
      <c r="I195" s="14">
        <f t="shared" si="27"/>
        <v>10996.34</v>
      </c>
      <c r="J195" s="14">
        <f t="shared" si="28"/>
        <v>5428600</v>
      </c>
      <c r="K195" s="14">
        <f t="shared" si="29"/>
        <v>11560.74</v>
      </c>
      <c r="L195" s="14">
        <f t="shared" si="30"/>
        <v>88370.47</v>
      </c>
      <c r="M195" s="14">
        <f t="shared" si="31"/>
        <v>16889.68</v>
      </c>
      <c r="N195" s="14">
        <f t="shared" si="32"/>
        <v>1817052.36</v>
      </c>
      <c r="O195" s="15">
        <f t="shared" si="33"/>
        <v>3127692.0167423962</v>
      </c>
      <c r="P195" s="16">
        <f t="shared" si="34"/>
        <v>1.7212998841389446</v>
      </c>
      <c r="Q195" s="15">
        <f t="shared" si="35"/>
        <v>10996.34</v>
      </c>
      <c r="R195" s="17" t="s">
        <v>5</v>
      </c>
    </row>
    <row r="196" spans="1:18" s="5" customFormat="1" x14ac:dyDescent="0.45">
      <c r="A196" s="9">
        <v>189</v>
      </c>
      <c r="B196" s="9" t="s">
        <v>19</v>
      </c>
      <c r="C196" s="12" t="s">
        <v>221</v>
      </c>
      <c r="D196" s="13" t="s">
        <v>21</v>
      </c>
      <c r="E196" s="9">
        <v>1</v>
      </c>
      <c r="F196" s="10">
        <f>+[1]HISTORICOS!P196</f>
        <v>13192.95</v>
      </c>
      <c r="G196" s="10">
        <v>5428600</v>
      </c>
      <c r="H196" s="10">
        <v>13870.467400000001</v>
      </c>
      <c r="I196" s="14">
        <f t="shared" ref="I196:I259" si="36">+ROUND(MIN(H196,G196,F196),2)</f>
        <v>13192.95</v>
      </c>
      <c r="J196" s="14">
        <f t="shared" ref="J196:J259" si="37">+ROUND(MAX(H196,G196,F196),2)</f>
        <v>5428600</v>
      </c>
      <c r="K196" s="14">
        <f t="shared" ref="K196:K259" si="38">+ROUND(MEDIAN(H196,G196,F196),2)</f>
        <v>13870.47</v>
      </c>
      <c r="L196" s="14">
        <f t="shared" ref="L196:L259" si="39">+ROUND(GEOMEAN(H196,G196,F196),2)</f>
        <v>99779.26</v>
      </c>
      <c r="M196" s="14">
        <f t="shared" ref="M196:M259" si="40">+ROUND(HARMEAN(H196,G196,F196),2)</f>
        <v>20259.61</v>
      </c>
      <c r="N196" s="14">
        <f t="shared" ref="N196:N259" si="41">+ROUND(AVERAGE(H196,G196,F196),2)</f>
        <v>1818554.47</v>
      </c>
      <c r="O196" s="15">
        <f t="shared" ref="O196:O259" si="42">+STDEV(F196:H196)</f>
        <v>3126391.1540152845</v>
      </c>
      <c r="P196" s="16">
        <f t="shared" ref="P196:P259" si="43">+O196/N196</f>
        <v>1.7191627776842364</v>
      </c>
      <c r="Q196" s="15">
        <f t="shared" si="35"/>
        <v>13192.95</v>
      </c>
      <c r="R196" s="17" t="s">
        <v>5</v>
      </c>
    </row>
    <row r="197" spans="1:18" s="5" customFormat="1" x14ac:dyDescent="0.45">
      <c r="A197" s="9">
        <v>190</v>
      </c>
      <c r="B197" s="9" t="s">
        <v>19</v>
      </c>
      <c r="C197" s="12" t="s">
        <v>222</v>
      </c>
      <c r="D197" s="13" t="s">
        <v>21</v>
      </c>
      <c r="E197" s="9">
        <v>1</v>
      </c>
      <c r="F197" s="10">
        <f>+[1]HISTORICOS!P197</f>
        <v>14870.01</v>
      </c>
      <c r="G197" s="10">
        <v>5428600</v>
      </c>
      <c r="H197" s="10">
        <v>19875</v>
      </c>
      <c r="I197" s="14">
        <f t="shared" si="36"/>
        <v>14870.01</v>
      </c>
      <c r="J197" s="14">
        <f t="shared" si="37"/>
        <v>5428600</v>
      </c>
      <c r="K197" s="14">
        <f t="shared" si="38"/>
        <v>19875</v>
      </c>
      <c r="L197" s="14">
        <f t="shared" si="39"/>
        <v>117067.25</v>
      </c>
      <c r="M197" s="14">
        <f t="shared" si="40"/>
        <v>25478.11</v>
      </c>
      <c r="N197" s="14">
        <f t="shared" si="41"/>
        <v>1821115</v>
      </c>
      <c r="O197" s="15">
        <f t="shared" si="42"/>
        <v>3124174.6531464197</v>
      </c>
      <c r="P197" s="16">
        <f t="shared" si="43"/>
        <v>1.7155284829054835</v>
      </c>
      <c r="Q197" s="15">
        <f t="shared" si="35"/>
        <v>14870.01</v>
      </c>
      <c r="R197" s="17" t="s">
        <v>5</v>
      </c>
    </row>
    <row r="198" spans="1:18" s="5" customFormat="1" x14ac:dyDescent="0.45">
      <c r="A198" s="9">
        <v>191</v>
      </c>
      <c r="B198" s="9" t="s">
        <v>19</v>
      </c>
      <c r="C198" s="12" t="s">
        <v>223</v>
      </c>
      <c r="D198" s="13" t="s">
        <v>172</v>
      </c>
      <c r="E198" s="9">
        <v>1</v>
      </c>
      <c r="F198" s="10">
        <f>+[1]HISTORICOS!P198</f>
        <v>239186.46</v>
      </c>
      <c r="G198" s="10">
        <v>5428600</v>
      </c>
      <c r="H198" s="10">
        <v>251466.88439999998</v>
      </c>
      <c r="I198" s="14">
        <f t="shared" si="36"/>
        <v>239186.46</v>
      </c>
      <c r="J198" s="14">
        <f t="shared" si="37"/>
        <v>5428600</v>
      </c>
      <c r="K198" s="14">
        <f t="shared" si="38"/>
        <v>251466.88</v>
      </c>
      <c r="L198" s="14">
        <f t="shared" si="39"/>
        <v>688602.21</v>
      </c>
      <c r="M198" s="14">
        <f t="shared" si="40"/>
        <v>359638.28</v>
      </c>
      <c r="N198" s="14">
        <f t="shared" si="41"/>
        <v>1973084.45</v>
      </c>
      <c r="O198" s="15">
        <f t="shared" si="42"/>
        <v>2992570.5503964573</v>
      </c>
      <c r="P198" s="16">
        <f t="shared" si="43"/>
        <v>1.5166966372860813</v>
      </c>
      <c r="Q198" s="15">
        <f t="shared" si="35"/>
        <v>239186.46</v>
      </c>
      <c r="R198" s="17" t="s">
        <v>5</v>
      </c>
    </row>
    <row r="199" spans="1:18" s="5" customFormat="1" x14ac:dyDescent="0.45">
      <c r="A199" s="9">
        <v>192</v>
      </c>
      <c r="B199" s="9" t="s">
        <v>19</v>
      </c>
      <c r="C199" s="12" t="s">
        <v>224</v>
      </c>
      <c r="D199" s="13" t="s">
        <v>21</v>
      </c>
      <c r="E199" s="9">
        <v>1</v>
      </c>
      <c r="F199" s="10">
        <f>+[1]HISTORICOS!P199</f>
        <v>45309.62</v>
      </c>
      <c r="G199" s="10">
        <v>5428600</v>
      </c>
      <c r="H199" s="10">
        <v>47636.522449999989</v>
      </c>
      <c r="I199" s="14">
        <f t="shared" si="36"/>
        <v>45309.62</v>
      </c>
      <c r="J199" s="14">
        <f t="shared" si="37"/>
        <v>5428600</v>
      </c>
      <c r="K199" s="14">
        <f t="shared" si="38"/>
        <v>47636.52</v>
      </c>
      <c r="L199" s="14">
        <f t="shared" si="39"/>
        <v>227129.1</v>
      </c>
      <c r="M199" s="14">
        <f t="shared" si="40"/>
        <v>69369.179999999993</v>
      </c>
      <c r="N199" s="14">
        <f t="shared" si="41"/>
        <v>1840515.38</v>
      </c>
      <c r="O199" s="15">
        <f t="shared" si="42"/>
        <v>3107372.648948587</v>
      </c>
      <c r="P199" s="16">
        <f t="shared" si="43"/>
        <v>1.6883165893178178</v>
      </c>
      <c r="Q199" s="15">
        <f t="shared" si="35"/>
        <v>45309.62</v>
      </c>
      <c r="R199" s="17" t="s">
        <v>5</v>
      </c>
    </row>
    <row r="200" spans="1:18" s="5" customFormat="1" x14ac:dyDescent="0.45">
      <c r="A200" s="9">
        <v>193</v>
      </c>
      <c r="B200" s="9" t="s">
        <v>19</v>
      </c>
      <c r="C200" s="12" t="s">
        <v>225</v>
      </c>
      <c r="D200" s="13" t="s">
        <v>21</v>
      </c>
      <c r="E200" s="9">
        <v>1</v>
      </c>
      <c r="F200" s="10">
        <f>+[1]HISTORICOS!P200</f>
        <v>2197.8200000000002</v>
      </c>
      <c r="G200" s="10">
        <v>5428600</v>
      </c>
      <c r="H200" s="10">
        <v>3125</v>
      </c>
      <c r="I200" s="14">
        <f t="shared" si="36"/>
        <v>2197.8200000000002</v>
      </c>
      <c r="J200" s="14">
        <f t="shared" si="37"/>
        <v>5428600</v>
      </c>
      <c r="K200" s="14">
        <f t="shared" si="38"/>
        <v>3125</v>
      </c>
      <c r="L200" s="14">
        <f t="shared" si="39"/>
        <v>33407.449999999997</v>
      </c>
      <c r="M200" s="14">
        <f t="shared" si="40"/>
        <v>3870.07</v>
      </c>
      <c r="N200" s="14">
        <f t="shared" si="41"/>
        <v>1811307.61</v>
      </c>
      <c r="O200" s="15">
        <f t="shared" si="42"/>
        <v>3132667.1398452288</v>
      </c>
      <c r="P200" s="16">
        <f t="shared" si="43"/>
        <v>1.7295058677776043</v>
      </c>
      <c r="Q200" s="15">
        <f t="shared" si="35"/>
        <v>2197.8200000000002</v>
      </c>
      <c r="R200" s="17" t="s">
        <v>5</v>
      </c>
    </row>
    <row r="201" spans="1:18" s="5" customFormat="1" x14ac:dyDescent="0.45">
      <c r="A201" s="9">
        <v>194</v>
      </c>
      <c r="B201" s="9" t="s">
        <v>19</v>
      </c>
      <c r="C201" s="12" t="s">
        <v>226</v>
      </c>
      <c r="D201" s="13" t="s">
        <v>227</v>
      </c>
      <c r="E201" s="9">
        <v>1</v>
      </c>
      <c r="F201" s="10">
        <f>+[1]HISTORICOS!P201</f>
        <v>19788.830000000002</v>
      </c>
      <c r="G201" s="10">
        <v>5428600</v>
      </c>
      <c r="H201" s="10">
        <v>20804.492449999994</v>
      </c>
      <c r="I201" s="14">
        <f t="shared" si="36"/>
        <v>19788.830000000002</v>
      </c>
      <c r="J201" s="14">
        <f t="shared" si="37"/>
        <v>5428600</v>
      </c>
      <c r="K201" s="14">
        <f t="shared" si="38"/>
        <v>20804.490000000002</v>
      </c>
      <c r="L201" s="14">
        <f t="shared" si="39"/>
        <v>130743.98</v>
      </c>
      <c r="M201" s="14">
        <f t="shared" si="40"/>
        <v>30369.200000000001</v>
      </c>
      <c r="N201" s="14">
        <f t="shared" si="41"/>
        <v>1823064.44</v>
      </c>
      <c r="O201" s="15">
        <f t="shared" si="42"/>
        <v>3122485.429796936</v>
      </c>
      <c r="P201" s="16">
        <f t="shared" si="43"/>
        <v>1.7127674487452216</v>
      </c>
      <c r="Q201" s="15">
        <f t="shared" si="35"/>
        <v>19788.830000000002</v>
      </c>
      <c r="R201" s="17" t="s">
        <v>5</v>
      </c>
    </row>
    <row r="202" spans="1:18" s="5" customFormat="1" x14ac:dyDescent="0.45">
      <c r="A202" s="9">
        <v>195</v>
      </c>
      <c r="B202" s="9" t="s">
        <v>19</v>
      </c>
      <c r="C202" s="12" t="s">
        <v>228</v>
      </c>
      <c r="D202" s="13" t="s">
        <v>21</v>
      </c>
      <c r="E202" s="9">
        <v>1</v>
      </c>
      <c r="F202" s="10">
        <f>+[1]HISTORICOS!P202</f>
        <v>61.62</v>
      </c>
      <c r="G202" s="10">
        <v>5428600</v>
      </c>
      <c r="H202" s="10">
        <v>65.267099999999999</v>
      </c>
      <c r="I202" s="14">
        <f t="shared" si="36"/>
        <v>61.62</v>
      </c>
      <c r="J202" s="14">
        <f t="shared" si="37"/>
        <v>5428600</v>
      </c>
      <c r="K202" s="14">
        <f t="shared" si="38"/>
        <v>65.27</v>
      </c>
      <c r="L202" s="14">
        <f t="shared" si="39"/>
        <v>2794.91</v>
      </c>
      <c r="M202" s="14">
        <f t="shared" si="40"/>
        <v>95.09</v>
      </c>
      <c r="N202" s="14">
        <f t="shared" si="41"/>
        <v>1809575.63</v>
      </c>
      <c r="O202" s="15">
        <f t="shared" si="42"/>
        <v>3134167.042172662</v>
      </c>
      <c r="P202" s="16">
        <f t="shared" si="43"/>
        <v>1.7319900811068405</v>
      </c>
      <c r="Q202" s="15">
        <f t="shared" si="35"/>
        <v>61.62</v>
      </c>
      <c r="R202" s="17" t="s">
        <v>5</v>
      </c>
    </row>
    <row r="203" spans="1:18" s="5" customFormat="1" x14ac:dyDescent="0.45">
      <c r="A203" s="9">
        <v>196</v>
      </c>
      <c r="B203" s="9" t="s">
        <v>19</v>
      </c>
      <c r="C203" s="12" t="s">
        <v>229</v>
      </c>
      <c r="D203" s="13" t="s">
        <v>21</v>
      </c>
      <c r="E203" s="9">
        <v>1</v>
      </c>
      <c r="F203" s="10">
        <f>+[1]HISTORICOS!P203</f>
        <v>103350.63</v>
      </c>
      <c r="G203" s="10">
        <v>5428600</v>
      </c>
      <c r="H203" s="10">
        <v>136660</v>
      </c>
      <c r="I203" s="14">
        <f t="shared" si="36"/>
        <v>103350.63</v>
      </c>
      <c r="J203" s="14">
        <f t="shared" si="37"/>
        <v>5428600</v>
      </c>
      <c r="K203" s="14">
        <f t="shared" si="38"/>
        <v>136660</v>
      </c>
      <c r="L203" s="14">
        <f t="shared" si="39"/>
        <v>424828.97</v>
      </c>
      <c r="M203" s="14">
        <f t="shared" si="40"/>
        <v>174647.67999999999</v>
      </c>
      <c r="N203" s="14">
        <f t="shared" si="41"/>
        <v>1889536.88</v>
      </c>
      <c r="O203" s="15">
        <f t="shared" si="42"/>
        <v>3064963.8206242938</v>
      </c>
      <c r="P203" s="16">
        <f t="shared" si="43"/>
        <v>1.6220714467474664</v>
      </c>
      <c r="Q203" s="15">
        <f t="shared" si="35"/>
        <v>103350.63</v>
      </c>
      <c r="R203" s="17" t="s">
        <v>5</v>
      </c>
    </row>
    <row r="204" spans="1:18" s="5" customFormat="1" x14ac:dyDescent="0.45">
      <c r="A204" s="9">
        <v>197</v>
      </c>
      <c r="B204" s="9" t="s">
        <v>19</v>
      </c>
      <c r="C204" s="12" t="s">
        <v>230</v>
      </c>
      <c r="D204" s="13" t="s">
        <v>181</v>
      </c>
      <c r="E204" s="9">
        <v>1</v>
      </c>
      <c r="F204" s="10">
        <f>+[1]HISTORICOS!P204</f>
        <v>32982.99</v>
      </c>
      <c r="G204" s="10">
        <v>5428600</v>
      </c>
      <c r="H204" s="10">
        <v>44375</v>
      </c>
      <c r="I204" s="14">
        <f t="shared" si="36"/>
        <v>32982.99</v>
      </c>
      <c r="J204" s="14">
        <f t="shared" si="37"/>
        <v>5428600</v>
      </c>
      <c r="K204" s="14">
        <f t="shared" si="38"/>
        <v>44375</v>
      </c>
      <c r="L204" s="14">
        <f t="shared" si="39"/>
        <v>199544.03</v>
      </c>
      <c r="M204" s="14">
        <f t="shared" si="40"/>
        <v>56563.13</v>
      </c>
      <c r="N204" s="14">
        <f t="shared" si="41"/>
        <v>1835319.33</v>
      </c>
      <c r="O204" s="15">
        <f t="shared" si="42"/>
        <v>3111877.5561579694</v>
      </c>
      <c r="P204" s="16">
        <f t="shared" si="43"/>
        <v>1.6955510168129539</v>
      </c>
      <c r="Q204" s="15">
        <f t="shared" si="35"/>
        <v>32982.99</v>
      </c>
      <c r="R204" s="17" t="s">
        <v>5</v>
      </c>
    </row>
    <row r="205" spans="1:18" s="5" customFormat="1" x14ac:dyDescent="0.45">
      <c r="A205" s="9">
        <v>198</v>
      </c>
      <c r="B205" s="9" t="s">
        <v>19</v>
      </c>
      <c r="C205" s="12" t="s">
        <v>231</v>
      </c>
      <c r="D205" s="13" t="s">
        <v>172</v>
      </c>
      <c r="E205" s="9">
        <v>1</v>
      </c>
      <c r="F205" s="10">
        <f>+[1]HISTORICOS!P205</f>
        <v>392.69</v>
      </c>
      <c r="G205" s="10">
        <v>5428600</v>
      </c>
      <c r="H205" s="10">
        <v>413.35829999999999</v>
      </c>
      <c r="I205" s="14">
        <f t="shared" si="36"/>
        <v>392.69</v>
      </c>
      <c r="J205" s="14">
        <f t="shared" si="37"/>
        <v>5428600</v>
      </c>
      <c r="K205" s="14">
        <f t="shared" si="38"/>
        <v>413.36</v>
      </c>
      <c r="L205" s="14">
        <f t="shared" si="39"/>
        <v>9587.1200000000008</v>
      </c>
      <c r="M205" s="14">
        <f t="shared" si="40"/>
        <v>604.12</v>
      </c>
      <c r="N205" s="14">
        <f t="shared" si="41"/>
        <v>1809802.02</v>
      </c>
      <c r="O205" s="15">
        <f t="shared" si="42"/>
        <v>3133970.9852383486</v>
      </c>
      <c r="P205" s="16">
        <f t="shared" si="43"/>
        <v>1.7316650940849037</v>
      </c>
      <c r="Q205" s="15">
        <f t="shared" si="35"/>
        <v>392.69</v>
      </c>
      <c r="R205" s="17" t="s">
        <v>5</v>
      </c>
    </row>
    <row r="206" spans="1:18" s="5" customFormat="1" x14ac:dyDescent="0.45">
      <c r="A206" s="9">
        <v>199</v>
      </c>
      <c r="B206" s="9" t="s">
        <v>19</v>
      </c>
      <c r="C206" s="12" t="s">
        <v>232</v>
      </c>
      <c r="D206" s="13" t="s">
        <v>21</v>
      </c>
      <c r="E206" s="9">
        <v>1</v>
      </c>
      <c r="F206" s="10">
        <f>+[1]HISTORICOS!P206</f>
        <v>129.28</v>
      </c>
      <c r="G206" s="10">
        <v>5428600</v>
      </c>
      <c r="H206" s="10">
        <v>250</v>
      </c>
      <c r="I206" s="14">
        <f t="shared" si="36"/>
        <v>129.28</v>
      </c>
      <c r="J206" s="14">
        <f t="shared" si="37"/>
        <v>5428600</v>
      </c>
      <c r="K206" s="14">
        <f t="shared" si="38"/>
        <v>250</v>
      </c>
      <c r="L206" s="14">
        <f t="shared" si="39"/>
        <v>5598.26</v>
      </c>
      <c r="M206" s="14">
        <f t="shared" si="40"/>
        <v>255.64</v>
      </c>
      <c r="N206" s="14">
        <f t="shared" si="41"/>
        <v>1809659.76</v>
      </c>
      <c r="O206" s="15">
        <f t="shared" si="42"/>
        <v>3134094.1831989945</v>
      </c>
      <c r="P206" s="16">
        <f t="shared" si="43"/>
        <v>1.7318693007789456</v>
      </c>
      <c r="Q206" s="15">
        <f t="shared" si="35"/>
        <v>129.28</v>
      </c>
      <c r="R206" s="17" t="s">
        <v>5</v>
      </c>
    </row>
    <row r="207" spans="1:18" s="5" customFormat="1" x14ac:dyDescent="0.45">
      <c r="A207" s="9">
        <v>200</v>
      </c>
      <c r="B207" s="9" t="s">
        <v>19</v>
      </c>
      <c r="C207" s="12" t="s">
        <v>233</v>
      </c>
      <c r="D207" s="13" t="s">
        <v>208</v>
      </c>
      <c r="E207" s="9">
        <v>1</v>
      </c>
      <c r="F207" s="10">
        <f>+[1]HISTORICOS!P207</f>
        <v>85081.8</v>
      </c>
      <c r="G207" s="10">
        <v>5428600</v>
      </c>
      <c r="H207" s="10">
        <v>89449.769199999995</v>
      </c>
      <c r="I207" s="14">
        <f t="shared" si="36"/>
        <v>85081.8</v>
      </c>
      <c r="J207" s="14">
        <f t="shared" si="37"/>
        <v>5428600</v>
      </c>
      <c r="K207" s="14">
        <f t="shared" si="38"/>
        <v>89449.77</v>
      </c>
      <c r="L207" s="14">
        <f t="shared" si="39"/>
        <v>345701.49</v>
      </c>
      <c r="M207" s="14">
        <f t="shared" si="40"/>
        <v>129774.27</v>
      </c>
      <c r="N207" s="14">
        <f t="shared" si="41"/>
        <v>1867710.52</v>
      </c>
      <c r="O207" s="15">
        <f t="shared" si="42"/>
        <v>3083821.520449853</v>
      </c>
      <c r="P207" s="16">
        <f t="shared" si="43"/>
        <v>1.6511239228067598</v>
      </c>
      <c r="Q207" s="15">
        <f t="shared" si="35"/>
        <v>85081.8</v>
      </c>
      <c r="R207" s="17" t="s">
        <v>5</v>
      </c>
    </row>
    <row r="208" spans="1:18" s="5" customFormat="1" x14ac:dyDescent="0.45">
      <c r="A208" s="9">
        <v>201</v>
      </c>
      <c r="B208" s="9" t="s">
        <v>19</v>
      </c>
      <c r="C208" s="12" t="s">
        <v>234</v>
      </c>
      <c r="D208" s="13" t="s">
        <v>181</v>
      </c>
      <c r="E208" s="9">
        <v>1</v>
      </c>
      <c r="F208" s="10">
        <f>+[1]HISTORICOS!P208</f>
        <v>21990.27</v>
      </c>
      <c r="G208" s="10">
        <v>5428600</v>
      </c>
      <c r="H208" s="10">
        <v>23119.057199999996</v>
      </c>
      <c r="I208" s="14">
        <f t="shared" si="36"/>
        <v>21990.27</v>
      </c>
      <c r="J208" s="14">
        <f t="shared" si="37"/>
        <v>5428600</v>
      </c>
      <c r="K208" s="14">
        <f t="shared" si="38"/>
        <v>23119.06</v>
      </c>
      <c r="L208" s="14">
        <f t="shared" si="39"/>
        <v>140269.37</v>
      </c>
      <c r="M208" s="14">
        <f t="shared" si="40"/>
        <v>33740.76</v>
      </c>
      <c r="N208" s="14">
        <f t="shared" si="41"/>
        <v>1824569.78</v>
      </c>
      <c r="O208" s="15">
        <f t="shared" si="42"/>
        <v>3121181.7812506319</v>
      </c>
      <c r="P208" s="16">
        <f t="shared" si="43"/>
        <v>1.7106398535498224</v>
      </c>
      <c r="Q208" s="15">
        <f t="shared" si="35"/>
        <v>21990.27</v>
      </c>
      <c r="R208" s="17" t="s">
        <v>5</v>
      </c>
    </row>
    <row r="209" spans="1:18" s="5" customFormat="1" x14ac:dyDescent="0.45">
      <c r="A209" s="9">
        <v>202</v>
      </c>
      <c r="B209" s="9" t="s">
        <v>19</v>
      </c>
      <c r="C209" s="12" t="s">
        <v>235</v>
      </c>
      <c r="D209" s="13" t="s">
        <v>172</v>
      </c>
      <c r="E209" s="9">
        <v>1</v>
      </c>
      <c r="F209" s="10">
        <f>+[1]HISTORICOS!P209</f>
        <v>17593.419999999998</v>
      </c>
      <c r="G209" s="10">
        <v>5428600</v>
      </c>
      <c r="H209" s="10">
        <v>27500</v>
      </c>
      <c r="I209" s="14">
        <f t="shared" si="36"/>
        <v>17593.419999999998</v>
      </c>
      <c r="J209" s="14">
        <f t="shared" si="37"/>
        <v>5428600</v>
      </c>
      <c r="K209" s="14">
        <f t="shared" si="38"/>
        <v>27500</v>
      </c>
      <c r="L209" s="14">
        <f t="shared" si="39"/>
        <v>137971.78</v>
      </c>
      <c r="M209" s="14">
        <f t="shared" si="40"/>
        <v>32124.29</v>
      </c>
      <c r="N209" s="14">
        <f t="shared" si="41"/>
        <v>1824564.47</v>
      </c>
      <c r="O209" s="15">
        <f t="shared" si="42"/>
        <v>3121190.2526421603</v>
      </c>
      <c r="P209" s="16">
        <f t="shared" si="43"/>
        <v>1.7106494749632828</v>
      </c>
      <c r="Q209" s="15">
        <f t="shared" si="35"/>
        <v>17593.419999999998</v>
      </c>
      <c r="R209" s="17" t="s">
        <v>5</v>
      </c>
    </row>
    <row r="210" spans="1:18" s="5" customFormat="1" x14ac:dyDescent="0.45">
      <c r="A210" s="9">
        <v>203</v>
      </c>
      <c r="B210" s="9" t="s">
        <v>19</v>
      </c>
      <c r="C210" s="12" t="s">
        <v>236</v>
      </c>
      <c r="D210" s="13" t="s">
        <v>21</v>
      </c>
      <c r="E210" s="9">
        <v>1</v>
      </c>
      <c r="F210" s="10">
        <f>+[1]HISTORICOS!P210</f>
        <v>37381.040000000001</v>
      </c>
      <c r="G210" s="10">
        <v>5428600</v>
      </c>
      <c r="H210" s="10">
        <v>39300.463399999993</v>
      </c>
      <c r="I210" s="14">
        <f t="shared" si="36"/>
        <v>37381.040000000001</v>
      </c>
      <c r="J210" s="14">
        <f t="shared" si="37"/>
        <v>5428600</v>
      </c>
      <c r="K210" s="14">
        <f t="shared" si="38"/>
        <v>39300.46</v>
      </c>
      <c r="L210" s="14">
        <f t="shared" si="39"/>
        <v>199792.4</v>
      </c>
      <c r="M210" s="14">
        <f t="shared" si="40"/>
        <v>57272.97</v>
      </c>
      <c r="N210" s="14">
        <f t="shared" si="41"/>
        <v>1835093.83</v>
      </c>
      <c r="O210" s="15">
        <f t="shared" si="42"/>
        <v>3112067.7759877122</v>
      </c>
      <c r="P210" s="16">
        <f t="shared" si="43"/>
        <v>1.6958630262452095</v>
      </c>
      <c r="Q210" s="15">
        <f t="shared" si="35"/>
        <v>37381.040000000001</v>
      </c>
      <c r="R210" s="17" t="s">
        <v>5</v>
      </c>
    </row>
    <row r="211" spans="1:18" s="5" customFormat="1" x14ac:dyDescent="0.45">
      <c r="A211" s="9">
        <v>204</v>
      </c>
      <c r="B211" s="9" t="s">
        <v>19</v>
      </c>
      <c r="C211" s="12" t="s">
        <v>237</v>
      </c>
      <c r="D211" s="13" t="s">
        <v>181</v>
      </c>
      <c r="E211" s="9">
        <v>1</v>
      </c>
      <c r="F211" s="10">
        <f>+[1]HISTORICOS!P211</f>
        <v>34169.49</v>
      </c>
      <c r="G211" s="10">
        <v>5428600</v>
      </c>
      <c r="H211" s="10">
        <v>35923.495299999995</v>
      </c>
      <c r="I211" s="14">
        <f t="shared" si="36"/>
        <v>34169.49</v>
      </c>
      <c r="J211" s="14">
        <f t="shared" si="37"/>
        <v>5428600</v>
      </c>
      <c r="K211" s="14">
        <f t="shared" si="38"/>
        <v>35923.5</v>
      </c>
      <c r="L211" s="14">
        <f t="shared" si="39"/>
        <v>188177.77</v>
      </c>
      <c r="M211" s="14">
        <f t="shared" si="40"/>
        <v>52367.88</v>
      </c>
      <c r="N211" s="14">
        <f t="shared" si="41"/>
        <v>1832897.66</v>
      </c>
      <c r="O211" s="15">
        <f t="shared" si="42"/>
        <v>3113969.6928544673</v>
      </c>
      <c r="P211" s="16">
        <f t="shared" si="43"/>
        <v>1.6989326577319475</v>
      </c>
      <c r="Q211" s="15">
        <f t="shared" si="35"/>
        <v>34169.49</v>
      </c>
      <c r="R211" s="17" t="s">
        <v>5</v>
      </c>
    </row>
    <row r="212" spans="1:18" s="5" customFormat="1" x14ac:dyDescent="0.45">
      <c r="A212" s="9">
        <v>205</v>
      </c>
      <c r="B212" s="9" t="s">
        <v>19</v>
      </c>
      <c r="C212" s="12" t="s">
        <v>238</v>
      </c>
      <c r="D212" s="13" t="s">
        <v>21</v>
      </c>
      <c r="E212" s="9">
        <v>1</v>
      </c>
      <c r="F212" s="10">
        <f>+[1]HISTORICOS!P212</f>
        <v>60412.83</v>
      </c>
      <c r="G212" s="10">
        <v>5428600</v>
      </c>
      <c r="H212" s="10">
        <v>66125</v>
      </c>
      <c r="I212" s="14">
        <f t="shared" si="36"/>
        <v>60412.83</v>
      </c>
      <c r="J212" s="14">
        <f t="shared" si="37"/>
        <v>5428600</v>
      </c>
      <c r="K212" s="14">
        <f t="shared" si="38"/>
        <v>66125</v>
      </c>
      <c r="L212" s="14">
        <f t="shared" si="39"/>
        <v>278865.15000000002</v>
      </c>
      <c r="M212" s="14">
        <f t="shared" si="40"/>
        <v>94162.38</v>
      </c>
      <c r="N212" s="14">
        <f t="shared" si="41"/>
        <v>1851712.61</v>
      </c>
      <c r="O212" s="15">
        <f t="shared" si="42"/>
        <v>3097676.6628841823</v>
      </c>
      <c r="P212" s="16">
        <f t="shared" si="43"/>
        <v>1.6728711821453666</v>
      </c>
      <c r="Q212" s="15">
        <f t="shared" si="35"/>
        <v>60412.83</v>
      </c>
      <c r="R212" s="17" t="s">
        <v>5</v>
      </c>
    </row>
    <row r="213" spans="1:18" s="5" customFormat="1" x14ac:dyDescent="0.45">
      <c r="A213" s="9">
        <v>206</v>
      </c>
      <c r="B213" s="9" t="s">
        <v>19</v>
      </c>
      <c r="C213" s="12" t="s">
        <v>239</v>
      </c>
      <c r="D213" s="13" t="s">
        <v>181</v>
      </c>
      <c r="E213" s="9">
        <v>1</v>
      </c>
      <c r="F213" s="10">
        <f>+[1]HISTORICOS!P213</f>
        <v>93458.64</v>
      </c>
      <c r="G213" s="10">
        <v>5428600</v>
      </c>
      <c r="H213" s="10">
        <v>98257.201750000007</v>
      </c>
      <c r="I213" s="14">
        <f t="shared" si="36"/>
        <v>93458.64</v>
      </c>
      <c r="J213" s="14">
        <f t="shared" si="37"/>
        <v>5428600</v>
      </c>
      <c r="K213" s="14">
        <f t="shared" si="38"/>
        <v>98257.2</v>
      </c>
      <c r="L213" s="14">
        <f t="shared" si="39"/>
        <v>368036.22</v>
      </c>
      <c r="M213" s="14">
        <f t="shared" si="40"/>
        <v>142439.99</v>
      </c>
      <c r="N213" s="14">
        <f t="shared" si="41"/>
        <v>1873438.61</v>
      </c>
      <c r="O213" s="15">
        <f t="shared" si="42"/>
        <v>3078861.0097521762</v>
      </c>
      <c r="P213" s="16">
        <f t="shared" si="43"/>
        <v>1.6434277554214471</v>
      </c>
      <c r="Q213" s="15">
        <f t="shared" ref="Q213:Q251" si="44">+F213</f>
        <v>93458.64</v>
      </c>
      <c r="R213" s="17" t="s">
        <v>5</v>
      </c>
    </row>
    <row r="214" spans="1:18" s="5" customFormat="1" x14ac:dyDescent="0.45">
      <c r="A214" s="9">
        <v>207</v>
      </c>
      <c r="B214" s="9" t="s">
        <v>19</v>
      </c>
      <c r="C214" s="12" t="s">
        <v>240</v>
      </c>
      <c r="D214" s="13" t="s">
        <v>181</v>
      </c>
      <c r="E214" s="9">
        <v>1</v>
      </c>
      <c r="F214" s="10">
        <f>+[1]HISTORICOS!P214</f>
        <v>78536.67</v>
      </c>
      <c r="G214" s="10">
        <v>5428600</v>
      </c>
      <c r="H214" s="10">
        <v>82568.924749999991</v>
      </c>
      <c r="I214" s="14">
        <f t="shared" si="36"/>
        <v>78536.67</v>
      </c>
      <c r="J214" s="14">
        <f t="shared" si="37"/>
        <v>5428600</v>
      </c>
      <c r="K214" s="14">
        <f t="shared" si="38"/>
        <v>82568.92</v>
      </c>
      <c r="L214" s="14">
        <f t="shared" si="39"/>
        <v>327737.13</v>
      </c>
      <c r="M214" s="14">
        <f t="shared" si="40"/>
        <v>119864.75</v>
      </c>
      <c r="N214" s="14">
        <f t="shared" si="41"/>
        <v>1863235.2</v>
      </c>
      <c r="O214" s="15">
        <f t="shared" si="42"/>
        <v>3087697.1502946904</v>
      </c>
      <c r="P214" s="16">
        <f t="shared" si="43"/>
        <v>1.6571698249875757</v>
      </c>
      <c r="Q214" s="15">
        <f t="shared" si="44"/>
        <v>78536.67</v>
      </c>
      <c r="R214" s="17" t="s">
        <v>5</v>
      </c>
    </row>
    <row r="215" spans="1:18" s="5" customFormat="1" x14ac:dyDescent="0.45">
      <c r="A215" s="9">
        <v>208</v>
      </c>
      <c r="B215" s="9" t="s">
        <v>19</v>
      </c>
      <c r="C215" s="12" t="s">
        <v>241</v>
      </c>
      <c r="D215" s="13" t="s">
        <v>21</v>
      </c>
      <c r="E215" s="9">
        <v>1</v>
      </c>
      <c r="F215" s="10">
        <f>+[1]HISTORICOS!P215</f>
        <v>134752.01</v>
      </c>
      <c r="G215" s="10">
        <v>5428600</v>
      </c>
      <c r="H215" s="10">
        <v>141670.70109999998</v>
      </c>
      <c r="I215" s="14">
        <f t="shared" si="36"/>
        <v>134752.01</v>
      </c>
      <c r="J215" s="14">
        <f t="shared" si="37"/>
        <v>5428600</v>
      </c>
      <c r="K215" s="14">
        <f t="shared" si="38"/>
        <v>141670.70000000001</v>
      </c>
      <c r="L215" s="14">
        <f t="shared" si="39"/>
        <v>469714.95</v>
      </c>
      <c r="M215" s="14">
        <f t="shared" si="40"/>
        <v>204584.44</v>
      </c>
      <c r="N215" s="14">
        <f t="shared" si="41"/>
        <v>1901674.24</v>
      </c>
      <c r="O215" s="15">
        <f t="shared" si="42"/>
        <v>3054409.2669745712</v>
      </c>
      <c r="P215" s="16">
        <f t="shared" si="43"/>
        <v>1.6061685028528183</v>
      </c>
      <c r="Q215" s="15">
        <f t="shared" si="44"/>
        <v>134752.01</v>
      </c>
      <c r="R215" s="17" t="s">
        <v>5</v>
      </c>
    </row>
    <row r="216" spans="1:18" s="5" customFormat="1" x14ac:dyDescent="0.45">
      <c r="A216" s="9">
        <v>209</v>
      </c>
      <c r="B216" s="9" t="s">
        <v>19</v>
      </c>
      <c r="C216" s="12" t="s">
        <v>242</v>
      </c>
      <c r="D216" s="13" t="s">
        <v>21</v>
      </c>
      <c r="E216" s="9">
        <v>1</v>
      </c>
      <c r="F216" s="10">
        <f>+[1]HISTORICOS!P216</f>
        <v>345365.63</v>
      </c>
      <c r="G216" s="10">
        <v>5428600</v>
      </c>
      <c r="H216" s="10">
        <v>363097.79839999997</v>
      </c>
      <c r="I216" s="14">
        <f t="shared" si="36"/>
        <v>345365.63</v>
      </c>
      <c r="J216" s="14">
        <f t="shared" si="37"/>
        <v>5428600</v>
      </c>
      <c r="K216" s="14">
        <f t="shared" si="38"/>
        <v>363097.8</v>
      </c>
      <c r="L216" s="14">
        <f t="shared" si="39"/>
        <v>879691.09</v>
      </c>
      <c r="M216" s="14">
        <f t="shared" si="40"/>
        <v>514247.17</v>
      </c>
      <c r="N216" s="14">
        <f t="shared" si="41"/>
        <v>2045687.81</v>
      </c>
      <c r="O216" s="15">
        <f t="shared" si="42"/>
        <v>2929701.3114127042</v>
      </c>
      <c r="P216" s="16">
        <f t="shared" si="43"/>
        <v>1.4321350975898439</v>
      </c>
      <c r="Q216" s="15">
        <f t="shared" si="44"/>
        <v>345365.63</v>
      </c>
      <c r="R216" s="17" t="s">
        <v>5</v>
      </c>
    </row>
    <row r="217" spans="1:18" s="5" customFormat="1" x14ac:dyDescent="0.45">
      <c r="A217" s="9">
        <v>210</v>
      </c>
      <c r="B217" s="9" t="s">
        <v>19</v>
      </c>
      <c r="C217" s="12" t="s">
        <v>243</v>
      </c>
      <c r="D217" s="13" t="s">
        <v>151</v>
      </c>
      <c r="E217" s="9">
        <v>1</v>
      </c>
      <c r="F217" s="10">
        <f>+[1]HISTORICOS!P217</f>
        <v>152237.9</v>
      </c>
      <c r="G217" s="10">
        <v>5428600</v>
      </c>
      <c r="H217" s="10">
        <v>160054.26759999996</v>
      </c>
      <c r="I217" s="14">
        <f t="shared" si="36"/>
        <v>152237.9</v>
      </c>
      <c r="J217" s="14">
        <f t="shared" si="37"/>
        <v>5428600</v>
      </c>
      <c r="K217" s="14">
        <f t="shared" si="38"/>
        <v>160054.26999999999</v>
      </c>
      <c r="L217" s="14">
        <f t="shared" si="39"/>
        <v>509517.72</v>
      </c>
      <c r="M217" s="14">
        <f t="shared" si="40"/>
        <v>230755.79</v>
      </c>
      <c r="N217" s="14">
        <f t="shared" si="41"/>
        <v>1913630.72</v>
      </c>
      <c r="O217" s="15">
        <f t="shared" si="42"/>
        <v>3044055.1966170915</v>
      </c>
      <c r="P217" s="16">
        <f t="shared" si="43"/>
        <v>1.5907223712509651</v>
      </c>
      <c r="Q217" s="15">
        <f t="shared" si="44"/>
        <v>152237.9</v>
      </c>
      <c r="R217" s="17" t="s">
        <v>5</v>
      </c>
    </row>
    <row r="218" spans="1:18" s="5" customFormat="1" x14ac:dyDescent="0.45">
      <c r="A218" s="9">
        <v>211</v>
      </c>
      <c r="B218" s="9" t="s">
        <v>19</v>
      </c>
      <c r="C218" s="12" t="s">
        <v>244</v>
      </c>
      <c r="D218" s="13" t="s">
        <v>21</v>
      </c>
      <c r="E218" s="9">
        <v>1</v>
      </c>
      <c r="F218" s="10">
        <f>+[1]HISTORICOS!P218</f>
        <v>81361.58</v>
      </c>
      <c r="G218" s="10">
        <v>5428600</v>
      </c>
      <c r="H218" s="10">
        <v>85538.577799999999</v>
      </c>
      <c r="I218" s="14">
        <f t="shared" si="36"/>
        <v>81361.58</v>
      </c>
      <c r="J218" s="14">
        <f t="shared" si="37"/>
        <v>5428600</v>
      </c>
      <c r="K218" s="14">
        <f t="shared" si="38"/>
        <v>85538.58</v>
      </c>
      <c r="L218" s="14">
        <f t="shared" si="39"/>
        <v>335549.36</v>
      </c>
      <c r="M218" s="14">
        <f t="shared" si="40"/>
        <v>124143.13</v>
      </c>
      <c r="N218" s="14">
        <f t="shared" si="41"/>
        <v>1865166.72</v>
      </c>
      <c r="O218" s="15">
        <f t="shared" si="42"/>
        <v>3086024.4525126661</v>
      </c>
      <c r="P218" s="16">
        <f t="shared" si="43"/>
        <v>1.6545568926474659</v>
      </c>
      <c r="Q218" s="15">
        <f t="shared" si="44"/>
        <v>81361.58</v>
      </c>
      <c r="R218" s="17" t="s">
        <v>5</v>
      </c>
    </row>
    <row r="219" spans="1:18" s="5" customFormat="1" x14ac:dyDescent="0.45">
      <c r="A219" s="9">
        <v>212</v>
      </c>
      <c r="B219" s="9" t="s">
        <v>19</v>
      </c>
      <c r="C219" s="12" t="s">
        <v>245</v>
      </c>
      <c r="D219" s="13" t="s">
        <v>151</v>
      </c>
      <c r="E219" s="9">
        <v>1</v>
      </c>
      <c r="F219" s="10">
        <f>+[1]HISTORICOS!P219</f>
        <v>8793.7000000000007</v>
      </c>
      <c r="G219" s="10">
        <v>5428600</v>
      </c>
      <c r="H219" s="10">
        <v>13750</v>
      </c>
      <c r="I219" s="14">
        <f t="shared" si="36"/>
        <v>8793.7000000000007</v>
      </c>
      <c r="J219" s="14">
        <f t="shared" si="37"/>
        <v>5428600</v>
      </c>
      <c r="K219" s="14">
        <f t="shared" si="38"/>
        <v>13750</v>
      </c>
      <c r="L219" s="14">
        <f t="shared" si="39"/>
        <v>86906.86</v>
      </c>
      <c r="M219" s="14">
        <f t="shared" si="40"/>
        <v>16074.65</v>
      </c>
      <c r="N219" s="14">
        <f t="shared" si="41"/>
        <v>1817047.9</v>
      </c>
      <c r="O219" s="15">
        <f t="shared" si="42"/>
        <v>3127696.8474403382</v>
      </c>
      <c r="P219" s="16">
        <f t="shared" si="43"/>
        <v>1.7213067676643738</v>
      </c>
      <c r="Q219" s="15">
        <f t="shared" si="44"/>
        <v>8793.7000000000007</v>
      </c>
      <c r="R219" s="17" t="s">
        <v>5</v>
      </c>
    </row>
    <row r="220" spans="1:18" s="5" customFormat="1" ht="23.25" x14ac:dyDescent="0.45">
      <c r="A220" s="9">
        <v>213</v>
      </c>
      <c r="B220" s="9" t="s">
        <v>19</v>
      </c>
      <c r="C220" s="12" t="s">
        <v>246</v>
      </c>
      <c r="D220" s="13" t="s">
        <v>172</v>
      </c>
      <c r="E220" s="9">
        <v>1</v>
      </c>
      <c r="F220" s="10">
        <f>+[1]HISTORICOS!P220</f>
        <v>565128.14</v>
      </c>
      <c r="G220" s="10">
        <v>5428600</v>
      </c>
      <c r="H220" s="10">
        <v>481256.09924400004</v>
      </c>
      <c r="I220" s="14">
        <f t="shared" si="36"/>
        <v>481256.1</v>
      </c>
      <c r="J220" s="14">
        <f t="shared" si="37"/>
        <v>5428600</v>
      </c>
      <c r="K220" s="14">
        <f t="shared" si="38"/>
        <v>565128.14</v>
      </c>
      <c r="L220" s="14">
        <f t="shared" si="39"/>
        <v>1138685.19</v>
      </c>
      <c r="M220" s="14">
        <f t="shared" si="40"/>
        <v>744118.58</v>
      </c>
      <c r="N220" s="14">
        <f t="shared" si="41"/>
        <v>2158328.08</v>
      </c>
      <c r="O220" s="15">
        <f t="shared" si="42"/>
        <v>2832449.0205644779</v>
      </c>
      <c r="P220" s="16">
        <f t="shared" si="43"/>
        <v>1.3123347867319957</v>
      </c>
      <c r="Q220" s="15">
        <f t="shared" si="44"/>
        <v>565128.14</v>
      </c>
      <c r="R220" s="17" t="s">
        <v>5</v>
      </c>
    </row>
    <row r="221" spans="1:18" s="5" customFormat="1" x14ac:dyDescent="0.45">
      <c r="A221" s="9">
        <v>214</v>
      </c>
      <c r="B221" s="9" t="s">
        <v>19</v>
      </c>
      <c r="C221" s="12" t="s">
        <v>247</v>
      </c>
      <c r="D221" s="13" t="s">
        <v>21</v>
      </c>
      <c r="E221" s="9">
        <v>1</v>
      </c>
      <c r="F221" s="10">
        <f>+[1]HISTORICOS!P221</f>
        <v>285444.56</v>
      </c>
      <c r="G221" s="10">
        <v>5428600</v>
      </c>
      <c r="H221" s="10">
        <v>311352.27</v>
      </c>
      <c r="I221" s="14">
        <f t="shared" si="36"/>
        <v>285444.56</v>
      </c>
      <c r="J221" s="14">
        <f t="shared" si="37"/>
        <v>5428600</v>
      </c>
      <c r="K221" s="14">
        <f t="shared" si="38"/>
        <v>311352.27</v>
      </c>
      <c r="L221" s="14">
        <f t="shared" si="39"/>
        <v>784309.03</v>
      </c>
      <c r="M221" s="14">
        <f t="shared" si="40"/>
        <v>434825.91</v>
      </c>
      <c r="N221" s="14">
        <f t="shared" si="41"/>
        <v>2008465.61</v>
      </c>
      <c r="O221" s="15">
        <f t="shared" si="42"/>
        <v>2961951.5925492207</v>
      </c>
      <c r="P221" s="16">
        <f t="shared" si="43"/>
        <v>1.4747335367864329</v>
      </c>
      <c r="Q221" s="15">
        <f t="shared" si="44"/>
        <v>285444.56</v>
      </c>
      <c r="R221" s="17" t="s">
        <v>5</v>
      </c>
    </row>
    <row r="222" spans="1:18" s="5" customFormat="1" x14ac:dyDescent="0.45">
      <c r="A222" s="9">
        <v>215</v>
      </c>
      <c r="B222" s="9" t="s">
        <v>19</v>
      </c>
      <c r="C222" s="12" t="s">
        <v>248</v>
      </c>
      <c r="D222" s="13" t="s">
        <v>21</v>
      </c>
      <c r="E222" s="9">
        <v>1</v>
      </c>
      <c r="F222" s="10">
        <f>+[1]HISTORICOS!P222</f>
        <v>13667.79</v>
      </c>
      <c r="G222" s="10">
        <v>5428600</v>
      </c>
      <c r="H222" s="10">
        <v>14875</v>
      </c>
      <c r="I222" s="14">
        <f t="shared" si="36"/>
        <v>13667.79</v>
      </c>
      <c r="J222" s="14">
        <f t="shared" si="37"/>
        <v>5428600</v>
      </c>
      <c r="K222" s="14">
        <f t="shared" si="38"/>
        <v>14875</v>
      </c>
      <c r="L222" s="14">
        <f t="shared" si="39"/>
        <v>103342.99</v>
      </c>
      <c r="M222" s="14">
        <f t="shared" si="40"/>
        <v>21340.799999999999</v>
      </c>
      <c r="N222" s="14">
        <f t="shared" si="41"/>
        <v>1819047.6</v>
      </c>
      <c r="O222" s="15">
        <f t="shared" si="42"/>
        <v>3125964.1358541013</v>
      </c>
      <c r="P222" s="16">
        <f t="shared" si="43"/>
        <v>1.7184619774953118</v>
      </c>
      <c r="Q222" s="15">
        <f t="shared" si="44"/>
        <v>13667.79</v>
      </c>
      <c r="R222" s="17" t="s">
        <v>5</v>
      </c>
    </row>
    <row r="223" spans="1:18" s="5" customFormat="1" x14ac:dyDescent="0.45">
      <c r="A223" s="9">
        <v>216</v>
      </c>
      <c r="B223" s="9" t="s">
        <v>19</v>
      </c>
      <c r="C223" s="12" t="s">
        <v>249</v>
      </c>
      <c r="D223" s="13" t="s">
        <v>21</v>
      </c>
      <c r="E223" s="9">
        <v>1</v>
      </c>
      <c r="F223" s="10">
        <f>+[1]HISTORICOS!P223</f>
        <v>27932.47</v>
      </c>
      <c r="G223" s="10">
        <v>5428600</v>
      </c>
      <c r="H223" s="10">
        <v>29366.569049999995</v>
      </c>
      <c r="I223" s="14">
        <f t="shared" si="36"/>
        <v>27932.47</v>
      </c>
      <c r="J223" s="14">
        <f t="shared" si="37"/>
        <v>5428600</v>
      </c>
      <c r="K223" s="14">
        <f t="shared" si="38"/>
        <v>29366.57</v>
      </c>
      <c r="L223" s="14">
        <f t="shared" si="39"/>
        <v>164519.28</v>
      </c>
      <c r="M223" s="14">
        <f t="shared" si="40"/>
        <v>42834.400000000001</v>
      </c>
      <c r="N223" s="14">
        <f t="shared" si="41"/>
        <v>1828633.01</v>
      </c>
      <c r="O223" s="15">
        <f t="shared" si="42"/>
        <v>3117662.9459720976</v>
      </c>
      <c r="P223" s="16">
        <f t="shared" si="43"/>
        <v>1.7049145065865883</v>
      </c>
      <c r="Q223" s="15">
        <f t="shared" si="44"/>
        <v>27932.47</v>
      </c>
      <c r="R223" s="17" t="s">
        <v>5</v>
      </c>
    </row>
    <row r="224" spans="1:18" s="5" customFormat="1" x14ac:dyDescent="0.45">
      <c r="A224" s="9">
        <v>217</v>
      </c>
      <c r="B224" s="9" t="s">
        <v>19</v>
      </c>
      <c r="C224" s="12" t="s">
        <v>250</v>
      </c>
      <c r="D224" s="13" t="s">
        <v>21</v>
      </c>
      <c r="E224" s="9">
        <v>1</v>
      </c>
      <c r="F224" s="10">
        <f>+[1]HISTORICOS!P224</f>
        <v>44136.4</v>
      </c>
      <c r="G224" s="10">
        <v>5428600</v>
      </c>
      <c r="H224" s="10">
        <v>52375</v>
      </c>
      <c r="I224" s="14">
        <f t="shared" si="36"/>
        <v>44136.4</v>
      </c>
      <c r="J224" s="14">
        <f t="shared" si="37"/>
        <v>5428600</v>
      </c>
      <c r="K224" s="14">
        <f t="shared" si="38"/>
        <v>52375</v>
      </c>
      <c r="L224" s="14">
        <f t="shared" si="39"/>
        <v>232382.24</v>
      </c>
      <c r="M224" s="14">
        <f t="shared" si="40"/>
        <v>71540.44</v>
      </c>
      <c r="N224" s="14">
        <f t="shared" si="41"/>
        <v>1841703.8</v>
      </c>
      <c r="O224" s="15">
        <f t="shared" si="42"/>
        <v>3106345.9612241071</v>
      </c>
      <c r="P224" s="16">
        <f t="shared" si="43"/>
        <v>1.6866696812072099</v>
      </c>
      <c r="Q224" s="15">
        <f t="shared" si="44"/>
        <v>44136.4</v>
      </c>
      <c r="R224" s="17" t="s">
        <v>5</v>
      </c>
    </row>
    <row r="225" spans="1:18" s="5" customFormat="1" x14ac:dyDescent="0.45">
      <c r="A225" s="9">
        <v>218</v>
      </c>
      <c r="B225" s="9" t="s">
        <v>19</v>
      </c>
      <c r="C225" s="12" t="s">
        <v>251</v>
      </c>
      <c r="D225" s="13" t="s">
        <v>21</v>
      </c>
      <c r="E225" s="9">
        <v>1</v>
      </c>
      <c r="F225" s="10">
        <f>+[1]HISTORICOS!P225</f>
        <v>85950.54</v>
      </c>
      <c r="G225" s="10">
        <v>5428600</v>
      </c>
      <c r="H225" s="10">
        <v>118625</v>
      </c>
      <c r="I225" s="14">
        <f t="shared" si="36"/>
        <v>85950.54</v>
      </c>
      <c r="J225" s="14">
        <f t="shared" si="37"/>
        <v>5428600</v>
      </c>
      <c r="K225" s="14">
        <f t="shared" si="38"/>
        <v>118625</v>
      </c>
      <c r="L225" s="14">
        <f t="shared" si="39"/>
        <v>381098.78</v>
      </c>
      <c r="M225" s="14">
        <f t="shared" si="40"/>
        <v>148157.41</v>
      </c>
      <c r="N225" s="14">
        <f t="shared" si="41"/>
        <v>1877725.18</v>
      </c>
      <c r="O225" s="15">
        <f t="shared" si="42"/>
        <v>3075191.1965870671</v>
      </c>
      <c r="P225" s="16">
        <f t="shared" si="43"/>
        <v>1.6377216588143464</v>
      </c>
      <c r="Q225" s="15">
        <f t="shared" si="44"/>
        <v>85950.54</v>
      </c>
      <c r="R225" s="17" t="s">
        <v>5</v>
      </c>
    </row>
    <row r="226" spans="1:18" s="5" customFormat="1" x14ac:dyDescent="0.45">
      <c r="A226" s="9">
        <v>219</v>
      </c>
      <c r="B226" s="9" t="s">
        <v>19</v>
      </c>
      <c r="C226" s="12" t="s">
        <v>252</v>
      </c>
      <c r="D226" s="13" t="s">
        <v>21</v>
      </c>
      <c r="E226" s="9">
        <v>1</v>
      </c>
      <c r="F226" s="10">
        <f>+[1]HISTORICOS!P226</f>
        <v>27335.599999999999</v>
      </c>
      <c r="G226" s="10">
        <v>5428600</v>
      </c>
      <c r="H226" s="10">
        <v>57487.5</v>
      </c>
      <c r="I226" s="14">
        <f t="shared" si="36"/>
        <v>27335.599999999999</v>
      </c>
      <c r="J226" s="14">
        <f t="shared" si="37"/>
        <v>5428600</v>
      </c>
      <c r="K226" s="14">
        <f t="shared" si="38"/>
        <v>57487.5</v>
      </c>
      <c r="L226" s="14">
        <f t="shared" si="39"/>
        <v>204328.98</v>
      </c>
      <c r="M226" s="14">
        <f t="shared" si="40"/>
        <v>55389.77</v>
      </c>
      <c r="N226" s="14">
        <f t="shared" si="41"/>
        <v>1837807.7</v>
      </c>
      <c r="O226" s="15">
        <f t="shared" si="42"/>
        <v>3109753.8954992676</v>
      </c>
      <c r="P226" s="16">
        <f t="shared" si="43"/>
        <v>1.6920997204981063</v>
      </c>
      <c r="Q226" s="15">
        <f t="shared" si="44"/>
        <v>27335.599999999999</v>
      </c>
      <c r="R226" s="17" t="s">
        <v>5</v>
      </c>
    </row>
    <row r="227" spans="1:18" s="5" customFormat="1" x14ac:dyDescent="0.45">
      <c r="A227" s="9">
        <v>220</v>
      </c>
      <c r="B227" s="9" t="s">
        <v>19</v>
      </c>
      <c r="C227" s="12" t="s">
        <v>253</v>
      </c>
      <c r="D227" s="13" t="s">
        <v>21</v>
      </c>
      <c r="E227" s="9">
        <v>1</v>
      </c>
      <c r="F227" s="10">
        <f>+[1]HISTORICOS!P227</f>
        <v>3222.42</v>
      </c>
      <c r="G227" s="10">
        <v>5428600</v>
      </c>
      <c r="H227" s="10">
        <v>3387.8459499999999</v>
      </c>
      <c r="I227" s="14">
        <f t="shared" si="36"/>
        <v>3222.42</v>
      </c>
      <c r="J227" s="14">
        <f t="shared" si="37"/>
        <v>5428600</v>
      </c>
      <c r="K227" s="14">
        <f t="shared" si="38"/>
        <v>3387.85</v>
      </c>
      <c r="L227" s="14">
        <f t="shared" si="39"/>
        <v>38988.019999999997</v>
      </c>
      <c r="M227" s="14">
        <f t="shared" si="40"/>
        <v>4953.09</v>
      </c>
      <c r="N227" s="14">
        <f t="shared" si="41"/>
        <v>1811736.76</v>
      </c>
      <c r="O227" s="15">
        <f t="shared" si="42"/>
        <v>3132295.4530020589</v>
      </c>
      <c r="P227" s="16">
        <f t="shared" si="43"/>
        <v>1.7288910409932063</v>
      </c>
      <c r="Q227" s="15">
        <f t="shared" si="44"/>
        <v>3222.42</v>
      </c>
      <c r="R227" s="17" t="s">
        <v>5</v>
      </c>
    </row>
    <row r="228" spans="1:18" s="5" customFormat="1" x14ac:dyDescent="0.45">
      <c r="A228" s="9">
        <v>221</v>
      </c>
      <c r="B228" s="9" t="s">
        <v>19</v>
      </c>
      <c r="C228" s="12" t="s">
        <v>254</v>
      </c>
      <c r="D228" s="13" t="s">
        <v>21</v>
      </c>
      <c r="E228" s="9">
        <v>1</v>
      </c>
      <c r="F228" s="10">
        <f>+[1]HISTORICOS!P228</f>
        <v>3222.42</v>
      </c>
      <c r="G228" s="10">
        <v>5428600</v>
      </c>
      <c r="H228" s="10">
        <v>3387.8459499999999</v>
      </c>
      <c r="I228" s="14">
        <f t="shared" si="36"/>
        <v>3222.42</v>
      </c>
      <c r="J228" s="14">
        <f t="shared" si="37"/>
        <v>5428600</v>
      </c>
      <c r="K228" s="14">
        <f t="shared" si="38"/>
        <v>3387.85</v>
      </c>
      <c r="L228" s="14">
        <f t="shared" si="39"/>
        <v>38988.019999999997</v>
      </c>
      <c r="M228" s="14">
        <f t="shared" si="40"/>
        <v>4953.09</v>
      </c>
      <c r="N228" s="14">
        <f t="shared" si="41"/>
        <v>1811736.76</v>
      </c>
      <c r="O228" s="15">
        <f t="shared" si="42"/>
        <v>3132295.4530020589</v>
      </c>
      <c r="P228" s="16">
        <f t="shared" si="43"/>
        <v>1.7288910409932063</v>
      </c>
      <c r="Q228" s="15">
        <f t="shared" si="44"/>
        <v>3222.42</v>
      </c>
      <c r="R228" s="17" t="s">
        <v>5</v>
      </c>
    </row>
    <row r="229" spans="1:18" s="5" customFormat="1" x14ac:dyDescent="0.45">
      <c r="A229" s="9">
        <v>222</v>
      </c>
      <c r="B229" s="9" t="s">
        <v>19</v>
      </c>
      <c r="C229" s="12" t="s">
        <v>255</v>
      </c>
      <c r="D229" s="13" t="s">
        <v>21</v>
      </c>
      <c r="E229" s="9">
        <v>1</v>
      </c>
      <c r="F229" s="10">
        <f>+[1]HISTORICOS!P229</f>
        <v>111770.98</v>
      </c>
      <c r="G229" s="10">
        <v>5428600</v>
      </c>
      <c r="H229" s="10">
        <v>117509.7876</v>
      </c>
      <c r="I229" s="14">
        <f t="shared" si="36"/>
        <v>111770.98</v>
      </c>
      <c r="J229" s="14">
        <f t="shared" si="37"/>
        <v>5428600</v>
      </c>
      <c r="K229" s="14">
        <f t="shared" si="38"/>
        <v>117509.79</v>
      </c>
      <c r="L229" s="14">
        <f t="shared" si="39"/>
        <v>414664.62</v>
      </c>
      <c r="M229" s="14">
        <f t="shared" si="40"/>
        <v>170058.34</v>
      </c>
      <c r="N229" s="14">
        <f t="shared" si="41"/>
        <v>1885960.26</v>
      </c>
      <c r="O229" s="15">
        <f t="shared" si="42"/>
        <v>3068017.356700086</v>
      </c>
      <c r="P229" s="16">
        <f t="shared" si="43"/>
        <v>1.626766704352554</v>
      </c>
      <c r="Q229" s="15">
        <f t="shared" si="44"/>
        <v>111770.98</v>
      </c>
      <c r="R229" s="17" t="s">
        <v>5</v>
      </c>
    </row>
    <row r="230" spans="1:18" s="5" customFormat="1" x14ac:dyDescent="0.45">
      <c r="A230" s="9">
        <v>223</v>
      </c>
      <c r="B230" s="9" t="s">
        <v>19</v>
      </c>
      <c r="C230" s="12" t="s">
        <v>256</v>
      </c>
      <c r="D230" s="13" t="s">
        <v>21</v>
      </c>
      <c r="E230" s="9">
        <v>1</v>
      </c>
      <c r="F230" s="10">
        <f>+[1]HISTORICOS!P230</f>
        <v>135423.81</v>
      </c>
      <c r="G230" s="10">
        <v>5428600</v>
      </c>
      <c r="H230" s="10">
        <v>142376.5527</v>
      </c>
      <c r="I230" s="14">
        <f t="shared" si="36"/>
        <v>135423.81</v>
      </c>
      <c r="J230" s="14">
        <f t="shared" si="37"/>
        <v>5428600</v>
      </c>
      <c r="K230" s="14">
        <f t="shared" si="38"/>
        <v>142376.54999999999</v>
      </c>
      <c r="L230" s="14">
        <f t="shared" si="39"/>
        <v>471274.33</v>
      </c>
      <c r="M230" s="14">
        <f t="shared" si="40"/>
        <v>205591.21</v>
      </c>
      <c r="N230" s="14">
        <f t="shared" si="41"/>
        <v>1902133.45</v>
      </c>
      <c r="O230" s="15">
        <f t="shared" si="42"/>
        <v>3054011.5928015695</v>
      </c>
      <c r="P230" s="16">
        <f t="shared" si="43"/>
        <v>1.605571676793534</v>
      </c>
      <c r="Q230" s="15">
        <f t="shared" si="44"/>
        <v>135423.81</v>
      </c>
      <c r="R230" s="17" t="s">
        <v>5</v>
      </c>
    </row>
    <row r="231" spans="1:18" s="5" customFormat="1" x14ac:dyDescent="0.45">
      <c r="A231" s="9">
        <v>224</v>
      </c>
      <c r="B231" s="9" t="s">
        <v>19</v>
      </c>
      <c r="C231" s="12" t="s">
        <v>257</v>
      </c>
      <c r="D231" s="13" t="s">
        <v>21</v>
      </c>
      <c r="E231" s="9">
        <v>1</v>
      </c>
      <c r="F231" s="10">
        <f>+[1]HISTORICOS!P231</f>
        <v>197720.3</v>
      </c>
      <c r="G231" s="10">
        <v>5428600</v>
      </c>
      <c r="H231" s="10">
        <v>207872.08755</v>
      </c>
      <c r="I231" s="14">
        <f t="shared" si="36"/>
        <v>197720.3</v>
      </c>
      <c r="J231" s="14">
        <f t="shared" si="37"/>
        <v>5428600</v>
      </c>
      <c r="K231" s="14">
        <f t="shared" si="38"/>
        <v>207872.09</v>
      </c>
      <c r="L231" s="14">
        <f t="shared" si="39"/>
        <v>606519.94999999995</v>
      </c>
      <c r="M231" s="14">
        <f t="shared" si="40"/>
        <v>298432.93</v>
      </c>
      <c r="N231" s="14">
        <f t="shared" si="41"/>
        <v>1944730.8</v>
      </c>
      <c r="O231" s="15">
        <f t="shared" si="42"/>
        <v>3017123.504004465</v>
      </c>
      <c r="P231" s="16">
        <f t="shared" si="43"/>
        <v>1.5514350387233364</v>
      </c>
      <c r="Q231" s="15">
        <f t="shared" si="44"/>
        <v>197720.3</v>
      </c>
      <c r="R231" s="17" t="s">
        <v>5</v>
      </c>
    </row>
    <row r="232" spans="1:18" s="5" customFormat="1" x14ac:dyDescent="0.45">
      <c r="A232" s="9">
        <v>225</v>
      </c>
      <c r="B232" s="9" t="s">
        <v>19</v>
      </c>
      <c r="C232" s="12" t="s">
        <v>258</v>
      </c>
      <c r="D232" s="13" t="s">
        <v>21</v>
      </c>
      <c r="E232" s="9">
        <v>1</v>
      </c>
      <c r="F232" s="10">
        <f>+[1]HISTORICOS!P232</f>
        <v>204220.72</v>
      </c>
      <c r="G232" s="10">
        <v>5428600</v>
      </c>
      <c r="H232" s="10">
        <v>214705.79464999997</v>
      </c>
      <c r="I232" s="14">
        <f t="shared" si="36"/>
        <v>204220.72</v>
      </c>
      <c r="J232" s="14">
        <f t="shared" si="37"/>
        <v>5428600</v>
      </c>
      <c r="K232" s="14">
        <f t="shared" si="38"/>
        <v>214705.79</v>
      </c>
      <c r="L232" s="14">
        <f t="shared" si="39"/>
        <v>619741.35</v>
      </c>
      <c r="M232" s="14">
        <f t="shared" si="40"/>
        <v>308058.55</v>
      </c>
      <c r="N232" s="14">
        <f t="shared" si="41"/>
        <v>1949175.5</v>
      </c>
      <c r="O232" s="15">
        <f t="shared" si="42"/>
        <v>3013274.5638442924</v>
      </c>
      <c r="P232" s="16">
        <f t="shared" si="43"/>
        <v>1.5459226549093668</v>
      </c>
      <c r="Q232" s="15">
        <f t="shared" si="44"/>
        <v>204220.72</v>
      </c>
      <c r="R232" s="17" t="s">
        <v>5</v>
      </c>
    </row>
    <row r="233" spans="1:18" s="5" customFormat="1" x14ac:dyDescent="0.45">
      <c r="A233" s="9">
        <v>226</v>
      </c>
      <c r="B233" s="9" t="s">
        <v>19</v>
      </c>
      <c r="C233" s="12" t="s">
        <v>259</v>
      </c>
      <c r="D233" s="13" t="s">
        <v>21</v>
      </c>
      <c r="E233" s="9">
        <v>1</v>
      </c>
      <c r="F233" s="10">
        <f>+[1]HISTORICOS!P233</f>
        <v>2091.5</v>
      </c>
      <c r="G233" s="10">
        <v>5428600</v>
      </c>
      <c r="H233" s="10">
        <v>2198.5343499999994</v>
      </c>
      <c r="I233" s="14">
        <f t="shared" si="36"/>
        <v>2091.5</v>
      </c>
      <c r="J233" s="14">
        <f t="shared" si="37"/>
        <v>5428600</v>
      </c>
      <c r="K233" s="14">
        <f t="shared" si="38"/>
        <v>2198.5300000000002</v>
      </c>
      <c r="L233" s="14">
        <f t="shared" si="39"/>
        <v>29225.35</v>
      </c>
      <c r="M233" s="14">
        <f t="shared" si="40"/>
        <v>3214.89</v>
      </c>
      <c r="N233" s="14">
        <f t="shared" si="41"/>
        <v>1810963.34</v>
      </c>
      <c r="O233" s="15">
        <f t="shared" si="42"/>
        <v>3132965.2455364889</v>
      </c>
      <c r="P233" s="16">
        <f t="shared" si="43"/>
        <v>1.7299992641134794</v>
      </c>
      <c r="Q233" s="15">
        <f t="shared" si="44"/>
        <v>2091.5</v>
      </c>
      <c r="R233" s="17" t="s">
        <v>5</v>
      </c>
    </row>
    <row r="234" spans="1:18" s="5" customFormat="1" x14ac:dyDescent="0.45">
      <c r="A234" s="9">
        <v>227</v>
      </c>
      <c r="B234" s="9" t="s">
        <v>19</v>
      </c>
      <c r="C234" s="12" t="s">
        <v>260</v>
      </c>
      <c r="D234" s="13" t="s">
        <v>21</v>
      </c>
      <c r="E234" s="9">
        <v>1</v>
      </c>
      <c r="F234" s="10">
        <f>+[1]HISTORICOS!P234</f>
        <v>81612.89</v>
      </c>
      <c r="G234" s="10">
        <v>5428600</v>
      </c>
      <c r="H234" s="10">
        <v>69500.650441499994</v>
      </c>
      <c r="I234" s="14">
        <f t="shared" si="36"/>
        <v>69500.649999999994</v>
      </c>
      <c r="J234" s="14">
        <f t="shared" si="37"/>
        <v>5428600</v>
      </c>
      <c r="K234" s="14">
        <f t="shared" si="38"/>
        <v>81612.89</v>
      </c>
      <c r="L234" s="14">
        <f t="shared" si="39"/>
        <v>313433.32</v>
      </c>
      <c r="M234" s="14">
        <f t="shared" si="40"/>
        <v>111833.76</v>
      </c>
      <c r="N234" s="14">
        <f t="shared" si="41"/>
        <v>1859904.51</v>
      </c>
      <c r="O234" s="15">
        <f t="shared" si="42"/>
        <v>3090586.883298263</v>
      </c>
      <c r="P234" s="16">
        <f t="shared" si="43"/>
        <v>1.6616911603156783</v>
      </c>
      <c r="Q234" s="15">
        <f t="shared" si="44"/>
        <v>81612.89</v>
      </c>
      <c r="R234" s="17" t="s">
        <v>5</v>
      </c>
    </row>
    <row r="235" spans="1:18" s="5" customFormat="1" ht="23.25" x14ac:dyDescent="0.45">
      <c r="A235" s="9">
        <v>228</v>
      </c>
      <c r="B235" s="9" t="s">
        <v>19</v>
      </c>
      <c r="C235" s="12" t="s">
        <v>261</v>
      </c>
      <c r="D235" s="13" t="s">
        <v>21</v>
      </c>
      <c r="E235" s="9">
        <v>1</v>
      </c>
      <c r="F235" s="10">
        <f>+[1]HISTORICOS!P235</f>
        <v>34379.730000000003</v>
      </c>
      <c r="G235" s="10">
        <v>5428600</v>
      </c>
      <c r="H235" s="10">
        <v>44625</v>
      </c>
      <c r="I235" s="14">
        <f t="shared" si="36"/>
        <v>34379.730000000003</v>
      </c>
      <c r="J235" s="14">
        <f t="shared" si="37"/>
        <v>5428600</v>
      </c>
      <c r="K235" s="14">
        <f t="shared" si="38"/>
        <v>44625</v>
      </c>
      <c r="L235" s="14">
        <f t="shared" si="39"/>
        <v>202701.13</v>
      </c>
      <c r="M235" s="14">
        <f t="shared" si="40"/>
        <v>58049.45</v>
      </c>
      <c r="N235" s="14">
        <f t="shared" si="41"/>
        <v>1835868.24</v>
      </c>
      <c r="O235" s="15">
        <f t="shared" si="42"/>
        <v>3111401.1872322424</v>
      </c>
      <c r="P235" s="16">
        <f t="shared" si="43"/>
        <v>1.6947845817258882</v>
      </c>
      <c r="Q235" s="15">
        <f t="shared" si="44"/>
        <v>34379.730000000003</v>
      </c>
      <c r="R235" s="17" t="s">
        <v>5</v>
      </c>
    </row>
    <row r="236" spans="1:18" s="5" customFormat="1" x14ac:dyDescent="0.45">
      <c r="A236" s="9">
        <v>229</v>
      </c>
      <c r="B236" s="9" t="s">
        <v>19</v>
      </c>
      <c r="C236" s="12" t="s">
        <v>262</v>
      </c>
      <c r="D236" s="13" t="s">
        <v>21</v>
      </c>
      <c r="E236" s="9">
        <v>1</v>
      </c>
      <c r="F236" s="10">
        <f>+[1]HISTORICOS!P236</f>
        <v>84112.77</v>
      </c>
      <c r="G236" s="10">
        <v>5428600</v>
      </c>
      <c r="H236" s="10">
        <v>137375</v>
      </c>
      <c r="I236" s="14">
        <f t="shared" si="36"/>
        <v>84112.77</v>
      </c>
      <c r="J236" s="14">
        <f t="shared" si="37"/>
        <v>5428600</v>
      </c>
      <c r="K236" s="14">
        <f t="shared" si="38"/>
        <v>137375</v>
      </c>
      <c r="L236" s="14">
        <f t="shared" si="39"/>
        <v>397331.04</v>
      </c>
      <c r="M236" s="14">
        <f t="shared" si="40"/>
        <v>155019.89000000001</v>
      </c>
      <c r="N236" s="14">
        <f t="shared" si="41"/>
        <v>1883362.59</v>
      </c>
      <c r="O236" s="15">
        <f t="shared" si="42"/>
        <v>3070381.1548786215</v>
      </c>
      <c r="P236" s="16">
        <f t="shared" si="43"/>
        <v>1.6302655533147343</v>
      </c>
      <c r="Q236" s="15">
        <f t="shared" si="44"/>
        <v>84112.77</v>
      </c>
      <c r="R236" s="17" t="s">
        <v>5</v>
      </c>
    </row>
    <row r="237" spans="1:18" s="5" customFormat="1" x14ac:dyDescent="0.45">
      <c r="A237" s="9">
        <v>230</v>
      </c>
      <c r="B237" s="9" t="s">
        <v>19</v>
      </c>
      <c r="C237" s="12" t="s">
        <v>263</v>
      </c>
      <c r="D237" s="13" t="s">
        <v>21</v>
      </c>
      <c r="E237" s="9">
        <v>1</v>
      </c>
      <c r="F237" s="10">
        <f>+[1]HISTORICOS!P237</f>
        <v>26993.65</v>
      </c>
      <c r="G237" s="10">
        <v>5428600</v>
      </c>
      <c r="H237" s="10">
        <v>28379.101999999999</v>
      </c>
      <c r="I237" s="14">
        <f t="shared" si="36"/>
        <v>26993.65</v>
      </c>
      <c r="J237" s="14">
        <f t="shared" si="37"/>
        <v>5428600</v>
      </c>
      <c r="K237" s="14">
        <f t="shared" si="38"/>
        <v>28379.1</v>
      </c>
      <c r="L237" s="14">
        <f t="shared" si="39"/>
        <v>160811.1</v>
      </c>
      <c r="M237" s="14">
        <f t="shared" si="40"/>
        <v>41398.06</v>
      </c>
      <c r="N237" s="14">
        <f t="shared" si="41"/>
        <v>1827990.92</v>
      </c>
      <c r="O237" s="15">
        <f t="shared" si="42"/>
        <v>3118219.0116323745</v>
      </c>
      <c r="P237" s="16">
        <f t="shared" si="43"/>
        <v>1.705817560424411</v>
      </c>
      <c r="Q237" s="15">
        <f t="shared" si="44"/>
        <v>26993.65</v>
      </c>
      <c r="R237" s="17" t="s">
        <v>5</v>
      </c>
    </row>
    <row r="238" spans="1:18" s="5" customFormat="1" x14ac:dyDescent="0.45">
      <c r="A238" s="9">
        <v>231</v>
      </c>
      <c r="B238" s="9" t="s">
        <v>19</v>
      </c>
      <c r="C238" s="12" t="s">
        <v>264</v>
      </c>
      <c r="D238" s="13" t="s">
        <v>21</v>
      </c>
      <c r="E238" s="9">
        <v>1</v>
      </c>
      <c r="F238" s="10">
        <f>+[1]HISTORICOS!P238</f>
        <v>68338.990000000005</v>
      </c>
      <c r="G238" s="10">
        <v>5428600</v>
      </c>
      <c r="H238" s="10">
        <v>71848.199249999991</v>
      </c>
      <c r="I238" s="14">
        <f t="shared" si="36"/>
        <v>68338.990000000005</v>
      </c>
      <c r="J238" s="14">
        <f t="shared" si="37"/>
        <v>5428600</v>
      </c>
      <c r="K238" s="14">
        <f t="shared" si="38"/>
        <v>71848.2</v>
      </c>
      <c r="L238" s="14">
        <f t="shared" si="39"/>
        <v>298715.27</v>
      </c>
      <c r="M238" s="14">
        <f t="shared" si="40"/>
        <v>104400.92</v>
      </c>
      <c r="N238" s="14">
        <f t="shared" si="41"/>
        <v>1856262.4</v>
      </c>
      <c r="O238" s="15">
        <f t="shared" si="42"/>
        <v>3093735.6131575019</v>
      </c>
      <c r="P238" s="16">
        <f t="shared" si="43"/>
        <v>1.6666477827474726</v>
      </c>
      <c r="Q238" s="15">
        <f t="shared" si="44"/>
        <v>68338.990000000005</v>
      </c>
      <c r="R238" s="17" t="s">
        <v>5</v>
      </c>
    </row>
    <row r="239" spans="1:18" s="5" customFormat="1" x14ac:dyDescent="0.45">
      <c r="A239" s="9">
        <v>232</v>
      </c>
      <c r="B239" s="9" t="s">
        <v>19</v>
      </c>
      <c r="C239" s="12" t="s">
        <v>265</v>
      </c>
      <c r="D239" s="13" t="s">
        <v>21</v>
      </c>
      <c r="E239" s="9">
        <v>1</v>
      </c>
      <c r="F239" s="10">
        <f>+[1]HISTORICOS!P239</f>
        <v>75206.710000000006</v>
      </c>
      <c r="G239" s="10">
        <v>5428600</v>
      </c>
      <c r="H239" s="10">
        <v>79067.465699999986</v>
      </c>
      <c r="I239" s="14">
        <f t="shared" si="36"/>
        <v>75206.710000000006</v>
      </c>
      <c r="J239" s="14">
        <f t="shared" si="37"/>
        <v>5428600</v>
      </c>
      <c r="K239" s="14">
        <f t="shared" si="38"/>
        <v>79067.47</v>
      </c>
      <c r="L239" s="14">
        <f t="shared" si="39"/>
        <v>318405.64</v>
      </c>
      <c r="M239" s="14">
        <f t="shared" si="40"/>
        <v>114817.93</v>
      </c>
      <c r="N239" s="14">
        <f t="shared" si="41"/>
        <v>1860958.06</v>
      </c>
      <c r="O239" s="15">
        <f t="shared" si="42"/>
        <v>3089669.155923381</v>
      </c>
      <c r="P239" s="16">
        <f t="shared" si="43"/>
        <v>1.6602572741071773</v>
      </c>
      <c r="Q239" s="15">
        <f t="shared" si="44"/>
        <v>75206.710000000006</v>
      </c>
      <c r="R239" s="17" t="s">
        <v>5</v>
      </c>
    </row>
    <row r="240" spans="1:18" s="5" customFormat="1" x14ac:dyDescent="0.45">
      <c r="A240" s="9">
        <v>233</v>
      </c>
      <c r="B240" s="9" t="s">
        <v>19</v>
      </c>
      <c r="C240" s="12" t="s">
        <v>266</v>
      </c>
      <c r="D240" s="13" t="s">
        <v>21</v>
      </c>
      <c r="E240" s="9">
        <v>1</v>
      </c>
      <c r="F240" s="10">
        <f>+[1]HISTORICOS!P240</f>
        <v>243583.3</v>
      </c>
      <c r="G240" s="10">
        <v>5428600</v>
      </c>
      <c r="H240" s="10">
        <v>256089.97065</v>
      </c>
      <c r="I240" s="14">
        <f t="shared" si="36"/>
        <v>243583.3</v>
      </c>
      <c r="J240" s="14">
        <f t="shared" si="37"/>
        <v>5428600</v>
      </c>
      <c r="K240" s="14">
        <f t="shared" si="38"/>
        <v>256089.97</v>
      </c>
      <c r="L240" s="14">
        <f t="shared" si="39"/>
        <v>697015.83</v>
      </c>
      <c r="M240" s="14">
        <f t="shared" si="40"/>
        <v>366101.05</v>
      </c>
      <c r="N240" s="14">
        <f t="shared" si="41"/>
        <v>1976091.09</v>
      </c>
      <c r="O240" s="15">
        <f t="shared" si="42"/>
        <v>2989966.9619082189</v>
      </c>
      <c r="P240" s="16">
        <f t="shared" si="43"/>
        <v>1.5130714252186719</v>
      </c>
      <c r="Q240" s="15">
        <f t="shared" si="44"/>
        <v>243583.3</v>
      </c>
      <c r="R240" s="17" t="s">
        <v>5</v>
      </c>
    </row>
    <row r="241" spans="1:18" s="5" customFormat="1" x14ac:dyDescent="0.45">
      <c r="A241" s="9">
        <v>234</v>
      </c>
      <c r="B241" s="9" t="s">
        <v>19</v>
      </c>
      <c r="C241" s="12" t="s">
        <v>267</v>
      </c>
      <c r="D241" s="13" t="s">
        <v>21</v>
      </c>
      <c r="E241" s="9">
        <v>1</v>
      </c>
      <c r="F241" s="10">
        <f>+[1]HISTORICOS!P241</f>
        <v>6446.05</v>
      </c>
      <c r="G241" s="10">
        <v>5428600</v>
      </c>
      <c r="H241" s="10">
        <v>6776.9005499999985</v>
      </c>
      <c r="I241" s="14">
        <f t="shared" si="36"/>
        <v>6446.05</v>
      </c>
      <c r="J241" s="14">
        <f t="shared" si="37"/>
        <v>5428600</v>
      </c>
      <c r="K241" s="14">
        <f t="shared" si="38"/>
        <v>6776.9</v>
      </c>
      <c r="L241" s="14">
        <f t="shared" si="39"/>
        <v>61897.18</v>
      </c>
      <c r="M241" s="14">
        <f t="shared" si="40"/>
        <v>9904.98</v>
      </c>
      <c r="N241" s="14">
        <f t="shared" si="41"/>
        <v>1813940.98</v>
      </c>
      <c r="O241" s="15">
        <f t="shared" si="42"/>
        <v>3130386.5386639899</v>
      </c>
      <c r="P241" s="16">
        <f t="shared" si="43"/>
        <v>1.7257378124088634</v>
      </c>
      <c r="Q241" s="15">
        <f t="shared" si="44"/>
        <v>6446.05</v>
      </c>
      <c r="R241" s="17" t="s">
        <v>5</v>
      </c>
    </row>
    <row r="242" spans="1:18" s="5" customFormat="1" x14ac:dyDescent="0.45">
      <c r="A242" s="9">
        <v>235</v>
      </c>
      <c r="B242" s="9" t="s">
        <v>19</v>
      </c>
      <c r="C242" s="12" t="s">
        <v>268</v>
      </c>
      <c r="D242" s="13" t="s">
        <v>21</v>
      </c>
      <c r="E242" s="9">
        <v>1</v>
      </c>
      <c r="F242" s="10">
        <f>+[1]HISTORICOS!P242</f>
        <v>32231.45</v>
      </c>
      <c r="G242" s="10">
        <v>5428600</v>
      </c>
      <c r="H242" s="10">
        <v>33885.7114</v>
      </c>
      <c r="I242" s="14">
        <f t="shared" si="36"/>
        <v>32231.45</v>
      </c>
      <c r="J242" s="14">
        <f t="shared" si="37"/>
        <v>5428600</v>
      </c>
      <c r="K242" s="14">
        <f t="shared" si="38"/>
        <v>33885.71</v>
      </c>
      <c r="L242" s="14">
        <f t="shared" si="39"/>
        <v>180992.86</v>
      </c>
      <c r="M242" s="14">
        <f t="shared" si="40"/>
        <v>49406.49</v>
      </c>
      <c r="N242" s="14">
        <f t="shared" si="41"/>
        <v>1831572.39</v>
      </c>
      <c r="O242" s="15">
        <f t="shared" si="42"/>
        <v>3115117.4006671319</v>
      </c>
      <c r="P242" s="16">
        <f t="shared" si="43"/>
        <v>1.7007885779863345</v>
      </c>
      <c r="Q242" s="15">
        <f t="shared" si="44"/>
        <v>32231.45</v>
      </c>
      <c r="R242" s="17" t="s">
        <v>5</v>
      </c>
    </row>
    <row r="243" spans="1:18" s="5" customFormat="1" x14ac:dyDescent="0.45">
      <c r="A243" s="9">
        <v>236</v>
      </c>
      <c r="B243" s="9" t="s">
        <v>19</v>
      </c>
      <c r="C243" s="12" t="s">
        <v>269</v>
      </c>
      <c r="D243" s="13" t="s">
        <v>21</v>
      </c>
      <c r="E243" s="9">
        <v>1</v>
      </c>
      <c r="F243" s="10">
        <f>+[1]HISTORICOS!P243</f>
        <v>71755.94</v>
      </c>
      <c r="G243" s="10">
        <v>5428600</v>
      </c>
      <c r="H243" s="10">
        <v>75440.307050000003</v>
      </c>
      <c r="I243" s="14">
        <f t="shared" si="36"/>
        <v>71755.94</v>
      </c>
      <c r="J243" s="14">
        <f t="shared" si="37"/>
        <v>5428600</v>
      </c>
      <c r="K243" s="14">
        <f t="shared" si="38"/>
        <v>75440.31</v>
      </c>
      <c r="L243" s="14">
        <f t="shared" si="39"/>
        <v>308590.84999999998</v>
      </c>
      <c r="M243" s="14">
        <f t="shared" si="40"/>
        <v>109585.63</v>
      </c>
      <c r="N243" s="14">
        <f t="shared" si="41"/>
        <v>1858598.75</v>
      </c>
      <c r="O243" s="15">
        <f t="shared" si="42"/>
        <v>3091712.3237224161</v>
      </c>
      <c r="P243" s="16">
        <f t="shared" si="43"/>
        <v>1.6634641144154521</v>
      </c>
      <c r="Q243" s="15">
        <f t="shared" si="44"/>
        <v>71755.94</v>
      </c>
      <c r="R243" s="17" t="s">
        <v>5</v>
      </c>
    </row>
    <row r="244" spans="1:18" s="5" customFormat="1" x14ac:dyDescent="0.45">
      <c r="A244" s="9">
        <v>237</v>
      </c>
      <c r="B244" s="9" t="s">
        <v>19</v>
      </c>
      <c r="C244" s="12" t="s">
        <v>270</v>
      </c>
      <c r="D244" s="13" t="s">
        <v>21</v>
      </c>
      <c r="E244" s="9">
        <v>1</v>
      </c>
      <c r="F244" s="10">
        <f>+[1]HISTORICOS!P244</f>
        <v>36219.910000000003</v>
      </c>
      <c r="G244" s="10">
        <v>5428600</v>
      </c>
      <c r="H244" s="10">
        <v>38079.726899999994</v>
      </c>
      <c r="I244" s="14">
        <f t="shared" si="36"/>
        <v>36219.910000000003</v>
      </c>
      <c r="J244" s="14">
        <f t="shared" si="37"/>
        <v>5428600</v>
      </c>
      <c r="K244" s="14">
        <f t="shared" si="38"/>
        <v>38079.730000000003</v>
      </c>
      <c r="L244" s="14">
        <f t="shared" si="39"/>
        <v>195633.4</v>
      </c>
      <c r="M244" s="14">
        <f t="shared" si="40"/>
        <v>55500.03</v>
      </c>
      <c r="N244" s="14">
        <f t="shared" si="41"/>
        <v>1834299.88</v>
      </c>
      <c r="O244" s="15">
        <f t="shared" si="42"/>
        <v>3112755.3525413619</v>
      </c>
      <c r="P244" s="16">
        <f t="shared" si="43"/>
        <v>1.6969719000043559</v>
      </c>
      <c r="Q244" s="15">
        <f t="shared" si="44"/>
        <v>36219.910000000003</v>
      </c>
      <c r="R244" s="17" t="s">
        <v>5</v>
      </c>
    </row>
    <row r="245" spans="1:18" s="5" customFormat="1" x14ac:dyDescent="0.45">
      <c r="A245" s="9">
        <v>238</v>
      </c>
      <c r="B245" s="9" t="s">
        <v>19</v>
      </c>
      <c r="C245" s="12" t="s">
        <v>271</v>
      </c>
      <c r="D245" s="13" t="s">
        <v>21</v>
      </c>
      <c r="E245" s="9">
        <v>1</v>
      </c>
      <c r="F245" s="10">
        <f>+[1]HISTORICOS!P245</f>
        <v>62313.41</v>
      </c>
      <c r="G245" s="10">
        <v>5428600</v>
      </c>
      <c r="H245" s="10">
        <v>65512.455949999996</v>
      </c>
      <c r="I245" s="14">
        <f t="shared" si="36"/>
        <v>62313.41</v>
      </c>
      <c r="J245" s="14">
        <f t="shared" si="37"/>
        <v>5428600</v>
      </c>
      <c r="K245" s="14">
        <f t="shared" si="38"/>
        <v>65512.46</v>
      </c>
      <c r="L245" s="14">
        <f t="shared" si="39"/>
        <v>280886.64</v>
      </c>
      <c r="M245" s="14">
        <f t="shared" si="40"/>
        <v>95249</v>
      </c>
      <c r="N245" s="14">
        <f t="shared" si="41"/>
        <v>1852141.96</v>
      </c>
      <c r="O245" s="15">
        <f t="shared" si="42"/>
        <v>3097303.9352812711</v>
      </c>
      <c r="P245" s="16">
        <f t="shared" si="43"/>
        <v>1.6722821480062313</v>
      </c>
      <c r="Q245" s="15">
        <f t="shared" si="44"/>
        <v>62313.41</v>
      </c>
      <c r="R245" s="17" t="s">
        <v>5</v>
      </c>
    </row>
    <row r="246" spans="1:18" s="5" customFormat="1" x14ac:dyDescent="0.45">
      <c r="A246" s="9">
        <v>239</v>
      </c>
      <c r="B246" s="9" t="s">
        <v>19</v>
      </c>
      <c r="C246" s="12" t="s">
        <v>272</v>
      </c>
      <c r="D246" s="13" t="s">
        <v>21</v>
      </c>
      <c r="E246" s="9">
        <v>1</v>
      </c>
      <c r="F246" s="10">
        <f>+[1]HISTORICOS!P246</f>
        <v>34169.49</v>
      </c>
      <c r="G246" s="10">
        <v>5428600</v>
      </c>
      <c r="H246" s="10">
        <v>35923.495299999995</v>
      </c>
      <c r="I246" s="14">
        <f t="shared" si="36"/>
        <v>34169.49</v>
      </c>
      <c r="J246" s="14">
        <f t="shared" si="37"/>
        <v>5428600</v>
      </c>
      <c r="K246" s="14">
        <f t="shared" si="38"/>
        <v>35923.5</v>
      </c>
      <c r="L246" s="14">
        <f t="shared" si="39"/>
        <v>188177.77</v>
      </c>
      <c r="M246" s="14">
        <f t="shared" si="40"/>
        <v>52367.88</v>
      </c>
      <c r="N246" s="14">
        <f t="shared" si="41"/>
        <v>1832897.66</v>
      </c>
      <c r="O246" s="15">
        <f t="shared" si="42"/>
        <v>3113969.6928544673</v>
      </c>
      <c r="P246" s="16">
        <f t="shared" si="43"/>
        <v>1.6989326577319475</v>
      </c>
      <c r="Q246" s="15">
        <f t="shared" si="44"/>
        <v>34169.49</v>
      </c>
      <c r="R246" s="17" t="s">
        <v>5</v>
      </c>
    </row>
    <row r="247" spans="1:18" s="5" customFormat="1" x14ac:dyDescent="0.45">
      <c r="A247" s="9">
        <v>240</v>
      </c>
      <c r="B247" s="9" t="s">
        <v>19</v>
      </c>
      <c r="C247" s="12" t="s">
        <v>273</v>
      </c>
      <c r="D247" s="13" t="s">
        <v>21</v>
      </c>
      <c r="E247" s="9">
        <v>1</v>
      </c>
      <c r="F247" s="10">
        <f>+[1]HISTORICOS!P247</f>
        <v>74766.91</v>
      </c>
      <c r="G247" s="10">
        <v>5428600</v>
      </c>
      <c r="H247" s="10">
        <v>78605.761399999988</v>
      </c>
      <c r="I247" s="14">
        <f t="shared" si="36"/>
        <v>74766.91</v>
      </c>
      <c r="J247" s="14">
        <f t="shared" si="37"/>
        <v>5428600</v>
      </c>
      <c r="K247" s="14">
        <f t="shared" si="38"/>
        <v>78605.759999999995</v>
      </c>
      <c r="L247" s="14">
        <f t="shared" si="39"/>
        <v>317164</v>
      </c>
      <c r="M247" s="14">
        <f t="shared" si="40"/>
        <v>114151.67</v>
      </c>
      <c r="N247" s="14">
        <f t="shared" si="41"/>
        <v>1860657.56</v>
      </c>
      <c r="O247" s="15">
        <f t="shared" si="42"/>
        <v>3089929.3909249827</v>
      </c>
      <c r="P247" s="16">
        <f t="shared" si="43"/>
        <v>1.6606652708975544</v>
      </c>
      <c r="Q247" s="15">
        <f t="shared" si="44"/>
        <v>74766.91</v>
      </c>
      <c r="R247" s="17" t="s">
        <v>5</v>
      </c>
    </row>
    <row r="248" spans="1:18" s="5" customFormat="1" x14ac:dyDescent="0.45">
      <c r="A248" s="9">
        <v>241</v>
      </c>
      <c r="B248" s="9" t="s">
        <v>19</v>
      </c>
      <c r="C248" s="12" t="s">
        <v>274</v>
      </c>
      <c r="D248" s="13" t="s">
        <v>21</v>
      </c>
      <c r="E248" s="9">
        <v>1</v>
      </c>
      <c r="F248" s="10">
        <f>+[1]HISTORICOS!P248</f>
        <v>273355.95</v>
      </c>
      <c r="G248" s="10">
        <v>5428600</v>
      </c>
      <c r="H248" s="10">
        <v>287390.37969999993</v>
      </c>
      <c r="I248" s="14">
        <f t="shared" si="36"/>
        <v>273355.95</v>
      </c>
      <c r="J248" s="14">
        <f t="shared" si="37"/>
        <v>5428600</v>
      </c>
      <c r="K248" s="14">
        <f t="shared" si="38"/>
        <v>287390.38</v>
      </c>
      <c r="L248" s="14">
        <f t="shared" si="39"/>
        <v>752713.2</v>
      </c>
      <c r="M248" s="14">
        <f t="shared" si="40"/>
        <v>409722.38</v>
      </c>
      <c r="N248" s="14">
        <f t="shared" si="41"/>
        <v>1996448.78</v>
      </c>
      <c r="O248" s="15">
        <f t="shared" si="42"/>
        <v>2972338.4323946768</v>
      </c>
      <c r="P248" s="16">
        <f t="shared" si="43"/>
        <v>1.4888127670346127</v>
      </c>
      <c r="Q248" s="15">
        <f t="shared" si="44"/>
        <v>273355.95</v>
      </c>
      <c r="R248" s="17" t="s">
        <v>5</v>
      </c>
    </row>
    <row r="249" spans="1:18" s="5" customFormat="1" x14ac:dyDescent="0.45">
      <c r="A249" s="9">
        <v>242</v>
      </c>
      <c r="B249" s="9" t="s">
        <v>19</v>
      </c>
      <c r="C249" s="12" t="s">
        <v>275</v>
      </c>
      <c r="D249" s="13" t="s">
        <v>21</v>
      </c>
      <c r="E249" s="9">
        <v>1</v>
      </c>
      <c r="F249" s="10">
        <f>+[1]HISTORICOS!P249</f>
        <v>128505.33</v>
      </c>
      <c r="G249" s="10">
        <v>5428600</v>
      </c>
      <c r="H249" s="10">
        <v>135102.897</v>
      </c>
      <c r="I249" s="14">
        <f t="shared" si="36"/>
        <v>128505.33</v>
      </c>
      <c r="J249" s="14">
        <f t="shared" si="37"/>
        <v>5428600</v>
      </c>
      <c r="K249" s="14">
        <f t="shared" si="38"/>
        <v>135102.9</v>
      </c>
      <c r="L249" s="14">
        <f t="shared" si="39"/>
        <v>455083.63</v>
      </c>
      <c r="M249" s="14">
        <f t="shared" si="40"/>
        <v>195213.96</v>
      </c>
      <c r="N249" s="14">
        <f t="shared" si="41"/>
        <v>1897402.74</v>
      </c>
      <c r="O249" s="15">
        <f t="shared" si="42"/>
        <v>3058108.31011379</v>
      </c>
      <c r="P249" s="16">
        <f t="shared" si="43"/>
        <v>1.6117338958379441</v>
      </c>
      <c r="Q249" s="15">
        <f t="shared" si="44"/>
        <v>128505.33</v>
      </c>
      <c r="R249" s="17" t="s">
        <v>5</v>
      </c>
    </row>
    <row r="250" spans="1:18" s="5" customFormat="1" x14ac:dyDescent="0.45">
      <c r="A250" s="9">
        <v>243</v>
      </c>
      <c r="B250" s="9" t="s">
        <v>19</v>
      </c>
      <c r="C250" s="12" t="s">
        <v>276</v>
      </c>
      <c r="D250" s="13" t="s">
        <v>21</v>
      </c>
      <c r="E250" s="9">
        <v>1</v>
      </c>
      <c r="F250" s="10">
        <f>+[1]HISTORICOS!P250</f>
        <v>21868.240000000002</v>
      </c>
      <c r="G250" s="10">
        <v>5428600</v>
      </c>
      <c r="H250" s="10">
        <v>22990.940299999998</v>
      </c>
      <c r="I250" s="14">
        <f t="shared" si="36"/>
        <v>21868.240000000002</v>
      </c>
      <c r="J250" s="14">
        <f t="shared" si="37"/>
        <v>5428600</v>
      </c>
      <c r="K250" s="14">
        <f t="shared" si="38"/>
        <v>22990.94</v>
      </c>
      <c r="L250" s="14">
        <f t="shared" si="39"/>
        <v>139750.32</v>
      </c>
      <c r="M250" s="14">
        <f t="shared" si="40"/>
        <v>33554.04</v>
      </c>
      <c r="N250" s="14">
        <f t="shared" si="41"/>
        <v>1824486.39</v>
      </c>
      <c r="O250" s="15">
        <f t="shared" si="42"/>
        <v>3121253.9918906358</v>
      </c>
      <c r="P250" s="16">
        <f t="shared" si="43"/>
        <v>1.7107576186910531</v>
      </c>
      <c r="Q250" s="15">
        <f t="shared" si="44"/>
        <v>21868.240000000002</v>
      </c>
      <c r="R250" s="17" t="s">
        <v>5</v>
      </c>
    </row>
    <row r="251" spans="1:18" s="5" customFormat="1" ht="33.4" customHeight="1" x14ac:dyDescent="0.45">
      <c r="A251" s="9">
        <v>244</v>
      </c>
      <c r="B251" s="9" t="s">
        <v>19</v>
      </c>
      <c r="C251" s="12" t="s">
        <v>277</v>
      </c>
      <c r="D251" s="13" t="s">
        <v>21</v>
      </c>
      <c r="E251" s="9">
        <v>1</v>
      </c>
      <c r="F251" s="10">
        <f>+[1]HISTORICOS!P251</f>
        <v>136677.98000000001</v>
      </c>
      <c r="G251" s="10">
        <v>5428600</v>
      </c>
      <c r="H251" s="10">
        <v>143695.18984999997</v>
      </c>
      <c r="I251" s="14">
        <f t="shared" si="36"/>
        <v>136677.98000000001</v>
      </c>
      <c r="J251" s="14">
        <f t="shared" si="37"/>
        <v>5428600</v>
      </c>
      <c r="K251" s="14">
        <f t="shared" si="38"/>
        <v>143695.19</v>
      </c>
      <c r="L251" s="14">
        <f t="shared" si="39"/>
        <v>474179.61</v>
      </c>
      <c r="M251" s="14">
        <f t="shared" si="40"/>
        <v>207471</v>
      </c>
      <c r="N251" s="14">
        <f t="shared" si="41"/>
        <v>1902991.06</v>
      </c>
      <c r="O251" s="15">
        <f t="shared" si="42"/>
        <v>3053268.9247029857</v>
      </c>
      <c r="P251" s="16">
        <f t="shared" si="43"/>
        <v>1.6044578394934685</v>
      </c>
      <c r="Q251" s="15">
        <f t="shared" si="44"/>
        <v>136677.98000000001</v>
      </c>
      <c r="R251" s="17" t="s">
        <v>5</v>
      </c>
    </row>
    <row r="252" spans="1:18" x14ac:dyDescent="0.35">
      <c r="A252" s="13"/>
      <c r="B252" s="13"/>
      <c r="C252" s="7" t="s">
        <v>278</v>
      </c>
      <c r="D252" s="8"/>
      <c r="E252" s="9"/>
      <c r="F252" s="10"/>
      <c r="G252" s="24"/>
      <c r="H252" s="24"/>
      <c r="I252" s="14"/>
      <c r="J252" s="14"/>
      <c r="K252" s="14"/>
      <c r="L252" s="14"/>
      <c r="M252" s="14"/>
      <c r="N252" s="14"/>
      <c r="O252" s="15"/>
      <c r="P252" s="16"/>
      <c r="Q252" s="24"/>
      <c r="R252" s="24"/>
    </row>
    <row r="253" spans="1:18" ht="23.25" customHeight="1" x14ac:dyDescent="0.35">
      <c r="A253" s="13">
        <v>1</v>
      </c>
      <c r="B253" s="13" t="s">
        <v>279</v>
      </c>
      <c r="C253" s="21" t="s">
        <v>280</v>
      </c>
      <c r="D253" s="13" t="s">
        <v>281</v>
      </c>
      <c r="E253" s="9">
        <v>1</v>
      </c>
      <c r="F253" s="10">
        <f>+[1]HISTORICOS!P253</f>
        <v>1376659.68</v>
      </c>
      <c r="G253" s="10">
        <v>54285700</v>
      </c>
      <c r="H253" s="10">
        <v>1447340</v>
      </c>
      <c r="I253" s="14">
        <f t="shared" si="36"/>
        <v>1376659.68</v>
      </c>
      <c r="J253" s="14">
        <f t="shared" si="37"/>
        <v>54285700</v>
      </c>
      <c r="K253" s="14">
        <f t="shared" si="38"/>
        <v>1447340</v>
      </c>
      <c r="L253" s="14">
        <f t="shared" si="39"/>
        <v>4764611.92</v>
      </c>
      <c r="M253" s="14">
        <f t="shared" si="40"/>
        <v>2089515.32</v>
      </c>
      <c r="N253" s="14">
        <f t="shared" si="41"/>
        <v>19036566.559999999</v>
      </c>
      <c r="O253" s="15">
        <f t="shared" si="42"/>
        <v>30526665.476761516</v>
      </c>
      <c r="P253" s="16">
        <f t="shared" si="43"/>
        <v>1.6035804240510858</v>
      </c>
      <c r="Q253" s="15">
        <f t="shared" ref="Q253:Q260" si="45">+F253</f>
        <v>1376659.68</v>
      </c>
      <c r="R253" s="17" t="s">
        <v>5</v>
      </c>
    </row>
    <row r="254" spans="1:18" x14ac:dyDescent="0.35">
      <c r="A254" s="13">
        <v>2</v>
      </c>
      <c r="B254" s="13" t="s">
        <v>279</v>
      </c>
      <c r="C254" s="12" t="s">
        <v>282</v>
      </c>
      <c r="D254" s="13" t="s">
        <v>281</v>
      </c>
      <c r="E254" s="9">
        <v>1</v>
      </c>
      <c r="F254" s="10">
        <f>+[1]HISTORICOS!P254</f>
        <v>1087430.8600000001</v>
      </c>
      <c r="G254" s="10">
        <v>25714300</v>
      </c>
      <c r="H254" s="10">
        <v>1143262</v>
      </c>
      <c r="I254" s="14">
        <f t="shared" si="36"/>
        <v>1087430.8600000001</v>
      </c>
      <c r="J254" s="14">
        <f t="shared" si="37"/>
        <v>25714300</v>
      </c>
      <c r="K254" s="14">
        <f t="shared" si="38"/>
        <v>1143262</v>
      </c>
      <c r="L254" s="14">
        <f t="shared" si="39"/>
        <v>3173759.71</v>
      </c>
      <c r="M254" s="14">
        <f t="shared" si="40"/>
        <v>1636502.56</v>
      </c>
      <c r="N254" s="14">
        <f t="shared" si="41"/>
        <v>9314997.6199999992</v>
      </c>
      <c r="O254" s="15">
        <f t="shared" si="42"/>
        <v>14202239.900524624</v>
      </c>
      <c r="P254" s="16">
        <f t="shared" si="43"/>
        <v>1.5246638249301694</v>
      </c>
      <c r="Q254" s="15">
        <f t="shared" si="45"/>
        <v>1087430.8600000001</v>
      </c>
      <c r="R254" s="17" t="s">
        <v>5</v>
      </c>
    </row>
    <row r="255" spans="1:18" x14ac:dyDescent="0.35">
      <c r="A255" s="13">
        <v>3</v>
      </c>
      <c r="B255" s="13" t="s">
        <v>279</v>
      </c>
      <c r="C255" s="21" t="s">
        <v>283</v>
      </c>
      <c r="D255" s="13" t="s">
        <v>281</v>
      </c>
      <c r="E255" s="9">
        <v>1</v>
      </c>
      <c r="F255" s="10">
        <f>+[1]HISTORICOS!P255</f>
        <v>1087430.8600000001</v>
      </c>
      <c r="G255" s="10">
        <v>25714300</v>
      </c>
      <c r="H255" s="10">
        <v>1143262</v>
      </c>
      <c r="I255" s="14">
        <f t="shared" si="36"/>
        <v>1087430.8600000001</v>
      </c>
      <c r="J255" s="14">
        <f t="shared" si="37"/>
        <v>25714300</v>
      </c>
      <c r="K255" s="14">
        <f t="shared" si="38"/>
        <v>1143262</v>
      </c>
      <c r="L255" s="14">
        <f t="shared" si="39"/>
        <v>3173759.71</v>
      </c>
      <c r="M255" s="14">
        <f t="shared" si="40"/>
        <v>1636502.56</v>
      </c>
      <c r="N255" s="14">
        <f t="shared" si="41"/>
        <v>9314997.6199999992</v>
      </c>
      <c r="O255" s="15">
        <f t="shared" si="42"/>
        <v>14202239.900524624</v>
      </c>
      <c r="P255" s="16">
        <f t="shared" si="43"/>
        <v>1.5246638249301694</v>
      </c>
      <c r="Q255" s="15">
        <f t="shared" si="45"/>
        <v>1087430.8600000001</v>
      </c>
      <c r="R255" s="17" t="s">
        <v>5</v>
      </c>
    </row>
    <row r="256" spans="1:18" x14ac:dyDescent="0.35">
      <c r="A256" s="13">
        <v>4</v>
      </c>
      <c r="B256" s="13" t="s">
        <v>279</v>
      </c>
      <c r="C256" s="12" t="s">
        <v>284</v>
      </c>
      <c r="D256" s="13" t="s">
        <v>281</v>
      </c>
      <c r="E256" s="9">
        <v>1</v>
      </c>
      <c r="F256" s="10">
        <f>+[1]HISTORICOS!P256</f>
        <v>1087430.8600000001</v>
      </c>
      <c r="G256" s="10">
        <v>25714300</v>
      </c>
      <c r="H256" s="10">
        <v>1143262</v>
      </c>
      <c r="I256" s="14">
        <f t="shared" si="36"/>
        <v>1087430.8600000001</v>
      </c>
      <c r="J256" s="14">
        <f t="shared" si="37"/>
        <v>25714300</v>
      </c>
      <c r="K256" s="14">
        <f t="shared" si="38"/>
        <v>1143262</v>
      </c>
      <c r="L256" s="14">
        <f t="shared" si="39"/>
        <v>3173759.71</v>
      </c>
      <c r="M256" s="14">
        <f t="shared" si="40"/>
        <v>1636502.56</v>
      </c>
      <c r="N256" s="14">
        <f t="shared" si="41"/>
        <v>9314997.6199999992</v>
      </c>
      <c r="O256" s="15">
        <f t="shared" si="42"/>
        <v>14202239.900524624</v>
      </c>
      <c r="P256" s="16">
        <f t="shared" si="43"/>
        <v>1.5246638249301694</v>
      </c>
      <c r="Q256" s="15">
        <f t="shared" si="45"/>
        <v>1087430.8600000001</v>
      </c>
      <c r="R256" s="17" t="s">
        <v>5</v>
      </c>
    </row>
    <row r="257" spans="1:19" x14ac:dyDescent="0.35">
      <c r="A257" s="13">
        <v>5</v>
      </c>
      <c r="B257" s="13" t="s">
        <v>279</v>
      </c>
      <c r="C257" s="21" t="s">
        <v>285</v>
      </c>
      <c r="D257" s="13" t="s">
        <v>281</v>
      </c>
      <c r="E257" s="9">
        <v>1</v>
      </c>
      <c r="F257" s="10">
        <f>+[1]HISTORICOS!P257</f>
        <v>1087430.8600000001</v>
      </c>
      <c r="G257" s="10">
        <v>25714300</v>
      </c>
      <c r="H257" s="10">
        <v>1143262</v>
      </c>
      <c r="I257" s="14">
        <f t="shared" si="36"/>
        <v>1087430.8600000001</v>
      </c>
      <c r="J257" s="14">
        <f t="shared" si="37"/>
        <v>25714300</v>
      </c>
      <c r="K257" s="14">
        <f t="shared" si="38"/>
        <v>1143262</v>
      </c>
      <c r="L257" s="14">
        <f t="shared" si="39"/>
        <v>3173759.71</v>
      </c>
      <c r="M257" s="14">
        <f t="shared" si="40"/>
        <v>1636502.56</v>
      </c>
      <c r="N257" s="14">
        <f t="shared" si="41"/>
        <v>9314997.6199999992</v>
      </c>
      <c r="O257" s="15">
        <f t="shared" si="42"/>
        <v>14202239.900524624</v>
      </c>
      <c r="P257" s="16">
        <f t="shared" si="43"/>
        <v>1.5246638249301694</v>
      </c>
      <c r="Q257" s="15">
        <f t="shared" si="45"/>
        <v>1087430.8600000001</v>
      </c>
      <c r="R257" s="17" t="s">
        <v>5</v>
      </c>
    </row>
    <row r="258" spans="1:19" ht="23.25" x14ac:dyDescent="0.35">
      <c r="A258" s="13">
        <v>6</v>
      </c>
      <c r="B258" s="13" t="s">
        <v>279</v>
      </c>
      <c r="C258" s="21" t="s">
        <v>286</v>
      </c>
      <c r="D258" s="13" t="s">
        <v>281</v>
      </c>
      <c r="E258" s="9">
        <v>1</v>
      </c>
      <c r="F258" s="10">
        <f>+[1]HISTORICOS!P258</f>
        <v>4833026.0199999996</v>
      </c>
      <c r="G258" s="10">
        <v>25714300</v>
      </c>
      <c r="H258" s="10">
        <v>5081165</v>
      </c>
      <c r="I258" s="14">
        <f t="shared" si="36"/>
        <v>4833026.0199999996</v>
      </c>
      <c r="J258" s="14">
        <f t="shared" si="37"/>
        <v>25714300</v>
      </c>
      <c r="K258" s="14">
        <f t="shared" si="38"/>
        <v>5081165</v>
      </c>
      <c r="L258" s="14">
        <f t="shared" si="39"/>
        <v>8579310.3699999992</v>
      </c>
      <c r="M258" s="14">
        <f t="shared" si="40"/>
        <v>6778070.5099999998</v>
      </c>
      <c r="N258" s="14">
        <f t="shared" si="41"/>
        <v>11876163.67</v>
      </c>
      <c r="O258" s="15">
        <f t="shared" si="42"/>
        <v>11984819.814453099</v>
      </c>
      <c r="P258" s="16">
        <f t="shared" si="43"/>
        <v>1.0091490945622088</v>
      </c>
      <c r="Q258" s="15">
        <f t="shared" si="45"/>
        <v>4833026.0199999996</v>
      </c>
      <c r="R258" s="17" t="s">
        <v>5</v>
      </c>
    </row>
    <row r="259" spans="1:19" ht="23.25" x14ac:dyDescent="0.35">
      <c r="A259" s="13">
        <v>7</v>
      </c>
      <c r="B259" s="13" t="s">
        <v>279</v>
      </c>
      <c r="C259" s="21" t="s">
        <v>287</v>
      </c>
      <c r="D259" s="13" t="s">
        <v>281</v>
      </c>
      <c r="E259" s="9">
        <v>1</v>
      </c>
      <c r="F259" s="10">
        <f>+[1]HISTORICOS!P259</f>
        <v>4833026.0199999996</v>
      </c>
      <c r="G259" s="10">
        <v>25714300</v>
      </c>
      <c r="H259" s="10">
        <v>5081165</v>
      </c>
      <c r="I259" s="14">
        <f t="shared" si="36"/>
        <v>4833026.0199999996</v>
      </c>
      <c r="J259" s="14">
        <f t="shared" si="37"/>
        <v>25714300</v>
      </c>
      <c r="K259" s="14">
        <f t="shared" si="38"/>
        <v>5081165</v>
      </c>
      <c r="L259" s="14">
        <f t="shared" si="39"/>
        <v>8579310.3699999992</v>
      </c>
      <c r="M259" s="14">
        <f t="shared" si="40"/>
        <v>6778070.5099999998</v>
      </c>
      <c r="N259" s="14">
        <f t="shared" si="41"/>
        <v>11876163.67</v>
      </c>
      <c r="O259" s="15">
        <f t="shared" si="42"/>
        <v>11984819.814453099</v>
      </c>
      <c r="P259" s="16">
        <f t="shared" si="43"/>
        <v>1.0091490945622088</v>
      </c>
      <c r="Q259" s="15">
        <f t="shared" si="45"/>
        <v>4833026.0199999996</v>
      </c>
      <c r="R259" s="17" t="s">
        <v>5</v>
      </c>
    </row>
    <row r="260" spans="1:19" ht="23.25" x14ac:dyDescent="0.35">
      <c r="A260" s="13">
        <v>8</v>
      </c>
      <c r="B260" s="13" t="s">
        <v>279</v>
      </c>
      <c r="C260" s="21" t="s">
        <v>288</v>
      </c>
      <c r="D260" s="13" t="s">
        <v>281</v>
      </c>
      <c r="E260" s="9">
        <v>1</v>
      </c>
      <c r="F260" s="10">
        <f>+[1]HISTORICOS!P260</f>
        <v>4833026.0199999996</v>
      </c>
      <c r="G260" s="10">
        <v>25714300</v>
      </c>
      <c r="H260" s="10">
        <v>5081165</v>
      </c>
      <c r="I260" s="14">
        <f t="shared" ref="I260:I323" si="46">+ROUND(MIN(H260,G260,F260),2)</f>
        <v>4833026.0199999996</v>
      </c>
      <c r="J260" s="14">
        <f t="shared" ref="J260:J323" si="47">+ROUND(MAX(H260,G260,F260),2)</f>
        <v>25714300</v>
      </c>
      <c r="K260" s="14">
        <f t="shared" ref="K260:K323" si="48">+ROUND(MEDIAN(H260,G260,F260),2)</f>
        <v>5081165</v>
      </c>
      <c r="L260" s="14">
        <f t="shared" ref="L260:L323" si="49">+ROUND(GEOMEAN(H260,G260,F260),2)</f>
        <v>8579310.3699999992</v>
      </c>
      <c r="M260" s="14">
        <f t="shared" ref="M260:M323" si="50">+ROUND(HARMEAN(H260,G260,F260),2)</f>
        <v>6778070.5099999998</v>
      </c>
      <c r="N260" s="14">
        <f t="shared" ref="N260:N323" si="51">+ROUND(AVERAGE(H260,G260,F260),2)</f>
        <v>11876163.67</v>
      </c>
      <c r="O260" s="15">
        <f t="shared" ref="O260:O323" si="52">+STDEV(F260:H260)</f>
        <v>11984819.814453099</v>
      </c>
      <c r="P260" s="16">
        <f t="shared" ref="P260:P323" si="53">+O260/N260</f>
        <v>1.0091490945622088</v>
      </c>
      <c r="Q260" s="15">
        <f t="shared" si="45"/>
        <v>4833026.0199999996</v>
      </c>
      <c r="R260" s="17" t="s">
        <v>5</v>
      </c>
    </row>
    <row r="261" spans="1:19" x14ac:dyDescent="0.35">
      <c r="A261" s="13"/>
      <c r="B261" s="13"/>
      <c r="C261" s="7" t="s">
        <v>289</v>
      </c>
      <c r="D261" s="13"/>
      <c r="E261" s="9"/>
      <c r="F261" s="10"/>
      <c r="G261" s="10"/>
      <c r="H261" s="10"/>
      <c r="I261" s="14"/>
      <c r="J261" s="14"/>
      <c r="K261" s="14"/>
      <c r="L261" s="14"/>
      <c r="M261" s="14"/>
      <c r="N261" s="14"/>
      <c r="O261" s="15"/>
      <c r="P261" s="16"/>
      <c r="Q261" s="24"/>
      <c r="R261" s="24"/>
    </row>
    <row r="262" spans="1:19" x14ac:dyDescent="0.35">
      <c r="A262" s="13">
        <v>9</v>
      </c>
      <c r="B262" s="13" t="s">
        <v>279</v>
      </c>
      <c r="C262" s="12" t="s">
        <v>290</v>
      </c>
      <c r="D262" s="13" t="s">
        <v>281</v>
      </c>
      <c r="E262" s="9">
        <v>1</v>
      </c>
      <c r="F262" s="10">
        <f>+[1]HISTORICOS!P262</f>
        <v>2046635.49</v>
      </c>
      <c r="G262" s="10">
        <v>17142900</v>
      </c>
      <c r="H262" s="10">
        <v>5023612</v>
      </c>
      <c r="I262" s="14">
        <f t="shared" si="46"/>
        <v>2046635.49</v>
      </c>
      <c r="J262" s="14">
        <f t="shared" si="47"/>
        <v>17142900</v>
      </c>
      <c r="K262" s="14">
        <f t="shared" si="48"/>
        <v>5023612</v>
      </c>
      <c r="L262" s="14">
        <f t="shared" si="49"/>
        <v>5606781.4400000004</v>
      </c>
      <c r="M262" s="14">
        <f t="shared" si="50"/>
        <v>4021448.05</v>
      </c>
      <c r="N262" s="14">
        <f t="shared" si="51"/>
        <v>8071049.1600000001</v>
      </c>
      <c r="O262" s="15">
        <f t="shared" si="52"/>
        <v>7996215.072602802</v>
      </c>
      <c r="P262" s="16">
        <f t="shared" si="53"/>
        <v>0.99072808430308235</v>
      </c>
      <c r="Q262" s="15">
        <f t="shared" ref="Q262:Q264" si="54">+F262</f>
        <v>2046635.49</v>
      </c>
      <c r="R262" s="17" t="s">
        <v>5</v>
      </c>
    </row>
    <row r="263" spans="1:19" x14ac:dyDescent="0.35">
      <c r="A263" s="13">
        <v>10</v>
      </c>
      <c r="B263" s="13" t="s">
        <v>279</v>
      </c>
      <c r="C263" s="12" t="s">
        <v>291</v>
      </c>
      <c r="D263" s="13" t="s">
        <v>281</v>
      </c>
      <c r="E263" s="9">
        <v>1</v>
      </c>
      <c r="F263" s="10">
        <f>+[1]HISTORICOS!P263</f>
        <v>1521208.24</v>
      </c>
      <c r="G263" s="10">
        <v>17142900</v>
      </c>
      <c r="H263" s="10">
        <v>2835915</v>
      </c>
      <c r="I263" s="14">
        <f t="shared" si="46"/>
        <v>1521208.24</v>
      </c>
      <c r="J263" s="14">
        <f t="shared" si="47"/>
        <v>17142900</v>
      </c>
      <c r="K263" s="14">
        <f t="shared" si="48"/>
        <v>2835915</v>
      </c>
      <c r="L263" s="14">
        <f t="shared" si="49"/>
        <v>4197480.8499999996</v>
      </c>
      <c r="M263" s="14">
        <f t="shared" si="50"/>
        <v>2808133.54</v>
      </c>
      <c r="N263" s="14">
        <f t="shared" si="51"/>
        <v>7166674.4100000001</v>
      </c>
      <c r="O263" s="15">
        <f t="shared" si="52"/>
        <v>8664636.2406764906</v>
      </c>
      <c r="P263" s="16">
        <f t="shared" si="53"/>
        <v>1.2090177040254979</v>
      </c>
      <c r="Q263" s="15">
        <f t="shared" si="54"/>
        <v>1521208.24</v>
      </c>
      <c r="R263" s="17" t="s">
        <v>5</v>
      </c>
    </row>
    <row r="264" spans="1:19" x14ac:dyDescent="0.35">
      <c r="A264" s="13">
        <v>11</v>
      </c>
      <c r="B264" s="13" t="s">
        <v>279</v>
      </c>
      <c r="C264" s="21" t="s">
        <v>292</v>
      </c>
      <c r="D264" s="13" t="s">
        <v>281</v>
      </c>
      <c r="E264" s="9">
        <v>1</v>
      </c>
      <c r="F264" s="10">
        <f>+[1]HISTORICOS!P264</f>
        <v>2015647.34</v>
      </c>
      <c r="G264" s="10">
        <v>17142900</v>
      </c>
      <c r="H264" s="10">
        <v>2619194</v>
      </c>
      <c r="I264" s="14">
        <f t="shared" si="46"/>
        <v>2015647.34</v>
      </c>
      <c r="J264" s="14">
        <f t="shared" si="47"/>
        <v>17142900</v>
      </c>
      <c r="K264" s="14">
        <f t="shared" si="48"/>
        <v>2619194</v>
      </c>
      <c r="L264" s="14">
        <f t="shared" si="49"/>
        <v>4489750.1100000003</v>
      </c>
      <c r="M264" s="14">
        <f t="shared" si="50"/>
        <v>3204277.28</v>
      </c>
      <c r="N264" s="14">
        <f t="shared" si="51"/>
        <v>7259247.1100000003</v>
      </c>
      <c r="O264" s="15">
        <f t="shared" si="52"/>
        <v>8564812.4866096769</v>
      </c>
      <c r="P264" s="16">
        <f t="shared" si="53"/>
        <v>1.1798485926744648</v>
      </c>
      <c r="Q264" s="15">
        <f t="shared" si="54"/>
        <v>2015647.34</v>
      </c>
      <c r="R264" s="17" t="s">
        <v>5</v>
      </c>
    </row>
    <row r="265" spans="1:19" x14ac:dyDescent="0.35">
      <c r="A265" s="13">
        <v>12</v>
      </c>
      <c r="B265" s="13" t="s">
        <v>279</v>
      </c>
      <c r="C265" s="21" t="s">
        <v>293</v>
      </c>
      <c r="D265" s="13" t="s">
        <v>281</v>
      </c>
      <c r="E265" s="9">
        <v>1</v>
      </c>
      <c r="F265" s="10"/>
      <c r="G265" s="10">
        <v>17142900</v>
      </c>
      <c r="H265" s="10">
        <v>3005727</v>
      </c>
      <c r="I265" s="14">
        <f t="shared" si="46"/>
        <v>3005727</v>
      </c>
      <c r="J265" s="14">
        <f t="shared" si="47"/>
        <v>17142900</v>
      </c>
      <c r="K265" s="14">
        <f t="shared" si="48"/>
        <v>10074313.5</v>
      </c>
      <c r="L265" s="14">
        <f t="shared" si="49"/>
        <v>7178222.4400000004</v>
      </c>
      <c r="M265" s="14">
        <f t="shared" si="50"/>
        <v>5114678.7699999996</v>
      </c>
      <c r="N265" s="14">
        <f t="shared" si="51"/>
        <v>10074313.5</v>
      </c>
      <c r="O265" s="15">
        <f t="shared" si="52"/>
        <v>9996490.895107368</v>
      </c>
      <c r="P265" s="16">
        <f t="shared" si="53"/>
        <v>0.99227514560742702</v>
      </c>
      <c r="Q265" s="15">
        <f>+N265</f>
        <v>10074313.5</v>
      </c>
      <c r="R265" s="17" t="s">
        <v>13</v>
      </c>
      <c r="S265" s="20"/>
    </row>
    <row r="266" spans="1:19" x14ac:dyDescent="0.35">
      <c r="A266" s="13">
        <v>13</v>
      </c>
      <c r="B266" s="13" t="s">
        <v>279</v>
      </c>
      <c r="C266" s="21" t="s">
        <v>294</v>
      </c>
      <c r="D266" s="13" t="s">
        <v>281</v>
      </c>
      <c r="E266" s="9">
        <v>1</v>
      </c>
      <c r="F266" s="10">
        <f>+[1]HISTORICOS!P266</f>
        <v>1670345.74</v>
      </c>
      <c r="G266" s="10">
        <v>17142900</v>
      </c>
      <c r="H266" s="10">
        <v>1826108</v>
      </c>
      <c r="I266" s="14">
        <f t="shared" si="46"/>
        <v>1670345.74</v>
      </c>
      <c r="J266" s="14">
        <f t="shared" si="47"/>
        <v>17142900</v>
      </c>
      <c r="K266" s="14">
        <f t="shared" si="48"/>
        <v>1826108</v>
      </c>
      <c r="L266" s="14">
        <f t="shared" si="49"/>
        <v>3739432.59</v>
      </c>
      <c r="M266" s="14">
        <f t="shared" si="50"/>
        <v>2490402.87</v>
      </c>
      <c r="N266" s="14">
        <f t="shared" si="51"/>
        <v>6879784.5800000001</v>
      </c>
      <c r="O266" s="15">
        <f t="shared" si="52"/>
        <v>8888459.8814187944</v>
      </c>
      <c r="P266" s="16">
        <f t="shared" si="53"/>
        <v>1.2919677612084177</v>
      </c>
      <c r="Q266" s="15">
        <f t="shared" ref="Q266:Q270" si="55">+F266</f>
        <v>1670345.74</v>
      </c>
      <c r="R266" s="17" t="s">
        <v>5</v>
      </c>
    </row>
    <row r="267" spans="1:19" x14ac:dyDescent="0.35">
      <c r="A267" s="13">
        <v>14</v>
      </c>
      <c r="B267" s="13" t="s">
        <v>279</v>
      </c>
      <c r="C267" s="21" t="s">
        <v>295</v>
      </c>
      <c r="D267" s="13" t="s">
        <v>281</v>
      </c>
      <c r="E267" s="9">
        <v>1</v>
      </c>
      <c r="F267" s="10">
        <f>+[1]HISTORICOS!P267</f>
        <v>2898437</v>
      </c>
      <c r="G267" s="10">
        <v>17142900</v>
      </c>
      <c r="H267" s="10">
        <v>3047250</v>
      </c>
      <c r="I267" s="14">
        <f t="shared" si="46"/>
        <v>2898437</v>
      </c>
      <c r="J267" s="14">
        <f t="shared" si="47"/>
        <v>17142900</v>
      </c>
      <c r="K267" s="14">
        <f t="shared" si="48"/>
        <v>3047250</v>
      </c>
      <c r="L267" s="14">
        <f t="shared" si="49"/>
        <v>5329896.1500000004</v>
      </c>
      <c r="M267" s="14">
        <f t="shared" si="50"/>
        <v>4101097.73</v>
      </c>
      <c r="N267" s="14">
        <f t="shared" si="51"/>
        <v>7696195.6699999999</v>
      </c>
      <c r="O267" s="15">
        <f t="shared" si="52"/>
        <v>8181424.2891018875</v>
      </c>
      <c r="P267" s="16">
        <f t="shared" si="53"/>
        <v>1.0630478537588803</v>
      </c>
      <c r="Q267" s="15">
        <f t="shared" si="55"/>
        <v>2898437</v>
      </c>
      <c r="R267" s="17" t="s">
        <v>5</v>
      </c>
    </row>
    <row r="268" spans="1:19" x14ac:dyDescent="0.35">
      <c r="A268" s="13">
        <v>15</v>
      </c>
      <c r="B268" s="13" t="s">
        <v>279</v>
      </c>
      <c r="C268" s="12" t="s">
        <v>296</v>
      </c>
      <c r="D268" s="13" t="s">
        <v>281</v>
      </c>
      <c r="E268" s="9">
        <v>1</v>
      </c>
      <c r="F268" s="10">
        <f>+[1]HISTORICOS!P268</f>
        <v>4455787.8</v>
      </c>
      <c r="G268" s="10">
        <v>17142900</v>
      </c>
      <c r="H268" s="10">
        <v>4684558</v>
      </c>
      <c r="I268" s="14">
        <f t="shared" si="46"/>
        <v>4455787.8</v>
      </c>
      <c r="J268" s="14">
        <f t="shared" si="47"/>
        <v>17142900</v>
      </c>
      <c r="K268" s="14">
        <f t="shared" si="48"/>
        <v>4684558</v>
      </c>
      <c r="L268" s="14">
        <f t="shared" si="49"/>
        <v>7099467.9699999997</v>
      </c>
      <c r="M268" s="14">
        <f t="shared" si="50"/>
        <v>6045611.6799999997</v>
      </c>
      <c r="N268" s="14">
        <f t="shared" si="51"/>
        <v>8761081.9299999997</v>
      </c>
      <c r="O268" s="15">
        <f t="shared" si="52"/>
        <v>7259768.558854118</v>
      </c>
      <c r="P268" s="16">
        <f t="shared" si="53"/>
        <v>0.82863835960658783</v>
      </c>
      <c r="Q268" s="15">
        <f t="shared" si="55"/>
        <v>4455787.8</v>
      </c>
      <c r="R268" s="17" t="s">
        <v>5</v>
      </c>
    </row>
    <row r="269" spans="1:19" ht="23.25" x14ac:dyDescent="0.35">
      <c r="A269" s="13">
        <v>16</v>
      </c>
      <c r="B269" s="13" t="s">
        <v>279</v>
      </c>
      <c r="C269" s="21" t="s">
        <v>297</v>
      </c>
      <c r="D269" s="13" t="s">
        <v>281</v>
      </c>
      <c r="E269" s="9">
        <v>1</v>
      </c>
      <c r="F269" s="10">
        <f>+[1]HISTORICOS!P269</f>
        <v>33693343.039999999</v>
      </c>
      <c r="G269" s="10">
        <v>45714300</v>
      </c>
      <c r="H269" s="10">
        <v>35423236</v>
      </c>
      <c r="I269" s="14">
        <f t="shared" si="46"/>
        <v>33693343.039999999</v>
      </c>
      <c r="J269" s="14">
        <f t="shared" si="47"/>
        <v>45714300</v>
      </c>
      <c r="K269" s="14">
        <f t="shared" si="48"/>
        <v>35423236</v>
      </c>
      <c r="L269" s="14">
        <f t="shared" si="49"/>
        <v>37928133.420000002</v>
      </c>
      <c r="M269" s="14">
        <f t="shared" si="50"/>
        <v>37601286.479999997</v>
      </c>
      <c r="N269" s="14">
        <f t="shared" si="51"/>
        <v>38276959.68</v>
      </c>
      <c r="O269" s="15">
        <f t="shared" si="52"/>
        <v>6498742.6237609992</v>
      </c>
      <c r="P269" s="16">
        <f t="shared" si="53"/>
        <v>0.16978210072302688</v>
      </c>
      <c r="Q269" s="15">
        <f t="shared" si="55"/>
        <v>33693343.039999999</v>
      </c>
      <c r="R269" s="17" t="s">
        <v>5</v>
      </c>
    </row>
    <row r="270" spans="1:19" x14ac:dyDescent="0.35">
      <c r="A270" s="13">
        <v>17</v>
      </c>
      <c r="B270" s="13" t="s">
        <v>279</v>
      </c>
      <c r="C270" s="12" t="s">
        <v>298</v>
      </c>
      <c r="D270" s="13" t="s">
        <v>281</v>
      </c>
      <c r="E270" s="9">
        <v>1</v>
      </c>
      <c r="F270" s="10">
        <f>+[1]HISTORICOS!P270</f>
        <v>34344677.880000003</v>
      </c>
      <c r="G270" s="10">
        <v>45714300</v>
      </c>
      <c r="H270" s="10">
        <v>36108011</v>
      </c>
      <c r="I270" s="14">
        <f t="shared" si="46"/>
        <v>34344677.880000003</v>
      </c>
      <c r="J270" s="14">
        <f t="shared" si="47"/>
        <v>45714300</v>
      </c>
      <c r="K270" s="14">
        <f t="shared" si="48"/>
        <v>36108011</v>
      </c>
      <c r="L270" s="14">
        <f t="shared" si="49"/>
        <v>38415370.770000003</v>
      </c>
      <c r="M270" s="14">
        <f t="shared" si="50"/>
        <v>38126091.810000002</v>
      </c>
      <c r="N270" s="14">
        <f t="shared" si="51"/>
        <v>38722329.630000003</v>
      </c>
      <c r="O270" s="15">
        <f t="shared" si="52"/>
        <v>6119074.53780396</v>
      </c>
      <c r="P270" s="16">
        <f t="shared" si="53"/>
        <v>0.15802444213127162</v>
      </c>
      <c r="Q270" s="15">
        <f t="shared" si="55"/>
        <v>34344677.880000003</v>
      </c>
      <c r="R270" s="17" t="s">
        <v>5</v>
      </c>
    </row>
    <row r="271" spans="1:19" x14ac:dyDescent="0.35">
      <c r="A271" s="13"/>
      <c r="B271" s="13"/>
      <c r="C271" s="7" t="s">
        <v>299</v>
      </c>
      <c r="D271" s="13"/>
      <c r="E271" s="9"/>
      <c r="F271" s="10"/>
      <c r="G271" s="10"/>
      <c r="H271" s="10"/>
      <c r="I271" s="14"/>
      <c r="J271" s="14"/>
      <c r="K271" s="14"/>
      <c r="L271" s="14"/>
      <c r="M271" s="14"/>
      <c r="N271" s="14"/>
      <c r="O271" s="15"/>
      <c r="P271" s="16"/>
      <c r="Q271" s="24"/>
      <c r="R271" s="24"/>
    </row>
    <row r="272" spans="1:19" x14ac:dyDescent="0.35">
      <c r="A272" s="13">
        <v>18</v>
      </c>
      <c r="B272" s="13" t="s">
        <v>279</v>
      </c>
      <c r="C272" s="21" t="s">
        <v>300</v>
      </c>
      <c r="D272" s="13" t="s">
        <v>281</v>
      </c>
      <c r="E272" s="9">
        <v>1</v>
      </c>
      <c r="F272" s="10">
        <f>+[1]HISTORICOS!P272</f>
        <v>11471.18</v>
      </c>
      <c r="G272" s="10">
        <v>20000000</v>
      </c>
      <c r="H272" s="10">
        <v>37990</v>
      </c>
      <c r="I272" s="14">
        <f t="shared" si="46"/>
        <v>11471.18</v>
      </c>
      <c r="J272" s="14">
        <f t="shared" si="47"/>
        <v>20000000</v>
      </c>
      <c r="K272" s="14">
        <f t="shared" si="48"/>
        <v>37990</v>
      </c>
      <c r="L272" s="14">
        <f t="shared" si="49"/>
        <v>205795.46</v>
      </c>
      <c r="M272" s="14">
        <f t="shared" si="50"/>
        <v>26420.61</v>
      </c>
      <c r="N272" s="14">
        <f t="shared" si="51"/>
        <v>6683153.7300000004</v>
      </c>
      <c r="O272" s="15">
        <f t="shared" si="52"/>
        <v>11532734.793302387</v>
      </c>
      <c r="P272" s="16">
        <f t="shared" si="53"/>
        <v>1.7256426021644704</v>
      </c>
      <c r="Q272" s="15">
        <f t="shared" ref="Q272:Q278" si="56">+F272</f>
        <v>11471.18</v>
      </c>
      <c r="R272" s="17" t="s">
        <v>5</v>
      </c>
    </row>
    <row r="273" spans="1:19" x14ac:dyDescent="0.35">
      <c r="A273" s="13">
        <v>19</v>
      </c>
      <c r="B273" s="13" t="s">
        <v>279</v>
      </c>
      <c r="C273" s="21" t="s">
        <v>301</v>
      </c>
      <c r="D273" s="13" t="s">
        <v>281</v>
      </c>
      <c r="E273" s="9">
        <v>1</v>
      </c>
      <c r="F273" s="10">
        <f>+[1]HISTORICOS!P273</f>
        <v>763500.92</v>
      </c>
      <c r="G273" s="10">
        <v>20000000</v>
      </c>
      <c r="H273" s="10">
        <v>1707256</v>
      </c>
      <c r="I273" s="14">
        <f t="shared" si="46"/>
        <v>763500.92</v>
      </c>
      <c r="J273" s="14">
        <f t="shared" si="47"/>
        <v>20000000</v>
      </c>
      <c r="K273" s="14">
        <f t="shared" si="48"/>
        <v>1707256</v>
      </c>
      <c r="L273" s="14">
        <f t="shared" si="49"/>
        <v>2965145.91</v>
      </c>
      <c r="M273" s="14">
        <f t="shared" si="50"/>
        <v>1542026.9</v>
      </c>
      <c r="N273" s="14">
        <f t="shared" si="51"/>
        <v>7490252.3099999996</v>
      </c>
      <c r="O273" s="15">
        <f t="shared" si="52"/>
        <v>10844031.027523873</v>
      </c>
      <c r="P273" s="16">
        <f t="shared" si="53"/>
        <v>1.447752435928807</v>
      </c>
      <c r="Q273" s="15">
        <f t="shared" si="56"/>
        <v>763500.92</v>
      </c>
      <c r="R273" s="17" t="s">
        <v>5</v>
      </c>
    </row>
    <row r="274" spans="1:19" x14ac:dyDescent="0.35">
      <c r="A274" s="13">
        <v>20</v>
      </c>
      <c r="B274" s="13" t="s">
        <v>279</v>
      </c>
      <c r="C274" s="12" t="s">
        <v>302</v>
      </c>
      <c r="D274" s="13" t="s">
        <v>281</v>
      </c>
      <c r="E274" s="9">
        <v>1</v>
      </c>
      <c r="F274" s="10">
        <f>+[1]HISTORICOS!P274</f>
        <v>1633635.29</v>
      </c>
      <c r="G274" s="10">
        <v>20000000</v>
      </c>
      <c r="H274" s="10">
        <v>4558543</v>
      </c>
      <c r="I274" s="14">
        <f t="shared" si="46"/>
        <v>1633635.29</v>
      </c>
      <c r="J274" s="14">
        <f t="shared" si="47"/>
        <v>20000000</v>
      </c>
      <c r="K274" s="14">
        <f t="shared" si="48"/>
        <v>4558543</v>
      </c>
      <c r="L274" s="14">
        <f t="shared" si="49"/>
        <v>5300746.71</v>
      </c>
      <c r="M274" s="14">
        <f t="shared" si="50"/>
        <v>3403289.58</v>
      </c>
      <c r="N274" s="14">
        <f t="shared" si="51"/>
        <v>8730726.0999999996</v>
      </c>
      <c r="O274" s="15">
        <f t="shared" si="52"/>
        <v>9868443.2414270211</v>
      </c>
      <c r="P274" s="16">
        <f t="shared" si="53"/>
        <v>1.1303118581886358</v>
      </c>
      <c r="Q274" s="15">
        <f t="shared" si="56"/>
        <v>1633635.29</v>
      </c>
      <c r="R274" s="17" t="s">
        <v>5</v>
      </c>
    </row>
    <row r="275" spans="1:19" x14ac:dyDescent="0.35">
      <c r="A275" s="13">
        <v>21</v>
      </c>
      <c r="B275" s="13" t="s">
        <v>279</v>
      </c>
      <c r="C275" s="21" t="s">
        <v>303</v>
      </c>
      <c r="D275" s="13" t="s">
        <v>281</v>
      </c>
      <c r="E275" s="9">
        <v>1</v>
      </c>
      <c r="F275" s="10">
        <f>+[1]HISTORICOS!P275</f>
        <v>2067283.39</v>
      </c>
      <c r="G275" s="10">
        <v>20000000</v>
      </c>
      <c r="H275" s="10">
        <v>2173422</v>
      </c>
      <c r="I275" s="14">
        <f t="shared" si="46"/>
        <v>2067283.39</v>
      </c>
      <c r="J275" s="14">
        <f t="shared" si="47"/>
        <v>20000000</v>
      </c>
      <c r="K275" s="14">
        <f t="shared" si="48"/>
        <v>2173422</v>
      </c>
      <c r="L275" s="14">
        <f t="shared" si="49"/>
        <v>4479106.17</v>
      </c>
      <c r="M275" s="14">
        <f t="shared" si="50"/>
        <v>3018623.26</v>
      </c>
      <c r="N275" s="14">
        <f t="shared" si="51"/>
        <v>8080235.1299999999</v>
      </c>
      <c r="O275" s="15">
        <f t="shared" si="52"/>
        <v>10322955.597511681</v>
      </c>
      <c r="P275" s="16">
        <f t="shared" si="53"/>
        <v>1.2775563373378815</v>
      </c>
      <c r="Q275" s="15">
        <f t="shared" si="56"/>
        <v>2067283.39</v>
      </c>
      <c r="R275" s="17" t="s">
        <v>5</v>
      </c>
    </row>
    <row r="276" spans="1:19" x14ac:dyDescent="0.35">
      <c r="A276" s="13">
        <v>22</v>
      </c>
      <c r="B276" s="13" t="s">
        <v>279</v>
      </c>
      <c r="C276" s="21" t="s">
        <v>304</v>
      </c>
      <c r="D276" s="13" t="s">
        <v>281</v>
      </c>
      <c r="E276" s="9">
        <v>1</v>
      </c>
      <c r="F276" s="10">
        <f>+[1]HISTORICOS!P276</f>
        <v>4907788.0999999996</v>
      </c>
      <c r="G276" s="10">
        <v>20000000</v>
      </c>
      <c r="H276" s="10">
        <v>5159766</v>
      </c>
      <c r="I276" s="14">
        <f t="shared" si="46"/>
        <v>4907788.0999999996</v>
      </c>
      <c r="J276" s="14">
        <f t="shared" si="47"/>
        <v>20000000</v>
      </c>
      <c r="K276" s="14">
        <f t="shared" si="48"/>
        <v>5159766</v>
      </c>
      <c r="L276" s="14">
        <f t="shared" si="49"/>
        <v>7971045.1399999997</v>
      </c>
      <c r="M276" s="14">
        <f t="shared" si="50"/>
        <v>6702936.75</v>
      </c>
      <c r="N276" s="14">
        <f t="shared" si="51"/>
        <v>10022518.029999999</v>
      </c>
      <c r="O276" s="15">
        <f t="shared" si="52"/>
        <v>8641671.3089477662</v>
      </c>
      <c r="P276" s="16">
        <f t="shared" si="53"/>
        <v>0.86222556877233847</v>
      </c>
      <c r="Q276" s="15">
        <f t="shared" si="56"/>
        <v>4907788.0999999996</v>
      </c>
      <c r="R276" s="17" t="s">
        <v>5</v>
      </c>
    </row>
    <row r="277" spans="1:19" x14ac:dyDescent="0.35">
      <c r="A277" s="13">
        <v>23</v>
      </c>
      <c r="B277" s="13" t="s">
        <v>279</v>
      </c>
      <c r="C277" s="21" t="s">
        <v>305</v>
      </c>
      <c r="D277" s="13" t="s">
        <v>281</v>
      </c>
      <c r="E277" s="9">
        <v>1</v>
      </c>
      <c r="F277" s="10">
        <f>+[1]HISTORICOS!P277</f>
        <v>15501193.92</v>
      </c>
      <c r="G277" s="10">
        <v>20000000</v>
      </c>
      <c r="H277" s="10">
        <v>16297061</v>
      </c>
      <c r="I277" s="14">
        <f t="shared" si="46"/>
        <v>15501193.92</v>
      </c>
      <c r="J277" s="14">
        <f t="shared" si="47"/>
        <v>20000000</v>
      </c>
      <c r="K277" s="14">
        <f t="shared" si="48"/>
        <v>16297061</v>
      </c>
      <c r="L277" s="14">
        <f t="shared" si="49"/>
        <v>17159375.530000001</v>
      </c>
      <c r="M277" s="14">
        <f t="shared" si="50"/>
        <v>17057868.32</v>
      </c>
      <c r="N277" s="14">
        <f t="shared" si="51"/>
        <v>17266084.969999999</v>
      </c>
      <c r="O277" s="15">
        <f t="shared" si="52"/>
        <v>2400847.690302792</v>
      </c>
      <c r="P277" s="16">
        <f t="shared" si="53"/>
        <v>0.13904991748125239</v>
      </c>
      <c r="Q277" s="15">
        <f t="shared" si="56"/>
        <v>15501193.92</v>
      </c>
      <c r="R277" s="17" t="s">
        <v>5</v>
      </c>
    </row>
    <row r="278" spans="1:19" x14ac:dyDescent="0.35">
      <c r="A278" s="13">
        <v>24</v>
      </c>
      <c r="B278" s="13" t="s">
        <v>279</v>
      </c>
      <c r="C278" s="21" t="s">
        <v>306</v>
      </c>
      <c r="D278" s="13" t="s">
        <v>281</v>
      </c>
      <c r="E278" s="9">
        <v>1</v>
      </c>
      <c r="F278" s="10">
        <f>+[1]HISTORICOS!P278</f>
        <v>601140.24</v>
      </c>
      <c r="G278" s="10">
        <v>20000000</v>
      </c>
      <c r="H278" s="10">
        <v>632004</v>
      </c>
      <c r="I278" s="14">
        <f t="shared" si="46"/>
        <v>601140.24</v>
      </c>
      <c r="J278" s="14">
        <f t="shared" si="47"/>
        <v>20000000</v>
      </c>
      <c r="K278" s="14">
        <f t="shared" si="48"/>
        <v>632004</v>
      </c>
      <c r="L278" s="14">
        <f t="shared" si="49"/>
        <v>1965962.4</v>
      </c>
      <c r="M278" s="14">
        <f t="shared" si="50"/>
        <v>910256.64000000001</v>
      </c>
      <c r="N278" s="14">
        <f t="shared" si="51"/>
        <v>7077714.75</v>
      </c>
      <c r="O278" s="15">
        <f t="shared" si="52"/>
        <v>11191037.944234995</v>
      </c>
      <c r="P278" s="16">
        <f t="shared" si="53"/>
        <v>1.5811654382136544</v>
      </c>
      <c r="Q278" s="15">
        <f t="shared" si="56"/>
        <v>601140.24</v>
      </c>
      <c r="R278" s="17" t="s">
        <v>5</v>
      </c>
    </row>
    <row r="279" spans="1:19" x14ac:dyDescent="0.35">
      <c r="A279" s="13">
        <v>25</v>
      </c>
      <c r="B279" s="13" t="s">
        <v>279</v>
      </c>
      <c r="C279" s="12" t="s">
        <v>307</v>
      </c>
      <c r="D279" s="13" t="s">
        <v>281</v>
      </c>
      <c r="E279" s="9">
        <v>1</v>
      </c>
      <c r="F279" s="10"/>
      <c r="G279" s="10">
        <v>20000000</v>
      </c>
      <c r="H279" s="10">
        <v>1835333</v>
      </c>
      <c r="I279" s="14">
        <f t="shared" si="46"/>
        <v>1835333</v>
      </c>
      <c r="J279" s="14">
        <f t="shared" si="47"/>
        <v>20000000</v>
      </c>
      <c r="K279" s="14">
        <f t="shared" si="48"/>
        <v>10917666.5</v>
      </c>
      <c r="L279" s="14">
        <f t="shared" si="49"/>
        <v>6058602.1500000004</v>
      </c>
      <c r="M279" s="14">
        <f t="shared" si="50"/>
        <v>3362134.21</v>
      </c>
      <c r="N279" s="14">
        <f t="shared" si="51"/>
        <v>10917666.5</v>
      </c>
      <c r="O279" s="15">
        <f t="shared" si="52"/>
        <v>12844359.2136955</v>
      </c>
      <c r="P279" s="16">
        <f t="shared" si="53"/>
        <v>1.1764747726719349</v>
      </c>
      <c r="Q279" s="15">
        <f>+N279</f>
        <v>10917666.5</v>
      </c>
      <c r="R279" s="17" t="s">
        <v>13</v>
      </c>
      <c r="S279" s="20"/>
    </row>
    <row r="280" spans="1:19" ht="23.25" x14ac:dyDescent="0.35">
      <c r="A280" s="13">
        <v>26</v>
      </c>
      <c r="B280" s="13" t="s">
        <v>279</v>
      </c>
      <c r="C280" s="12" t="s">
        <v>308</v>
      </c>
      <c r="D280" s="13" t="s">
        <v>281</v>
      </c>
      <c r="E280" s="9">
        <v>1</v>
      </c>
      <c r="F280" s="10">
        <f>+[1]HISTORICOS!P280</f>
        <v>652779.9</v>
      </c>
      <c r="G280" s="10">
        <v>20000000</v>
      </c>
      <c r="H280" s="10">
        <v>686296</v>
      </c>
      <c r="I280" s="14">
        <f t="shared" si="46"/>
        <v>652779.9</v>
      </c>
      <c r="J280" s="14">
        <f t="shared" si="47"/>
        <v>20000000</v>
      </c>
      <c r="K280" s="14">
        <f t="shared" si="48"/>
        <v>686296</v>
      </c>
      <c r="L280" s="14">
        <f t="shared" si="49"/>
        <v>2076998</v>
      </c>
      <c r="M280" s="14">
        <f t="shared" si="50"/>
        <v>987164.51</v>
      </c>
      <c r="N280" s="14">
        <f t="shared" si="51"/>
        <v>7113025.2999999998</v>
      </c>
      <c r="O280" s="15">
        <f t="shared" si="52"/>
        <v>11160460.049705382</v>
      </c>
      <c r="P280" s="16">
        <f t="shared" si="53"/>
        <v>1.5690173419888416</v>
      </c>
      <c r="Q280" s="15">
        <f t="shared" ref="Q280:Q290" si="57">+F280</f>
        <v>652779.9</v>
      </c>
      <c r="R280" s="17" t="s">
        <v>5</v>
      </c>
    </row>
    <row r="281" spans="1:19" ht="23.25" x14ac:dyDescent="0.35">
      <c r="A281" s="13">
        <v>27</v>
      </c>
      <c r="B281" s="13" t="s">
        <v>279</v>
      </c>
      <c r="C281" s="12" t="s">
        <v>309</v>
      </c>
      <c r="D281" s="13" t="s">
        <v>281</v>
      </c>
      <c r="E281" s="9">
        <v>1</v>
      </c>
      <c r="F281" s="10">
        <f>+[1]HISTORICOS!P281</f>
        <v>853529.31</v>
      </c>
      <c r="G281" s="10">
        <v>20000000</v>
      </c>
      <c r="H281" s="10">
        <v>897351</v>
      </c>
      <c r="I281" s="14">
        <f t="shared" si="46"/>
        <v>853529.31</v>
      </c>
      <c r="J281" s="14">
        <f t="shared" si="47"/>
        <v>20000000</v>
      </c>
      <c r="K281" s="14">
        <f t="shared" si="48"/>
        <v>897351</v>
      </c>
      <c r="L281" s="14">
        <f t="shared" si="49"/>
        <v>2483534.87</v>
      </c>
      <c r="M281" s="14">
        <f t="shared" si="50"/>
        <v>1284248.19</v>
      </c>
      <c r="N281" s="14">
        <f t="shared" si="51"/>
        <v>7250293.4400000004</v>
      </c>
      <c r="O281" s="15">
        <f t="shared" si="52"/>
        <v>11041591.514517164</v>
      </c>
      <c r="P281" s="16">
        <f t="shared" si="53"/>
        <v>1.5229165006757523</v>
      </c>
      <c r="Q281" s="15">
        <f t="shared" si="57"/>
        <v>853529.31</v>
      </c>
      <c r="R281" s="17" t="s">
        <v>5</v>
      </c>
    </row>
    <row r="282" spans="1:19" x14ac:dyDescent="0.35">
      <c r="A282" s="13">
        <v>28</v>
      </c>
      <c r="B282" s="13" t="s">
        <v>279</v>
      </c>
      <c r="C282" s="21" t="s">
        <v>310</v>
      </c>
      <c r="D282" s="13" t="s">
        <v>281</v>
      </c>
      <c r="E282" s="9">
        <v>1</v>
      </c>
      <c r="F282" s="10">
        <f>+[1]HISTORICOS!P282</f>
        <v>4524618.55</v>
      </c>
      <c r="G282" s="10">
        <v>20000000</v>
      </c>
      <c r="H282" s="10">
        <v>6906683</v>
      </c>
      <c r="I282" s="14">
        <f t="shared" si="46"/>
        <v>4524618.55</v>
      </c>
      <c r="J282" s="14">
        <f t="shared" si="47"/>
        <v>20000000</v>
      </c>
      <c r="K282" s="14">
        <f t="shared" si="48"/>
        <v>6906683</v>
      </c>
      <c r="L282" s="14">
        <f t="shared" si="49"/>
        <v>8549889.4000000004</v>
      </c>
      <c r="M282" s="14">
        <f t="shared" si="50"/>
        <v>7215000.1299999999</v>
      </c>
      <c r="N282" s="14">
        <f t="shared" si="51"/>
        <v>10477100.52</v>
      </c>
      <c r="O282" s="15">
        <f t="shared" si="52"/>
        <v>8332632.7585128313</v>
      </c>
      <c r="P282" s="16">
        <f t="shared" si="53"/>
        <v>0.79531858481327533</v>
      </c>
      <c r="Q282" s="15">
        <f t="shared" si="57"/>
        <v>4524618.55</v>
      </c>
      <c r="R282" s="17" t="s">
        <v>5</v>
      </c>
    </row>
    <row r="283" spans="1:19" x14ac:dyDescent="0.35">
      <c r="A283" s="13">
        <v>29</v>
      </c>
      <c r="B283" s="13" t="s">
        <v>279</v>
      </c>
      <c r="C283" s="21" t="s">
        <v>311</v>
      </c>
      <c r="D283" s="13" t="s">
        <v>281</v>
      </c>
      <c r="E283" s="9">
        <v>1</v>
      </c>
      <c r="F283" s="10">
        <f>+[1]HISTORICOS!P283</f>
        <v>362519.24</v>
      </c>
      <c r="G283" s="10">
        <v>20000000</v>
      </c>
      <c r="H283" s="10">
        <v>384285</v>
      </c>
      <c r="I283" s="14">
        <f t="shared" si="46"/>
        <v>362519.24</v>
      </c>
      <c r="J283" s="14">
        <f t="shared" si="47"/>
        <v>20000000</v>
      </c>
      <c r="K283" s="14">
        <f t="shared" si="48"/>
        <v>384285</v>
      </c>
      <c r="L283" s="14">
        <f t="shared" si="49"/>
        <v>1407142.77</v>
      </c>
      <c r="M283" s="14">
        <f t="shared" si="50"/>
        <v>554455.93000000005</v>
      </c>
      <c r="N283" s="14">
        <f t="shared" si="51"/>
        <v>6915601.4100000001</v>
      </c>
      <c r="O283" s="15">
        <f t="shared" si="52"/>
        <v>11331426.795340056</v>
      </c>
      <c r="P283" s="16">
        <f t="shared" si="53"/>
        <v>1.6385309279037896</v>
      </c>
      <c r="Q283" s="15">
        <f t="shared" si="57"/>
        <v>362519.24</v>
      </c>
      <c r="R283" s="17" t="s">
        <v>5</v>
      </c>
    </row>
    <row r="284" spans="1:19" ht="23.25" x14ac:dyDescent="0.35">
      <c r="A284" s="13">
        <v>30</v>
      </c>
      <c r="B284" s="13" t="s">
        <v>279</v>
      </c>
      <c r="C284" s="12" t="s">
        <v>312</v>
      </c>
      <c r="D284" s="13" t="s">
        <v>281</v>
      </c>
      <c r="E284" s="9">
        <v>1</v>
      </c>
      <c r="F284" s="10">
        <f>+[1]HISTORICOS!P284</f>
        <v>1958981.31</v>
      </c>
      <c r="G284" s="10">
        <v>20000000</v>
      </c>
      <c r="H284" s="10">
        <v>2059560</v>
      </c>
      <c r="I284" s="14">
        <f t="shared" si="46"/>
        <v>1958981.31</v>
      </c>
      <c r="J284" s="14">
        <f t="shared" si="47"/>
        <v>20000000</v>
      </c>
      <c r="K284" s="14">
        <f t="shared" si="48"/>
        <v>2059560</v>
      </c>
      <c r="L284" s="14">
        <f t="shared" si="49"/>
        <v>4321271.75</v>
      </c>
      <c r="M284" s="14">
        <f t="shared" si="50"/>
        <v>2868041.43</v>
      </c>
      <c r="N284" s="14">
        <f t="shared" si="51"/>
        <v>8006180.4400000004</v>
      </c>
      <c r="O284" s="15">
        <f t="shared" si="52"/>
        <v>10387074.169686504</v>
      </c>
      <c r="P284" s="16">
        <f t="shared" si="53"/>
        <v>1.2973819722812172</v>
      </c>
      <c r="Q284" s="15">
        <f t="shared" si="57"/>
        <v>1958981.31</v>
      </c>
      <c r="R284" s="17" t="s">
        <v>5</v>
      </c>
    </row>
    <row r="285" spans="1:19" ht="23.25" x14ac:dyDescent="0.35">
      <c r="A285" s="13">
        <v>31</v>
      </c>
      <c r="B285" s="13" t="s">
        <v>279</v>
      </c>
      <c r="C285" s="12" t="s">
        <v>313</v>
      </c>
      <c r="D285" s="13" t="s">
        <v>281</v>
      </c>
      <c r="E285" s="9">
        <v>1</v>
      </c>
      <c r="F285" s="10">
        <f>+[1]HISTORICOS!P285</f>
        <v>1972254.01</v>
      </c>
      <c r="G285" s="10">
        <v>20000000</v>
      </c>
      <c r="H285" s="10">
        <v>2073514</v>
      </c>
      <c r="I285" s="14">
        <f t="shared" si="46"/>
        <v>1972254.01</v>
      </c>
      <c r="J285" s="14">
        <f t="shared" si="47"/>
        <v>20000000</v>
      </c>
      <c r="K285" s="14">
        <f t="shared" si="48"/>
        <v>2073514</v>
      </c>
      <c r="L285" s="14">
        <f t="shared" si="49"/>
        <v>4340768.3</v>
      </c>
      <c r="M285" s="14">
        <f t="shared" si="50"/>
        <v>2886538.35</v>
      </c>
      <c r="N285" s="14">
        <f t="shared" si="51"/>
        <v>8015256</v>
      </c>
      <c r="O285" s="15">
        <f t="shared" si="52"/>
        <v>10379216.246693291</v>
      </c>
      <c r="P285" s="16">
        <f t="shared" si="53"/>
        <v>1.2949325943791803</v>
      </c>
      <c r="Q285" s="15">
        <f t="shared" si="57"/>
        <v>1972254.01</v>
      </c>
      <c r="R285" s="17" t="s">
        <v>5</v>
      </c>
    </row>
    <row r="286" spans="1:19" x14ac:dyDescent="0.35">
      <c r="A286" s="13">
        <v>32</v>
      </c>
      <c r="B286" s="13" t="s">
        <v>279</v>
      </c>
      <c r="C286" s="21" t="s">
        <v>314</v>
      </c>
      <c r="D286" s="13" t="s">
        <v>281</v>
      </c>
      <c r="E286" s="9">
        <v>1</v>
      </c>
      <c r="F286" s="10">
        <f>+[1]HISTORICOS!P286</f>
        <v>913183.35</v>
      </c>
      <c r="G286" s="10">
        <v>20000000</v>
      </c>
      <c r="H286" s="10">
        <v>5126583</v>
      </c>
      <c r="I286" s="14">
        <f t="shared" si="46"/>
        <v>913183.35</v>
      </c>
      <c r="J286" s="14">
        <f t="shared" si="47"/>
        <v>20000000</v>
      </c>
      <c r="K286" s="14">
        <f t="shared" si="48"/>
        <v>5126583</v>
      </c>
      <c r="L286" s="14">
        <f t="shared" si="49"/>
        <v>4540865.7</v>
      </c>
      <c r="M286" s="14">
        <f t="shared" si="50"/>
        <v>2238585.39</v>
      </c>
      <c r="N286" s="14">
        <f t="shared" si="51"/>
        <v>8679922.1199999992</v>
      </c>
      <c r="O286" s="15">
        <f t="shared" si="52"/>
        <v>10027278.12600231</v>
      </c>
      <c r="P286" s="16">
        <f t="shared" si="53"/>
        <v>1.1552267390622983</v>
      </c>
      <c r="Q286" s="15">
        <f t="shared" si="57"/>
        <v>913183.35</v>
      </c>
      <c r="R286" s="17" t="s">
        <v>5</v>
      </c>
    </row>
    <row r="287" spans="1:19" x14ac:dyDescent="0.35">
      <c r="A287" s="13">
        <v>33</v>
      </c>
      <c r="B287" s="13" t="s">
        <v>279</v>
      </c>
      <c r="C287" s="21" t="s">
        <v>315</v>
      </c>
      <c r="D287" s="13" t="s">
        <v>281</v>
      </c>
      <c r="E287" s="9">
        <v>1</v>
      </c>
      <c r="F287" s="10">
        <f>+[1]HISTORICOS!P287</f>
        <v>27481.8</v>
      </c>
      <c r="G287" s="10">
        <v>20000000</v>
      </c>
      <c r="H287" s="10">
        <v>28893</v>
      </c>
      <c r="I287" s="14">
        <f t="shared" si="46"/>
        <v>27481.8</v>
      </c>
      <c r="J287" s="14">
        <f t="shared" si="47"/>
        <v>20000000</v>
      </c>
      <c r="K287" s="14">
        <f t="shared" si="48"/>
        <v>28893</v>
      </c>
      <c r="L287" s="14">
        <f t="shared" si="49"/>
        <v>251356.01</v>
      </c>
      <c r="M287" s="14">
        <f t="shared" si="50"/>
        <v>42224.87</v>
      </c>
      <c r="N287" s="14">
        <f t="shared" si="51"/>
        <v>6685458.2699999996</v>
      </c>
      <c r="O287" s="15">
        <f t="shared" si="52"/>
        <v>11530731.402403649</v>
      </c>
      <c r="P287" s="16">
        <f t="shared" si="53"/>
        <v>1.7247480930583461</v>
      </c>
      <c r="Q287" s="15">
        <f t="shared" si="57"/>
        <v>27481.8</v>
      </c>
      <c r="R287" s="17" t="s">
        <v>5</v>
      </c>
    </row>
    <row r="288" spans="1:19" x14ac:dyDescent="0.35">
      <c r="A288" s="13">
        <v>34</v>
      </c>
      <c r="B288" s="13" t="s">
        <v>279</v>
      </c>
      <c r="C288" s="21" t="s">
        <v>316</v>
      </c>
      <c r="D288" s="13" t="s">
        <v>281</v>
      </c>
      <c r="E288" s="9">
        <v>1</v>
      </c>
      <c r="F288" s="10">
        <f>+[1]HISTORICOS!P288</f>
        <v>32590.3</v>
      </c>
      <c r="G288" s="10">
        <v>20000000</v>
      </c>
      <c r="H288" s="10">
        <v>34264</v>
      </c>
      <c r="I288" s="14">
        <f t="shared" si="46"/>
        <v>32590.3</v>
      </c>
      <c r="J288" s="14">
        <f t="shared" si="47"/>
        <v>20000000</v>
      </c>
      <c r="K288" s="14">
        <f t="shared" si="48"/>
        <v>34264</v>
      </c>
      <c r="L288" s="14">
        <f t="shared" si="49"/>
        <v>281612.64</v>
      </c>
      <c r="M288" s="14">
        <f t="shared" si="50"/>
        <v>50067.49</v>
      </c>
      <c r="N288" s="14">
        <f t="shared" si="51"/>
        <v>6688951.4299999997</v>
      </c>
      <c r="O288" s="15">
        <f t="shared" si="52"/>
        <v>11527706.240117196</v>
      </c>
      <c r="P288" s="16">
        <f t="shared" si="53"/>
        <v>1.7233951181668539</v>
      </c>
      <c r="Q288" s="15">
        <f t="shared" si="57"/>
        <v>32590.3</v>
      </c>
      <c r="R288" s="17" t="s">
        <v>5</v>
      </c>
    </row>
    <row r="289" spans="1:19" x14ac:dyDescent="0.35">
      <c r="A289" s="13">
        <v>35</v>
      </c>
      <c r="B289" s="13" t="s">
        <v>279</v>
      </c>
      <c r="C289" s="21" t="s">
        <v>317</v>
      </c>
      <c r="D289" s="13" t="s">
        <v>281</v>
      </c>
      <c r="E289" s="9">
        <v>1</v>
      </c>
      <c r="F289" s="10">
        <f>+[1]HISTORICOS!P289</f>
        <v>216448.27</v>
      </c>
      <c r="G289" s="10">
        <v>20000000</v>
      </c>
      <c r="H289" s="10">
        <v>227561</v>
      </c>
      <c r="I289" s="14">
        <f t="shared" si="46"/>
        <v>216448.27</v>
      </c>
      <c r="J289" s="14">
        <f t="shared" si="47"/>
        <v>20000000</v>
      </c>
      <c r="K289" s="14">
        <f t="shared" si="48"/>
        <v>227561</v>
      </c>
      <c r="L289" s="14">
        <f t="shared" si="49"/>
        <v>995009.7</v>
      </c>
      <c r="M289" s="14">
        <f t="shared" si="50"/>
        <v>330962.62</v>
      </c>
      <c r="N289" s="14">
        <f t="shared" si="51"/>
        <v>6814669.7599999998</v>
      </c>
      <c r="O289" s="15">
        <f t="shared" si="52"/>
        <v>11418832.299868166</v>
      </c>
      <c r="P289" s="16">
        <f t="shared" si="53"/>
        <v>1.6756251883096631</v>
      </c>
      <c r="Q289" s="15">
        <f t="shared" si="57"/>
        <v>216448.27</v>
      </c>
      <c r="R289" s="17" t="s">
        <v>5</v>
      </c>
    </row>
    <row r="290" spans="1:19" x14ac:dyDescent="0.35">
      <c r="A290" s="13">
        <v>36</v>
      </c>
      <c r="B290" s="13" t="s">
        <v>279</v>
      </c>
      <c r="C290" s="21" t="s">
        <v>318</v>
      </c>
      <c r="D290" s="13" t="s">
        <v>281</v>
      </c>
      <c r="E290" s="9">
        <v>1</v>
      </c>
      <c r="F290" s="10">
        <f>+[1]HISTORICOS!P290</f>
        <v>41097.64</v>
      </c>
      <c r="G290" s="10">
        <v>20000000</v>
      </c>
      <c r="H290" s="10">
        <v>43208</v>
      </c>
      <c r="I290" s="14">
        <f t="shared" si="46"/>
        <v>41097.64</v>
      </c>
      <c r="J290" s="14">
        <f t="shared" si="47"/>
        <v>20000000</v>
      </c>
      <c r="K290" s="14">
        <f t="shared" si="48"/>
        <v>43208</v>
      </c>
      <c r="L290" s="14">
        <f t="shared" si="49"/>
        <v>328703.01</v>
      </c>
      <c r="M290" s="14">
        <f t="shared" si="50"/>
        <v>63123.13</v>
      </c>
      <c r="N290" s="14">
        <f t="shared" si="51"/>
        <v>6694768.5499999998</v>
      </c>
      <c r="O290" s="15">
        <f t="shared" si="52"/>
        <v>11522668.490132084</v>
      </c>
      <c r="P290" s="16">
        <f t="shared" si="53"/>
        <v>1.721145160445029</v>
      </c>
      <c r="Q290" s="15">
        <f t="shared" si="57"/>
        <v>41097.64</v>
      </c>
      <c r="R290" s="17" t="s">
        <v>5</v>
      </c>
    </row>
    <row r="291" spans="1:19" x14ac:dyDescent="0.35">
      <c r="A291" s="13">
        <v>37</v>
      </c>
      <c r="B291" s="13" t="s">
        <v>279</v>
      </c>
      <c r="C291" s="21" t="s">
        <v>319</v>
      </c>
      <c r="D291" s="13" t="s">
        <v>281</v>
      </c>
      <c r="E291" s="9">
        <v>1</v>
      </c>
      <c r="F291" s="10"/>
      <c r="G291" s="10">
        <v>20000000</v>
      </c>
      <c r="H291" s="10">
        <v>133584</v>
      </c>
      <c r="I291" s="14">
        <f t="shared" si="46"/>
        <v>133584</v>
      </c>
      <c r="J291" s="14">
        <f t="shared" si="47"/>
        <v>20000000</v>
      </c>
      <c r="K291" s="14">
        <f t="shared" si="48"/>
        <v>10066792</v>
      </c>
      <c r="L291" s="14">
        <f t="shared" si="49"/>
        <v>1634527.45</v>
      </c>
      <c r="M291" s="14">
        <f t="shared" si="50"/>
        <v>265395.37</v>
      </c>
      <c r="N291" s="14">
        <f t="shared" si="51"/>
        <v>10066792</v>
      </c>
      <c r="O291" s="15">
        <f t="shared" si="52"/>
        <v>14047677.471472926</v>
      </c>
      <c r="P291" s="16">
        <f t="shared" si="53"/>
        <v>1.3954472757034144</v>
      </c>
      <c r="Q291" s="15">
        <f t="shared" ref="Q291:Q293" si="58">+N291</f>
        <v>10066792</v>
      </c>
      <c r="R291" s="17" t="s">
        <v>13</v>
      </c>
      <c r="S291" s="20"/>
    </row>
    <row r="292" spans="1:19" x14ac:dyDescent="0.35">
      <c r="A292" s="13">
        <v>38</v>
      </c>
      <c r="B292" s="13" t="s">
        <v>279</v>
      </c>
      <c r="C292" s="21" t="s">
        <v>320</v>
      </c>
      <c r="D292" s="13" t="s">
        <v>281</v>
      </c>
      <c r="E292" s="9">
        <v>1</v>
      </c>
      <c r="F292" s="10"/>
      <c r="G292" s="10">
        <v>20000000</v>
      </c>
      <c r="H292" s="10">
        <v>5779762</v>
      </c>
      <c r="I292" s="14">
        <f t="shared" si="46"/>
        <v>5779762</v>
      </c>
      <c r="J292" s="14">
        <f t="shared" si="47"/>
        <v>20000000</v>
      </c>
      <c r="K292" s="14">
        <f t="shared" si="48"/>
        <v>12889881</v>
      </c>
      <c r="L292" s="14">
        <f t="shared" si="49"/>
        <v>10751522.68</v>
      </c>
      <c r="M292" s="14">
        <f t="shared" si="50"/>
        <v>8967905.9100000001</v>
      </c>
      <c r="N292" s="14">
        <f t="shared" si="51"/>
        <v>12889881</v>
      </c>
      <c r="O292" s="15">
        <f t="shared" si="52"/>
        <v>10055226.719886629</v>
      </c>
      <c r="P292" s="16">
        <f t="shared" si="53"/>
        <v>0.78008685416774826</v>
      </c>
      <c r="Q292" s="15">
        <f t="shared" si="58"/>
        <v>12889881</v>
      </c>
      <c r="R292" s="17" t="s">
        <v>13</v>
      </c>
      <c r="S292" s="20"/>
    </row>
    <row r="293" spans="1:19" x14ac:dyDescent="0.35">
      <c r="A293" s="13">
        <v>39</v>
      </c>
      <c r="B293" s="13" t="s">
        <v>279</v>
      </c>
      <c r="C293" s="21" t="s">
        <v>321</v>
      </c>
      <c r="D293" s="13" t="s">
        <v>281</v>
      </c>
      <c r="E293" s="9">
        <v>1</v>
      </c>
      <c r="F293" s="10"/>
      <c r="G293" s="10">
        <v>20000000</v>
      </c>
      <c r="H293" s="10">
        <v>1024760</v>
      </c>
      <c r="I293" s="14">
        <f t="shared" si="46"/>
        <v>1024760</v>
      </c>
      <c r="J293" s="14">
        <f t="shared" si="47"/>
        <v>20000000</v>
      </c>
      <c r="K293" s="14">
        <f t="shared" si="48"/>
        <v>10512380</v>
      </c>
      <c r="L293" s="14">
        <f t="shared" si="49"/>
        <v>4527162.47</v>
      </c>
      <c r="M293" s="14">
        <f t="shared" si="50"/>
        <v>1949625.11</v>
      </c>
      <c r="N293" s="14">
        <f t="shared" si="51"/>
        <v>10512380</v>
      </c>
      <c r="O293" s="15">
        <f t="shared" si="52"/>
        <v>13417520.878642224</v>
      </c>
      <c r="P293" s="16">
        <f t="shared" si="53"/>
        <v>1.2763542488610784</v>
      </c>
      <c r="Q293" s="15">
        <f t="shared" si="58"/>
        <v>10512380</v>
      </c>
      <c r="R293" s="17" t="s">
        <v>13</v>
      </c>
      <c r="S293" s="20"/>
    </row>
    <row r="294" spans="1:19" x14ac:dyDescent="0.35">
      <c r="A294" s="13">
        <v>40</v>
      </c>
      <c r="B294" s="13" t="s">
        <v>279</v>
      </c>
      <c r="C294" s="21" t="s">
        <v>322</v>
      </c>
      <c r="D294" s="13" t="s">
        <v>281</v>
      </c>
      <c r="E294" s="9">
        <v>1</v>
      </c>
      <c r="F294" s="10">
        <f>+[1]HISTORICOS!P294</f>
        <v>1862702.6</v>
      </c>
      <c r="G294" s="10">
        <v>20000000</v>
      </c>
      <c r="H294" s="10">
        <v>1958338</v>
      </c>
      <c r="I294" s="14">
        <f t="shared" si="46"/>
        <v>1862702.6</v>
      </c>
      <c r="J294" s="14">
        <f t="shared" si="47"/>
        <v>20000000</v>
      </c>
      <c r="K294" s="14">
        <f t="shared" si="48"/>
        <v>1958338</v>
      </c>
      <c r="L294" s="14">
        <f t="shared" si="49"/>
        <v>4178499.83</v>
      </c>
      <c r="M294" s="14">
        <f t="shared" si="50"/>
        <v>2733506.53</v>
      </c>
      <c r="N294" s="14">
        <f t="shared" si="51"/>
        <v>7940346.8700000001</v>
      </c>
      <c r="O294" s="15">
        <f t="shared" si="52"/>
        <v>10444075.440395413</v>
      </c>
      <c r="P294" s="16">
        <f t="shared" si="53"/>
        <v>1.3153172791298238</v>
      </c>
      <c r="Q294" s="15">
        <f t="shared" ref="Q294:Q320" si="59">+F294</f>
        <v>1862702.6</v>
      </c>
      <c r="R294" s="17" t="s">
        <v>5</v>
      </c>
    </row>
    <row r="295" spans="1:19" x14ac:dyDescent="0.35">
      <c r="A295" s="13">
        <v>41</v>
      </c>
      <c r="B295" s="13" t="s">
        <v>279</v>
      </c>
      <c r="C295" s="21" t="s">
        <v>323</v>
      </c>
      <c r="D295" s="13" t="s">
        <v>281</v>
      </c>
      <c r="E295" s="9">
        <v>1</v>
      </c>
      <c r="F295" s="10">
        <f>+[1]HISTORICOS!P295</f>
        <v>273905.71000000002</v>
      </c>
      <c r="G295" s="10">
        <v>20000000</v>
      </c>
      <c r="H295" s="10">
        <v>287338</v>
      </c>
      <c r="I295" s="14">
        <f t="shared" si="46"/>
        <v>273905.71000000002</v>
      </c>
      <c r="J295" s="14">
        <f t="shared" si="47"/>
        <v>20000000</v>
      </c>
      <c r="K295" s="14">
        <f t="shared" si="48"/>
        <v>287338</v>
      </c>
      <c r="L295" s="14">
        <f t="shared" si="49"/>
        <v>1163254.43</v>
      </c>
      <c r="M295" s="14">
        <f t="shared" si="50"/>
        <v>417762.52</v>
      </c>
      <c r="N295" s="14">
        <f t="shared" si="51"/>
        <v>6853747.9000000004</v>
      </c>
      <c r="O295" s="15">
        <f t="shared" si="52"/>
        <v>11384990.261235984</v>
      </c>
      <c r="P295" s="16">
        <f t="shared" si="53"/>
        <v>1.6611335035004693</v>
      </c>
      <c r="Q295" s="15">
        <f t="shared" si="59"/>
        <v>273905.71000000002</v>
      </c>
      <c r="R295" s="17" t="s">
        <v>5</v>
      </c>
    </row>
    <row r="296" spans="1:19" ht="23.25" x14ac:dyDescent="0.35">
      <c r="A296" s="13">
        <v>42</v>
      </c>
      <c r="B296" s="13" t="s">
        <v>279</v>
      </c>
      <c r="C296" s="21" t="s">
        <v>324</v>
      </c>
      <c r="D296" s="13" t="s">
        <v>281</v>
      </c>
      <c r="E296" s="9">
        <v>1</v>
      </c>
      <c r="F296" s="10">
        <f>+[1]HISTORICOS!P296</f>
        <v>16200456.68</v>
      </c>
      <c r="G296" s="10">
        <v>20000000</v>
      </c>
      <c r="H296" s="10">
        <v>17032224</v>
      </c>
      <c r="I296" s="14">
        <f t="shared" si="46"/>
        <v>16200456.68</v>
      </c>
      <c r="J296" s="14">
        <f t="shared" si="47"/>
        <v>20000000</v>
      </c>
      <c r="K296" s="14">
        <f t="shared" si="48"/>
        <v>17032224</v>
      </c>
      <c r="L296" s="14">
        <f t="shared" si="49"/>
        <v>17671613.5</v>
      </c>
      <c r="M296" s="14">
        <f t="shared" si="50"/>
        <v>17601616.25</v>
      </c>
      <c r="N296" s="14">
        <f t="shared" si="51"/>
        <v>17744226.890000001</v>
      </c>
      <c r="O296" s="15">
        <f t="shared" si="52"/>
        <v>1997334.0857817037</v>
      </c>
      <c r="P296" s="16">
        <f t="shared" si="53"/>
        <v>0.1125624744410436</v>
      </c>
      <c r="Q296" s="15">
        <f t="shared" si="59"/>
        <v>16200456.68</v>
      </c>
      <c r="R296" s="17" t="s">
        <v>5</v>
      </c>
    </row>
    <row r="297" spans="1:19" x14ac:dyDescent="0.35">
      <c r="A297" s="13">
        <v>43</v>
      </c>
      <c r="B297" s="13" t="s">
        <v>279</v>
      </c>
      <c r="C297" s="21" t="s">
        <v>325</v>
      </c>
      <c r="D297" s="13" t="s">
        <v>281</v>
      </c>
      <c r="E297" s="9">
        <v>1</v>
      </c>
      <c r="F297" s="10">
        <f>+[1]HISTORICOS!P297</f>
        <v>477477.59</v>
      </c>
      <c r="G297" s="10">
        <v>20000000</v>
      </c>
      <c r="H297" s="10">
        <v>1021314</v>
      </c>
      <c r="I297" s="14">
        <f t="shared" si="46"/>
        <v>477477.59</v>
      </c>
      <c r="J297" s="14">
        <f t="shared" si="47"/>
        <v>20000000</v>
      </c>
      <c r="K297" s="14">
        <f t="shared" si="48"/>
        <v>1021314</v>
      </c>
      <c r="L297" s="14">
        <f t="shared" si="49"/>
        <v>2136555.0699999998</v>
      </c>
      <c r="M297" s="14">
        <f t="shared" si="50"/>
        <v>960470.27</v>
      </c>
      <c r="N297" s="14">
        <f t="shared" si="51"/>
        <v>7166263.8600000003</v>
      </c>
      <c r="O297" s="15">
        <f t="shared" si="52"/>
        <v>11117667.333096376</v>
      </c>
      <c r="P297" s="16">
        <f t="shared" si="53"/>
        <v>1.5513896153268874</v>
      </c>
      <c r="Q297" s="15">
        <f t="shared" si="59"/>
        <v>477477.59</v>
      </c>
      <c r="R297" s="17" t="s">
        <v>5</v>
      </c>
    </row>
    <row r="298" spans="1:19" x14ac:dyDescent="0.35">
      <c r="A298" s="13">
        <v>44</v>
      </c>
      <c r="B298" s="13" t="s">
        <v>279</v>
      </c>
      <c r="C298" s="21" t="s">
        <v>326</v>
      </c>
      <c r="D298" s="13" t="s">
        <v>281</v>
      </c>
      <c r="E298" s="9">
        <v>1</v>
      </c>
      <c r="F298" s="10">
        <f>+[1]HISTORICOS!P298</f>
        <v>244284678.05000001</v>
      </c>
      <c r="G298" s="10">
        <v>20000000</v>
      </c>
      <c r="H298" s="10">
        <v>256826811</v>
      </c>
      <c r="I298" s="14">
        <f t="shared" si="46"/>
        <v>20000000</v>
      </c>
      <c r="J298" s="14">
        <f t="shared" si="47"/>
        <v>256826811</v>
      </c>
      <c r="K298" s="14">
        <f t="shared" si="48"/>
        <v>244284678.05000001</v>
      </c>
      <c r="L298" s="14">
        <f t="shared" si="49"/>
        <v>107858785.97</v>
      </c>
      <c r="M298" s="14">
        <f t="shared" si="50"/>
        <v>51735502.710000001</v>
      </c>
      <c r="N298" s="14">
        <f t="shared" si="51"/>
        <v>173703829.68000001</v>
      </c>
      <c r="O298" s="15">
        <f t="shared" si="52"/>
        <v>133259058.67604735</v>
      </c>
      <c r="P298" s="16">
        <f t="shared" si="53"/>
        <v>0.76716246798668364</v>
      </c>
      <c r="Q298" s="15">
        <f t="shared" si="59"/>
        <v>244284678.05000001</v>
      </c>
      <c r="R298" s="17" t="s">
        <v>5</v>
      </c>
    </row>
    <row r="299" spans="1:19" x14ac:dyDescent="0.35">
      <c r="A299" s="13">
        <v>45</v>
      </c>
      <c r="B299" s="13" t="s">
        <v>279</v>
      </c>
      <c r="C299" s="21" t="s">
        <v>327</v>
      </c>
      <c r="D299" s="13" t="s">
        <v>281</v>
      </c>
      <c r="E299" s="9">
        <v>1</v>
      </c>
      <c r="F299" s="10">
        <f>+[1]HISTORICOS!P299</f>
        <v>89145.16</v>
      </c>
      <c r="G299" s="10">
        <v>20000000</v>
      </c>
      <c r="H299" s="10">
        <v>129873</v>
      </c>
      <c r="I299" s="14">
        <f t="shared" si="46"/>
        <v>89145.16</v>
      </c>
      <c r="J299" s="14">
        <f t="shared" si="47"/>
        <v>20000000</v>
      </c>
      <c r="K299" s="14">
        <f t="shared" si="48"/>
        <v>129873</v>
      </c>
      <c r="L299" s="14">
        <f t="shared" si="49"/>
        <v>614066.69999999995</v>
      </c>
      <c r="M299" s="14">
        <f t="shared" si="50"/>
        <v>158165.38</v>
      </c>
      <c r="N299" s="14">
        <f t="shared" si="51"/>
        <v>6739672.7199999997</v>
      </c>
      <c r="O299" s="15">
        <f t="shared" si="52"/>
        <v>11483798.342394032</v>
      </c>
      <c r="P299" s="16">
        <f t="shared" si="53"/>
        <v>1.7039103854873878</v>
      </c>
      <c r="Q299" s="15">
        <f t="shared" si="59"/>
        <v>89145.16</v>
      </c>
      <c r="R299" s="17" t="s">
        <v>5</v>
      </c>
    </row>
    <row r="300" spans="1:19" x14ac:dyDescent="0.35">
      <c r="A300" s="13">
        <v>46</v>
      </c>
      <c r="B300" s="13" t="s">
        <v>279</v>
      </c>
      <c r="C300" s="21" t="s">
        <v>328</v>
      </c>
      <c r="D300" s="13" t="s">
        <v>281</v>
      </c>
      <c r="E300" s="9">
        <v>1</v>
      </c>
      <c r="F300" s="10">
        <f>+[1]HISTORICOS!P300</f>
        <v>1233054.77</v>
      </c>
      <c r="G300" s="10">
        <v>20000000</v>
      </c>
      <c r="H300" s="10">
        <v>1296363</v>
      </c>
      <c r="I300" s="14">
        <f t="shared" si="46"/>
        <v>1233054.77</v>
      </c>
      <c r="J300" s="14">
        <f t="shared" si="47"/>
        <v>20000000</v>
      </c>
      <c r="K300" s="14">
        <f t="shared" si="48"/>
        <v>1296363</v>
      </c>
      <c r="L300" s="14">
        <f t="shared" si="49"/>
        <v>3173800.79</v>
      </c>
      <c r="M300" s="14">
        <f t="shared" si="50"/>
        <v>1837804.15</v>
      </c>
      <c r="N300" s="14">
        <f t="shared" si="51"/>
        <v>7509805.9199999999</v>
      </c>
      <c r="O300" s="15">
        <f t="shared" si="52"/>
        <v>10816871.684437962</v>
      </c>
      <c r="P300" s="16">
        <f t="shared" si="53"/>
        <v>1.4403663423086122</v>
      </c>
      <c r="Q300" s="15">
        <f t="shared" si="59"/>
        <v>1233054.77</v>
      </c>
      <c r="R300" s="17" t="s">
        <v>5</v>
      </c>
    </row>
    <row r="301" spans="1:19" x14ac:dyDescent="0.35">
      <c r="A301" s="13">
        <v>47</v>
      </c>
      <c r="B301" s="13" t="s">
        <v>279</v>
      </c>
      <c r="C301" s="21" t="s">
        <v>329</v>
      </c>
      <c r="D301" s="13" t="s">
        <v>281</v>
      </c>
      <c r="E301" s="9">
        <v>1</v>
      </c>
      <c r="F301" s="10">
        <f>+[1]HISTORICOS!P301</f>
        <v>2684779.78</v>
      </c>
      <c r="G301" s="10">
        <v>20000000</v>
      </c>
      <c r="H301" s="10">
        <v>2822622</v>
      </c>
      <c r="I301" s="14">
        <f t="shared" si="46"/>
        <v>2684779.78</v>
      </c>
      <c r="J301" s="14">
        <f t="shared" si="47"/>
        <v>20000000</v>
      </c>
      <c r="K301" s="14">
        <f t="shared" si="48"/>
        <v>2822622</v>
      </c>
      <c r="L301" s="14">
        <f t="shared" si="49"/>
        <v>5331676.5599999996</v>
      </c>
      <c r="M301" s="14">
        <f t="shared" si="50"/>
        <v>3862243.8</v>
      </c>
      <c r="N301" s="14">
        <f t="shared" si="51"/>
        <v>8502467.2599999998</v>
      </c>
      <c r="O301" s="15">
        <f t="shared" si="52"/>
        <v>9957393.9587591179</v>
      </c>
      <c r="P301" s="16">
        <f t="shared" si="53"/>
        <v>1.1711181771441621</v>
      </c>
      <c r="Q301" s="15">
        <f t="shared" si="59"/>
        <v>2684779.78</v>
      </c>
      <c r="R301" s="17" t="s">
        <v>5</v>
      </c>
    </row>
    <row r="302" spans="1:19" x14ac:dyDescent="0.35">
      <c r="A302" s="13">
        <v>48</v>
      </c>
      <c r="B302" s="13" t="s">
        <v>279</v>
      </c>
      <c r="C302" s="12" t="s">
        <v>330</v>
      </c>
      <c r="D302" s="13" t="s">
        <v>281</v>
      </c>
      <c r="E302" s="9">
        <v>1</v>
      </c>
      <c r="F302" s="10">
        <f>+[1]HISTORICOS!P302</f>
        <v>2674510.81</v>
      </c>
      <c r="G302" s="10">
        <v>20000000</v>
      </c>
      <c r="H302" s="10">
        <v>2811826</v>
      </c>
      <c r="I302" s="14">
        <f t="shared" si="46"/>
        <v>2674510.81</v>
      </c>
      <c r="J302" s="14">
        <f t="shared" si="47"/>
        <v>20000000</v>
      </c>
      <c r="K302" s="14">
        <f t="shared" si="48"/>
        <v>2811826</v>
      </c>
      <c r="L302" s="14">
        <f t="shared" si="49"/>
        <v>5318072.6399999997</v>
      </c>
      <c r="M302" s="14">
        <f t="shared" si="50"/>
        <v>3848418.81</v>
      </c>
      <c r="N302" s="14">
        <f t="shared" si="51"/>
        <v>8495445.5999999996</v>
      </c>
      <c r="O302" s="15">
        <f t="shared" si="52"/>
        <v>9963472.9268838763</v>
      </c>
      <c r="P302" s="16">
        <f t="shared" si="53"/>
        <v>1.1728016864570208</v>
      </c>
      <c r="Q302" s="15">
        <f t="shared" si="59"/>
        <v>2674510.81</v>
      </c>
      <c r="R302" s="17" t="s">
        <v>5</v>
      </c>
    </row>
    <row r="303" spans="1:19" x14ac:dyDescent="0.35">
      <c r="A303" s="13">
        <v>49</v>
      </c>
      <c r="B303" s="13" t="s">
        <v>279</v>
      </c>
      <c r="C303" s="21" t="s">
        <v>331</v>
      </c>
      <c r="D303" s="13" t="s">
        <v>281</v>
      </c>
      <c r="E303" s="9">
        <v>1</v>
      </c>
      <c r="F303" s="10">
        <f>+[1]HISTORICOS!P303</f>
        <v>370471.99</v>
      </c>
      <c r="G303" s="10">
        <v>20000000</v>
      </c>
      <c r="H303" s="10">
        <v>389492</v>
      </c>
      <c r="I303" s="14">
        <f t="shared" si="46"/>
        <v>370471.99</v>
      </c>
      <c r="J303" s="14">
        <f t="shared" si="47"/>
        <v>20000000</v>
      </c>
      <c r="K303" s="14">
        <f t="shared" si="48"/>
        <v>389492</v>
      </c>
      <c r="L303" s="14">
        <f t="shared" si="49"/>
        <v>1423731.1</v>
      </c>
      <c r="M303" s="14">
        <f t="shared" si="50"/>
        <v>564259.12</v>
      </c>
      <c r="N303" s="14">
        <f t="shared" si="51"/>
        <v>6919988</v>
      </c>
      <c r="O303" s="15">
        <f t="shared" si="52"/>
        <v>11327626.668711463</v>
      </c>
      <c r="P303" s="16">
        <f t="shared" si="53"/>
        <v>1.6369431086746773</v>
      </c>
      <c r="Q303" s="15">
        <f t="shared" si="59"/>
        <v>370471.99</v>
      </c>
      <c r="R303" s="17" t="s">
        <v>5</v>
      </c>
    </row>
    <row r="304" spans="1:19" x14ac:dyDescent="0.35">
      <c r="A304" s="13">
        <v>50</v>
      </c>
      <c r="B304" s="13" t="s">
        <v>279</v>
      </c>
      <c r="C304" s="21" t="s">
        <v>332</v>
      </c>
      <c r="D304" s="13" t="s">
        <v>281</v>
      </c>
      <c r="E304" s="9">
        <v>1</v>
      </c>
      <c r="F304" s="10">
        <f>+[1]HISTORICOS!P304</f>
        <v>350709.75</v>
      </c>
      <c r="G304" s="10">
        <v>20000000</v>
      </c>
      <c r="H304" s="10">
        <v>800265</v>
      </c>
      <c r="I304" s="14">
        <f t="shared" si="46"/>
        <v>350709.75</v>
      </c>
      <c r="J304" s="14">
        <f t="shared" si="47"/>
        <v>20000000</v>
      </c>
      <c r="K304" s="14">
        <f t="shared" si="48"/>
        <v>800265</v>
      </c>
      <c r="L304" s="14">
        <f t="shared" si="49"/>
        <v>1777203.74</v>
      </c>
      <c r="M304" s="14">
        <f t="shared" si="50"/>
        <v>722726.68</v>
      </c>
      <c r="N304" s="14">
        <f t="shared" si="51"/>
        <v>7050324.9199999999</v>
      </c>
      <c r="O304" s="15">
        <f t="shared" si="52"/>
        <v>11216999.980102913</v>
      </c>
      <c r="P304" s="16">
        <f t="shared" si="53"/>
        <v>1.5909905014849888</v>
      </c>
      <c r="Q304" s="15">
        <f t="shared" si="59"/>
        <v>350709.75</v>
      </c>
      <c r="R304" s="17" t="s">
        <v>5</v>
      </c>
    </row>
    <row r="305" spans="1:18" x14ac:dyDescent="0.35">
      <c r="A305" s="13">
        <v>51</v>
      </c>
      <c r="B305" s="13" t="s">
        <v>279</v>
      </c>
      <c r="C305" s="21" t="s">
        <v>333</v>
      </c>
      <c r="D305" s="13" t="s">
        <v>281</v>
      </c>
      <c r="E305" s="9">
        <v>1</v>
      </c>
      <c r="F305" s="10">
        <f>+[1]HISTORICOS!P305</f>
        <v>2704433.28</v>
      </c>
      <c r="G305" s="10">
        <v>20000000</v>
      </c>
      <c r="H305" s="10">
        <v>2843285</v>
      </c>
      <c r="I305" s="14">
        <f t="shared" si="46"/>
        <v>2704433.28</v>
      </c>
      <c r="J305" s="14">
        <f t="shared" si="47"/>
        <v>20000000</v>
      </c>
      <c r="K305" s="14">
        <f t="shared" si="48"/>
        <v>2843285</v>
      </c>
      <c r="L305" s="14">
        <f t="shared" si="49"/>
        <v>5357664.99</v>
      </c>
      <c r="M305" s="14">
        <f t="shared" si="50"/>
        <v>3888684.6</v>
      </c>
      <c r="N305" s="14">
        <f t="shared" si="51"/>
        <v>8515906.0899999999</v>
      </c>
      <c r="O305" s="15">
        <f t="shared" si="52"/>
        <v>9945759.3773874585</v>
      </c>
      <c r="P305" s="16">
        <f t="shared" si="53"/>
        <v>1.1679038345745143</v>
      </c>
      <c r="Q305" s="15">
        <f t="shared" si="59"/>
        <v>2704433.28</v>
      </c>
      <c r="R305" s="17" t="s">
        <v>5</v>
      </c>
    </row>
    <row r="306" spans="1:18" x14ac:dyDescent="0.35">
      <c r="A306" s="13">
        <v>52</v>
      </c>
      <c r="B306" s="13" t="s">
        <v>279</v>
      </c>
      <c r="C306" s="21" t="s">
        <v>334</v>
      </c>
      <c r="D306" s="13" t="s">
        <v>281</v>
      </c>
      <c r="E306" s="9">
        <v>1</v>
      </c>
      <c r="F306" s="10">
        <f>+[1]HISTORICOS!P306</f>
        <v>661046.80000000005</v>
      </c>
      <c r="G306" s="10">
        <v>20000000</v>
      </c>
      <c r="H306" s="10">
        <v>694987</v>
      </c>
      <c r="I306" s="14">
        <f t="shared" si="46"/>
        <v>661046.80000000005</v>
      </c>
      <c r="J306" s="14">
        <f t="shared" si="47"/>
        <v>20000000</v>
      </c>
      <c r="K306" s="14">
        <f t="shared" si="48"/>
        <v>694987</v>
      </c>
      <c r="L306" s="14">
        <f t="shared" si="49"/>
        <v>2094496.45</v>
      </c>
      <c r="M306" s="14">
        <f t="shared" si="50"/>
        <v>999457.62</v>
      </c>
      <c r="N306" s="14">
        <f t="shared" si="51"/>
        <v>7118677.9299999997</v>
      </c>
      <c r="O306" s="15">
        <f t="shared" si="52"/>
        <v>11155565.051721459</v>
      </c>
      <c r="P306" s="16">
        <f t="shared" si="53"/>
        <v>1.5670838267185743</v>
      </c>
      <c r="Q306" s="15">
        <f t="shared" si="59"/>
        <v>661046.80000000005</v>
      </c>
      <c r="R306" s="17" t="s">
        <v>5</v>
      </c>
    </row>
    <row r="307" spans="1:18" x14ac:dyDescent="0.35">
      <c r="A307" s="13">
        <v>53</v>
      </c>
      <c r="B307" s="13" t="s">
        <v>279</v>
      </c>
      <c r="C307" s="21" t="s">
        <v>335</v>
      </c>
      <c r="D307" s="13" t="s">
        <v>281</v>
      </c>
      <c r="E307" s="9">
        <v>1</v>
      </c>
      <c r="F307" s="10">
        <f>+[1]HISTORICOS!P307</f>
        <v>1075254.04</v>
      </c>
      <c r="G307" s="10">
        <v>20000000</v>
      </c>
      <c r="H307" s="10">
        <v>1785357</v>
      </c>
      <c r="I307" s="14">
        <f t="shared" si="46"/>
        <v>1075254.04</v>
      </c>
      <c r="J307" s="14">
        <f t="shared" si="47"/>
        <v>20000000</v>
      </c>
      <c r="K307" s="14">
        <f t="shared" si="48"/>
        <v>1785357</v>
      </c>
      <c r="L307" s="14">
        <f t="shared" si="49"/>
        <v>3373562.16</v>
      </c>
      <c r="M307" s="14">
        <f t="shared" si="50"/>
        <v>1947894.03</v>
      </c>
      <c r="N307" s="14">
        <f t="shared" si="51"/>
        <v>7620203.6799999997</v>
      </c>
      <c r="O307" s="15">
        <f t="shared" si="52"/>
        <v>10727095.56436244</v>
      </c>
      <c r="P307" s="16">
        <f t="shared" si="53"/>
        <v>1.4077176955934649</v>
      </c>
      <c r="Q307" s="15">
        <f t="shared" si="59"/>
        <v>1075254.04</v>
      </c>
      <c r="R307" s="17" t="s">
        <v>5</v>
      </c>
    </row>
    <row r="308" spans="1:18" x14ac:dyDescent="0.35">
      <c r="A308" s="19">
        <v>54</v>
      </c>
      <c r="B308" s="19" t="s">
        <v>279</v>
      </c>
      <c r="C308" s="26" t="s">
        <v>336</v>
      </c>
      <c r="D308" s="19" t="s">
        <v>281</v>
      </c>
      <c r="E308" s="9">
        <v>1</v>
      </c>
      <c r="F308" s="10">
        <f>+[1]HISTORICOS!P308</f>
        <v>1983141.39</v>
      </c>
      <c r="G308" s="10">
        <v>20000000</v>
      </c>
      <c r="H308" s="24"/>
      <c r="I308" s="14">
        <f t="shared" si="46"/>
        <v>1983141.39</v>
      </c>
      <c r="J308" s="14">
        <f t="shared" si="47"/>
        <v>20000000</v>
      </c>
      <c r="K308" s="14">
        <f t="shared" si="48"/>
        <v>10991570.699999999</v>
      </c>
      <c r="L308" s="14">
        <f t="shared" si="49"/>
        <v>6297843.1100000003</v>
      </c>
      <c r="M308" s="14">
        <f t="shared" si="50"/>
        <v>3608476.8</v>
      </c>
      <c r="N308" s="14">
        <f t="shared" si="51"/>
        <v>10991570.699999999</v>
      </c>
      <c r="O308" s="15">
        <f t="shared" si="52"/>
        <v>12739842.898810234</v>
      </c>
      <c r="P308" s="16">
        <f t="shared" si="53"/>
        <v>1.1590557206542131</v>
      </c>
      <c r="Q308" s="15">
        <f t="shared" si="59"/>
        <v>1983141.39</v>
      </c>
      <c r="R308" s="17" t="s">
        <v>5</v>
      </c>
    </row>
    <row r="309" spans="1:18" x14ac:dyDescent="0.35">
      <c r="A309" s="19">
        <v>55</v>
      </c>
      <c r="B309" s="19" t="s">
        <v>279</v>
      </c>
      <c r="C309" s="26" t="s">
        <v>337</v>
      </c>
      <c r="D309" s="19" t="s">
        <v>281</v>
      </c>
      <c r="E309" s="9">
        <v>1</v>
      </c>
      <c r="F309" s="10">
        <f>+[1]HISTORICOS!P309</f>
        <v>2945547.06</v>
      </c>
      <c r="G309" s="10">
        <v>20000000</v>
      </c>
      <c r="H309" s="24"/>
      <c r="I309" s="14">
        <f t="shared" si="46"/>
        <v>2945547.06</v>
      </c>
      <c r="J309" s="14">
        <f t="shared" si="47"/>
        <v>20000000</v>
      </c>
      <c r="K309" s="14">
        <f t="shared" si="48"/>
        <v>11472773.529999999</v>
      </c>
      <c r="L309" s="14">
        <f t="shared" si="49"/>
        <v>7675346.3200000003</v>
      </c>
      <c r="M309" s="14">
        <f t="shared" si="50"/>
        <v>5134847.3899999997</v>
      </c>
      <c r="N309" s="14">
        <f t="shared" si="51"/>
        <v>11472773.529999999</v>
      </c>
      <c r="O309" s="15">
        <f t="shared" si="52"/>
        <v>12059319.323300853</v>
      </c>
      <c r="P309" s="16">
        <f t="shared" si="53"/>
        <v>1.0511250214925889</v>
      </c>
      <c r="Q309" s="15">
        <f t="shared" si="59"/>
        <v>2945547.06</v>
      </c>
      <c r="R309" s="17" t="s">
        <v>5</v>
      </c>
    </row>
    <row r="310" spans="1:18" x14ac:dyDescent="0.35">
      <c r="A310" s="19">
        <v>56</v>
      </c>
      <c r="B310" s="19" t="s">
        <v>279</v>
      </c>
      <c r="C310" s="26" t="s">
        <v>338</v>
      </c>
      <c r="D310" s="19" t="s">
        <v>281</v>
      </c>
      <c r="E310" s="9">
        <v>1</v>
      </c>
      <c r="F310" s="10">
        <f>+[1]HISTORICOS!P310</f>
        <v>2674510.54</v>
      </c>
      <c r="G310" s="10">
        <v>15714300</v>
      </c>
      <c r="H310" s="24"/>
      <c r="I310" s="14">
        <f t="shared" si="46"/>
        <v>2674510.54</v>
      </c>
      <c r="J310" s="14">
        <f t="shared" si="47"/>
        <v>15714300</v>
      </c>
      <c r="K310" s="14">
        <f t="shared" si="48"/>
        <v>9194405.2699999996</v>
      </c>
      <c r="L310" s="14">
        <f t="shared" si="49"/>
        <v>6482905.29</v>
      </c>
      <c r="M310" s="14">
        <f t="shared" si="50"/>
        <v>4571047.26</v>
      </c>
      <c r="N310" s="14">
        <f t="shared" si="51"/>
        <v>9194405.2699999996</v>
      </c>
      <c r="O310" s="15">
        <f t="shared" si="52"/>
        <v>9220523.5524108689</v>
      </c>
      <c r="P310" s="16">
        <f t="shared" si="53"/>
        <v>1.0028406712173206</v>
      </c>
      <c r="Q310" s="15">
        <f t="shared" si="59"/>
        <v>2674510.54</v>
      </c>
      <c r="R310" s="17" t="s">
        <v>5</v>
      </c>
    </row>
    <row r="311" spans="1:18" x14ac:dyDescent="0.35">
      <c r="A311" s="19">
        <v>57</v>
      </c>
      <c r="B311" s="19" t="s">
        <v>279</v>
      </c>
      <c r="C311" s="26" t="s">
        <v>339</v>
      </c>
      <c r="D311" s="19" t="s">
        <v>281</v>
      </c>
      <c r="E311" s="9">
        <v>1</v>
      </c>
      <c r="F311" s="10">
        <f>+[1]HISTORICOS!P311</f>
        <v>370472.5</v>
      </c>
      <c r="G311" s="10">
        <v>15714300</v>
      </c>
      <c r="H311" s="24"/>
      <c r="I311" s="14">
        <f t="shared" si="46"/>
        <v>370472.5</v>
      </c>
      <c r="J311" s="14">
        <f t="shared" si="47"/>
        <v>15714300</v>
      </c>
      <c r="K311" s="14">
        <f t="shared" si="48"/>
        <v>8042386.25</v>
      </c>
      <c r="L311" s="14">
        <f t="shared" si="49"/>
        <v>2412823.2400000002</v>
      </c>
      <c r="M311" s="14">
        <f t="shared" si="50"/>
        <v>723879.19</v>
      </c>
      <c r="N311" s="14">
        <f t="shared" si="51"/>
        <v>8042386.25</v>
      </c>
      <c r="O311" s="15">
        <f t="shared" si="52"/>
        <v>10849724.474606631</v>
      </c>
      <c r="P311" s="16">
        <f t="shared" si="53"/>
        <v>1.3490678185975751</v>
      </c>
      <c r="Q311" s="15">
        <f t="shared" si="59"/>
        <v>370472.5</v>
      </c>
      <c r="R311" s="17" t="s">
        <v>5</v>
      </c>
    </row>
    <row r="312" spans="1:18" x14ac:dyDescent="0.35">
      <c r="A312" s="19">
        <v>58</v>
      </c>
      <c r="B312" s="19" t="s">
        <v>279</v>
      </c>
      <c r="C312" s="26" t="s">
        <v>340</v>
      </c>
      <c r="D312" s="19" t="s">
        <v>281</v>
      </c>
      <c r="E312" s="9">
        <v>1</v>
      </c>
      <c r="F312" s="10">
        <f>+[1]HISTORICOS!P312</f>
        <v>470317.12</v>
      </c>
      <c r="G312" s="10">
        <v>15714300</v>
      </c>
      <c r="H312" s="24"/>
      <c r="I312" s="14">
        <f t="shared" si="46"/>
        <v>470317.12</v>
      </c>
      <c r="J312" s="14">
        <f t="shared" si="47"/>
        <v>15714300</v>
      </c>
      <c r="K312" s="14">
        <f t="shared" si="48"/>
        <v>8092308.5599999996</v>
      </c>
      <c r="L312" s="14">
        <f t="shared" si="49"/>
        <v>2718584.98</v>
      </c>
      <c r="M312" s="14">
        <f t="shared" si="50"/>
        <v>913299.87</v>
      </c>
      <c r="N312" s="14">
        <f t="shared" si="51"/>
        <v>8092308.5599999996</v>
      </c>
      <c r="O312" s="15">
        <f t="shared" si="52"/>
        <v>10779123.666739637</v>
      </c>
      <c r="P312" s="16">
        <f t="shared" si="53"/>
        <v>1.3320208426085569</v>
      </c>
      <c r="Q312" s="15">
        <f t="shared" si="59"/>
        <v>470317.12</v>
      </c>
      <c r="R312" s="17" t="s">
        <v>5</v>
      </c>
    </row>
    <row r="313" spans="1:18" x14ac:dyDescent="0.35">
      <c r="A313" s="19">
        <v>59</v>
      </c>
      <c r="B313" s="19" t="s">
        <v>279</v>
      </c>
      <c r="C313" s="26" t="s">
        <v>341</v>
      </c>
      <c r="D313" s="19" t="s">
        <v>281</v>
      </c>
      <c r="E313" s="9">
        <v>1</v>
      </c>
      <c r="F313" s="10">
        <f>+[1]HISTORICOS!P313</f>
        <v>2704433.45</v>
      </c>
      <c r="G313" s="10">
        <v>15714300</v>
      </c>
      <c r="H313" s="24"/>
      <c r="I313" s="14">
        <f t="shared" si="46"/>
        <v>2704433.45</v>
      </c>
      <c r="J313" s="14">
        <f t="shared" si="47"/>
        <v>15714300</v>
      </c>
      <c r="K313" s="14">
        <f t="shared" si="48"/>
        <v>9209366.7300000004</v>
      </c>
      <c r="L313" s="14">
        <f t="shared" si="49"/>
        <v>6519070.3799999999</v>
      </c>
      <c r="M313" s="14">
        <f t="shared" si="50"/>
        <v>4614679.8</v>
      </c>
      <c r="N313" s="14">
        <f t="shared" si="51"/>
        <v>9209366.7300000004</v>
      </c>
      <c r="O313" s="15">
        <f t="shared" si="52"/>
        <v>9199364.8598370347</v>
      </c>
      <c r="P313" s="16">
        <f t="shared" si="53"/>
        <v>0.99891394593611049</v>
      </c>
      <c r="Q313" s="15">
        <f t="shared" si="59"/>
        <v>2704433.45</v>
      </c>
      <c r="R313" s="17" t="s">
        <v>5</v>
      </c>
    </row>
    <row r="314" spans="1:18" x14ac:dyDescent="0.35">
      <c r="A314" s="19">
        <v>60</v>
      </c>
      <c r="B314" s="19" t="s">
        <v>279</v>
      </c>
      <c r="C314" s="26" t="s">
        <v>342</v>
      </c>
      <c r="D314" s="19" t="s">
        <v>281</v>
      </c>
      <c r="E314" s="9">
        <v>1</v>
      </c>
      <c r="F314" s="10">
        <f>+[1]HISTORICOS!P314</f>
        <v>661047.13</v>
      </c>
      <c r="G314" s="10">
        <v>15714300</v>
      </c>
      <c r="H314" s="24"/>
      <c r="I314" s="14">
        <f t="shared" si="46"/>
        <v>661047.13</v>
      </c>
      <c r="J314" s="14">
        <f t="shared" si="47"/>
        <v>15714300</v>
      </c>
      <c r="K314" s="14">
        <f t="shared" si="48"/>
        <v>8187673.5700000003</v>
      </c>
      <c r="L314" s="14">
        <f t="shared" si="49"/>
        <v>3223025.43</v>
      </c>
      <c r="M314" s="14">
        <f t="shared" si="50"/>
        <v>1268723.3799999999</v>
      </c>
      <c r="N314" s="14">
        <f t="shared" si="51"/>
        <v>8187673.5700000003</v>
      </c>
      <c r="O314" s="15">
        <f t="shared" si="52"/>
        <v>10644257.183292858</v>
      </c>
      <c r="P314" s="16">
        <f t="shared" si="53"/>
        <v>1.3000343861159644</v>
      </c>
      <c r="Q314" s="15">
        <f t="shared" si="59"/>
        <v>661047.13</v>
      </c>
      <c r="R314" s="17" t="s">
        <v>5</v>
      </c>
    </row>
    <row r="315" spans="1:18" x14ac:dyDescent="0.35">
      <c r="A315" s="19">
        <v>61</v>
      </c>
      <c r="B315" s="19" t="s">
        <v>279</v>
      </c>
      <c r="C315" s="26" t="s">
        <v>343</v>
      </c>
      <c r="D315" s="19" t="s">
        <v>281</v>
      </c>
      <c r="E315" s="9">
        <v>1</v>
      </c>
      <c r="F315" s="10">
        <f>+[1]HISTORICOS!P315</f>
        <v>1433210.72</v>
      </c>
      <c r="G315" s="10">
        <v>15714300</v>
      </c>
      <c r="H315" s="24"/>
      <c r="I315" s="14">
        <f t="shared" si="46"/>
        <v>1433210.72</v>
      </c>
      <c r="J315" s="14">
        <f t="shared" si="47"/>
        <v>15714300</v>
      </c>
      <c r="K315" s="14">
        <f t="shared" si="48"/>
        <v>8573755.3599999994</v>
      </c>
      <c r="L315" s="14">
        <f t="shared" si="49"/>
        <v>4745724.7300000004</v>
      </c>
      <c r="M315" s="14">
        <f t="shared" si="50"/>
        <v>2626842.2999999998</v>
      </c>
      <c r="N315" s="14">
        <f t="shared" si="51"/>
        <v>8573755.3599999994</v>
      </c>
      <c r="O315" s="15">
        <f t="shared" si="52"/>
        <v>10098255.072618511</v>
      </c>
      <c r="P315" s="16">
        <f t="shared" si="53"/>
        <v>1.1778100317313591</v>
      </c>
      <c r="Q315" s="15">
        <f t="shared" si="59"/>
        <v>1433210.72</v>
      </c>
      <c r="R315" s="17" t="s">
        <v>5</v>
      </c>
    </row>
    <row r="316" spans="1:18" x14ac:dyDescent="0.35">
      <c r="A316" s="19">
        <v>62</v>
      </c>
      <c r="B316" s="19" t="s">
        <v>279</v>
      </c>
      <c r="C316" s="26" t="s">
        <v>344</v>
      </c>
      <c r="D316" s="19" t="s">
        <v>281</v>
      </c>
      <c r="E316" s="9">
        <v>1</v>
      </c>
      <c r="F316" s="10">
        <f>+[1]HISTORICOS!P316</f>
        <v>29848.85</v>
      </c>
      <c r="G316" s="10">
        <v>15714300</v>
      </c>
      <c r="H316" s="24"/>
      <c r="I316" s="14">
        <f t="shared" si="46"/>
        <v>29848.85</v>
      </c>
      <c r="J316" s="14">
        <f t="shared" si="47"/>
        <v>15714300</v>
      </c>
      <c r="K316" s="14">
        <f t="shared" si="48"/>
        <v>7872074.4299999997</v>
      </c>
      <c r="L316" s="14">
        <f t="shared" si="49"/>
        <v>684875.01</v>
      </c>
      <c r="M316" s="14">
        <f t="shared" si="50"/>
        <v>59584.52</v>
      </c>
      <c r="N316" s="14">
        <f t="shared" si="51"/>
        <v>7872074.4299999997</v>
      </c>
      <c r="O316" s="15">
        <f t="shared" si="52"/>
        <v>11090581.767354144</v>
      </c>
      <c r="P316" s="16">
        <f t="shared" si="53"/>
        <v>1.4088512330483827</v>
      </c>
      <c r="Q316" s="15">
        <f t="shared" si="59"/>
        <v>29848.85</v>
      </c>
      <c r="R316" s="17" t="s">
        <v>5</v>
      </c>
    </row>
    <row r="317" spans="1:18" x14ac:dyDescent="0.35">
      <c r="A317" s="19">
        <v>63</v>
      </c>
      <c r="B317" s="19" t="s">
        <v>279</v>
      </c>
      <c r="C317" s="26" t="s">
        <v>345</v>
      </c>
      <c r="D317" s="19" t="s">
        <v>281</v>
      </c>
      <c r="E317" s="9">
        <v>1</v>
      </c>
      <c r="F317" s="10">
        <f>+[1]HISTORICOS!P317</f>
        <v>14138.95</v>
      </c>
      <c r="G317" s="10">
        <v>15714300</v>
      </c>
      <c r="H317" s="24"/>
      <c r="I317" s="14">
        <f t="shared" si="46"/>
        <v>14138.95</v>
      </c>
      <c r="J317" s="14">
        <f t="shared" si="47"/>
        <v>15714300</v>
      </c>
      <c r="K317" s="14">
        <f t="shared" si="48"/>
        <v>7864219.4800000004</v>
      </c>
      <c r="L317" s="14">
        <f t="shared" si="49"/>
        <v>471363.66</v>
      </c>
      <c r="M317" s="14">
        <f t="shared" si="50"/>
        <v>28252.48</v>
      </c>
      <c r="N317" s="14">
        <f t="shared" si="51"/>
        <v>7864219.4800000004</v>
      </c>
      <c r="O317" s="15">
        <f t="shared" si="52"/>
        <v>11101690.344175907</v>
      </c>
      <c r="P317" s="16">
        <f t="shared" si="53"/>
        <v>1.4116709703244328</v>
      </c>
      <c r="Q317" s="15">
        <f t="shared" si="59"/>
        <v>14138.95</v>
      </c>
      <c r="R317" s="17" t="s">
        <v>5</v>
      </c>
    </row>
    <row r="318" spans="1:18" x14ac:dyDescent="0.35">
      <c r="A318" s="19">
        <v>64</v>
      </c>
      <c r="B318" s="19" t="s">
        <v>279</v>
      </c>
      <c r="C318" s="26" t="s">
        <v>346</v>
      </c>
      <c r="D318" s="19" t="s">
        <v>281</v>
      </c>
      <c r="E318" s="9">
        <v>1</v>
      </c>
      <c r="F318" s="10">
        <f>+[1]HISTORICOS!P318</f>
        <v>6283.96</v>
      </c>
      <c r="G318" s="10">
        <v>15714300</v>
      </c>
      <c r="H318" s="24"/>
      <c r="I318" s="14">
        <f t="shared" si="46"/>
        <v>6283.96</v>
      </c>
      <c r="J318" s="14">
        <f t="shared" si="47"/>
        <v>15714300</v>
      </c>
      <c r="K318" s="14">
        <f t="shared" si="48"/>
        <v>7860291.9800000004</v>
      </c>
      <c r="L318" s="14">
        <f t="shared" si="49"/>
        <v>314242</v>
      </c>
      <c r="M318" s="14">
        <f t="shared" si="50"/>
        <v>12562.9</v>
      </c>
      <c r="N318" s="14">
        <f t="shared" si="51"/>
        <v>7860291.9800000004</v>
      </c>
      <c r="O318" s="15">
        <f t="shared" si="52"/>
        <v>11107244.660871059</v>
      </c>
      <c r="P318" s="16">
        <f t="shared" si="53"/>
        <v>1.4130829604209001</v>
      </c>
      <c r="Q318" s="15">
        <f t="shared" si="59"/>
        <v>6283.96</v>
      </c>
      <c r="R318" s="17" t="s">
        <v>5</v>
      </c>
    </row>
    <row r="319" spans="1:18" x14ac:dyDescent="0.35">
      <c r="A319" s="19">
        <v>65</v>
      </c>
      <c r="B319" s="19" t="s">
        <v>279</v>
      </c>
      <c r="C319" s="26" t="s">
        <v>347</v>
      </c>
      <c r="D319" s="19" t="s">
        <v>281</v>
      </c>
      <c r="E319" s="9">
        <v>1</v>
      </c>
      <c r="F319" s="10">
        <f>+[1]HISTORICOS!P319</f>
        <v>18851.91</v>
      </c>
      <c r="G319" s="10">
        <v>15714300</v>
      </c>
      <c r="H319" s="24"/>
      <c r="I319" s="14">
        <f t="shared" si="46"/>
        <v>18851.91</v>
      </c>
      <c r="J319" s="14">
        <f t="shared" si="47"/>
        <v>15714300</v>
      </c>
      <c r="K319" s="14">
        <f t="shared" si="48"/>
        <v>7866575.96</v>
      </c>
      <c r="L319" s="14">
        <f t="shared" si="49"/>
        <v>544283.54</v>
      </c>
      <c r="M319" s="14">
        <f t="shared" si="50"/>
        <v>37658.639999999999</v>
      </c>
      <c r="N319" s="14">
        <f t="shared" si="51"/>
        <v>7866575.96</v>
      </c>
      <c r="O319" s="15">
        <f t="shared" si="52"/>
        <v>11098357.778200446</v>
      </c>
      <c r="P319" s="16">
        <f t="shared" si="53"/>
        <v>1.4108244596675128</v>
      </c>
      <c r="Q319" s="15">
        <f t="shared" si="59"/>
        <v>18851.91</v>
      </c>
      <c r="R319" s="17" t="s">
        <v>5</v>
      </c>
    </row>
    <row r="320" spans="1:18" x14ac:dyDescent="0.35">
      <c r="A320" s="19">
        <v>66</v>
      </c>
      <c r="B320" s="19" t="s">
        <v>279</v>
      </c>
      <c r="C320" s="26" t="s">
        <v>348</v>
      </c>
      <c r="D320" s="19" t="s">
        <v>281</v>
      </c>
      <c r="E320" s="9">
        <v>1</v>
      </c>
      <c r="F320" s="10">
        <f>+[1]HISTORICOS!P320</f>
        <v>14138.95</v>
      </c>
      <c r="G320" s="10">
        <v>15714300</v>
      </c>
      <c r="H320" s="24"/>
      <c r="I320" s="14">
        <f t="shared" si="46"/>
        <v>14138.95</v>
      </c>
      <c r="J320" s="14">
        <f t="shared" si="47"/>
        <v>15714300</v>
      </c>
      <c r="K320" s="14">
        <f t="shared" si="48"/>
        <v>7864219.4800000004</v>
      </c>
      <c r="L320" s="14">
        <f t="shared" si="49"/>
        <v>471363.66</v>
      </c>
      <c r="M320" s="14">
        <f t="shared" si="50"/>
        <v>28252.48</v>
      </c>
      <c r="N320" s="14">
        <f t="shared" si="51"/>
        <v>7864219.4800000004</v>
      </c>
      <c r="O320" s="15">
        <f t="shared" si="52"/>
        <v>11101690.344175907</v>
      </c>
      <c r="P320" s="16">
        <f t="shared" si="53"/>
        <v>1.4116709703244328</v>
      </c>
      <c r="Q320" s="15">
        <f t="shared" si="59"/>
        <v>14138.95</v>
      </c>
      <c r="R320" s="17" t="s">
        <v>5</v>
      </c>
    </row>
    <row r="321" spans="1:18" x14ac:dyDescent="0.35">
      <c r="A321" s="4"/>
      <c r="B321" s="4"/>
      <c r="C321" s="7" t="s">
        <v>349</v>
      </c>
      <c r="D321" s="27"/>
      <c r="E321" s="27"/>
      <c r="F321" s="10"/>
      <c r="G321" s="24"/>
      <c r="H321" s="24"/>
      <c r="I321" s="14"/>
      <c r="J321" s="14"/>
      <c r="K321" s="14"/>
      <c r="L321" s="14"/>
      <c r="M321" s="14"/>
      <c r="N321" s="14"/>
      <c r="O321" s="15"/>
      <c r="P321" s="16"/>
      <c r="Q321" s="24"/>
      <c r="R321" s="24"/>
    </row>
    <row r="322" spans="1:18" ht="23.25" x14ac:dyDescent="0.35">
      <c r="A322" s="13">
        <v>1</v>
      </c>
      <c r="B322" s="13" t="s">
        <v>350</v>
      </c>
      <c r="C322" s="27" t="s">
        <v>351</v>
      </c>
      <c r="D322" s="13" t="s">
        <v>281</v>
      </c>
      <c r="E322" s="13">
        <v>1</v>
      </c>
      <c r="F322" s="10">
        <f>+[1]HISTORICOS!P322</f>
        <v>120825650.56</v>
      </c>
      <c r="G322" s="10">
        <v>157142900</v>
      </c>
      <c r="H322" s="10">
        <v>127029115</v>
      </c>
      <c r="I322" s="14">
        <f t="shared" si="46"/>
        <v>120825650.56</v>
      </c>
      <c r="J322" s="14">
        <f t="shared" si="47"/>
        <v>157142900</v>
      </c>
      <c r="K322" s="14">
        <f t="shared" si="48"/>
        <v>127029115</v>
      </c>
      <c r="L322" s="14">
        <f t="shared" si="49"/>
        <v>134107291.92</v>
      </c>
      <c r="M322" s="14">
        <f t="shared" si="50"/>
        <v>133260875.23999999</v>
      </c>
      <c r="N322" s="14">
        <f t="shared" si="51"/>
        <v>134999221.84999999</v>
      </c>
      <c r="O322" s="15">
        <f t="shared" si="52"/>
        <v>19426209.207201492</v>
      </c>
      <c r="P322" s="16">
        <f t="shared" si="53"/>
        <v>0.14389867542189461</v>
      </c>
      <c r="Q322" s="15">
        <f t="shared" ref="Q322:Q323" si="60">+F322</f>
        <v>120825650.56</v>
      </c>
      <c r="R322" s="17" t="s">
        <v>5</v>
      </c>
    </row>
    <row r="323" spans="1:18" x14ac:dyDescent="0.35">
      <c r="A323" s="13">
        <v>2</v>
      </c>
      <c r="B323" s="13" t="s">
        <v>350</v>
      </c>
      <c r="C323" s="27" t="s">
        <v>352</v>
      </c>
      <c r="D323" s="13" t="s">
        <v>281</v>
      </c>
      <c r="E323" s="13">
        <v>1</v>
      </c>
      <c r="F323" s="10">
        <f>+[1]HISTORICOS!P323</f>
        <v>1208256.51</v>
      </c>
      <c r="G323" s="10">
        <v>78571400</v>
      </c>
      <c r="H323" s="10">
        <v>1270291</v>
      </c>
      <c r="I323" s="14">
        <f t="shared" si="46"/>
        <v>1208256.51</v>
      </c>
      <c r="J323" s="14">
        <f t="shared" si="47"/>
        <v>78571400</v>
      </c>
      <c r="K323" s="14">
        <f t="shared" si="48"/>
        <v>1270291</v>
      </c>
      <c r="L323" s="14">
        <f t="shared" si="49"/>
        <v>4940553.6399999997</v>
      </c>
      <c r="M323" s="14">
        <f t="shared" si="50"/>
        <v>1843219.1</v>
      </c>
      <c r="N323" s="14">
        <f t="shared" si="51"/>
        <v>27016649.170000002</v>
      </c>
      <c r="O323" s="15">
        <f t="shared" si="52"/>
        <v>44647734.678559296</v>
      </c>
      <c r="P323" s="16">
        <f t="shared" si="53"/>
        <v>1.6526007499159932</v>
      </c>
      <c r="Q323" s="15">
        <f t="shared" si="60"/>
        <v>1208256.51</v>
      </c>
      <c r="R323" s="17" t="s">
        <v>5</v>
      </c>
    </row>
  </sheetData>
  <autoFilter ref="A1:R323" xr:uid="{A075901A-B2C6-4935-8D4E-64D5BAFC8FA0}"/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Camilo Angulo Soledad</dc:creator>
  <cp:lastModifiedBy>Juan Camilo Angulo Soledad</cp:lastModifiedBy>
  <dcterms:created xsi:type="dcterms:W3CDTF">2026-10-14T13:58:08Z</dcterms:created>
  <dcterms:modified xsi:type="dcterms:W3CDTF">2026-10-20T15:02:34Z</dcterms:modified>
</cp:coreProperties>
</file>