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JJES 02 Octubre JJES New Convenio Inter Infraestrutura\JJES 07 octubre Para Publicar y finales\"/>
    </mc:Choice>
  </mc:AlternateContent>
  <bookViews>
    <workbookView xWindow="0" yWindow="0" windowWidth="20490" windowHeight="7050"/>
  </bookViews>
  <sheets>
    <sheet name="ANALISIS" sheetId="3" r:id="rId1"/>
    <sheet name="MUESTRA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</externalReferences>
  <definedNames>
    <definedName name="\A">#REF!</definedName>
    <definedName name="\B">[11]DATOS!$F$109</definedName>
    <definedName name="\C">[2]DATOS!#REF!</definedName>
    <definedName name="\D">#REF!</definedName>
    <definedName name="\E">[11]DATOS!#REF!</definedName>
    <definedName name="\L">#REF!</definedName>
    <definedName name="\P">#REF!</definedName>
    <definedName name="\Z">#REF!</definedName>
    <definedName name="_____________________________________________AFC1">[1]INV!$A$25:$D$28</definedName>
    <definedName name="_____________________________________________AFC3">[1]INV!$F$25:$I$28</definedName>
    <definedName name="_____________________________________________AFC5">[1]INV!$K$25:$N$28</definedName>
    <definedName name="_____________________________________________BGC1">[1]INV!$A$5:$D$8</definedName>
    <definedName name="_____________________________________________BGC3">[1]INV!$F$5:$I$8</definedName>
    <definedName name="_____________________________________________BGC5">[1]INV!$K$5:$N$8</definedName>
    <definedName name="_____________________________________________CAC1">[1]INV!$A$19:$D$22</definedName>
    <definedName name="_____________________________________________CAC3">[1]INV!$F$19:$I$22</definedName>
    <definedName name="_____________________________________________CAC5">[1]INV!$K$19:$N$22</definedName>
    <definedName name="_____________________________________________SBC1">[1]INV!$A$12:$D$15</definedName>
    <definedName name="_____________________________________________SBC3">[1]INV!$F$12:$I$15</definedName>
    <definedName name="_____________________________________________SBC5">[1]INV!$K$12:$N$15</definedName>
    <definedName name="____________________________________________AFC1">[1]INV!$A$25:$D$28</definedName>
    <definedName name="____________________________________________AFC3">[1]INV!$F$25:$I$28</definedName>
    <definedName name="____________________________________________AFC5">[1]INV!$K$25:$N$28</definedName>
    <definedName name="____________________________________________BGC1">[1]INV!$A$5:$D$8</definedName>
    <definedName name="____________________________________________BGC3">[1]INV!$F$5:$I$8</definedName>
    <definedName name="____________________________________________BGC5">[1]INV!$K$5:$N$8</definedName>
    <definedName name="____________________________________________CAC1">[1]INV!$A$19:$D$22</definedName>
    <definedName name="____________________________________________CAC3">[1]INV!$F$19:$I$22</definedName>
    <definedName name="____________________________________________CAC5">[1]INV!$K$19:$N$22</definedName>
    <definedName name="____________________________________________SBC1">[1]INV!$A$12:$D$15</definedName>
    <definedName name="____________________________________________SBC3">[1]INV!$F$12:$I$15</definedName>
    <definedName name="____________________________________________SBC5">[1]INV!$K$12:$N$15</definedName>
    <definedName name="___________________________________________AFC1">[1]INV!$A$25:$D$28</definedName>
    <definedName name="___________________________________________AFC3">[1]INV!$F$25:$I$28</definedName>
    <definedName name="___________________________________________AFC5">[1]INV!$K$25:$N$28</definedName>
    <definedName name="___________________________________________BGC1">[1]INV!$A$5:$D$8</definedName>
    <definedName name="___________________________________________BGC3">[1]INV!$F$5:$I$8</definedName>
    <definedName name="___________________________________________BGC5">[1]INV!$K$5:$N$8</definedName>
    <definedName name="___________________________________________CAC1">[1]INV!$A$19:$D$22</definedName>
    <definedName name="___________________________________________CAC3">[1]INV!$F$19:$I$22</definedName>
    <definedName name="___________________________________________CAC5">[1]INV!$K$19:$N$22</definedName>
    <definedName name="___________________________________________SBC1">[1]INV!$A$12:$D$15</definedName>
    <definedName name="___________________________________________SBC3">[1]INV!$F$12:$I$15</definedName>
    <definedName name="___________________________________________SBC5">[1]INV!$K$12:$N$15</definedName>
    <definedName name="__________________________________________AFC1">[1]INV!$A$25:$D$28</definedName>
    <definedName name="__________________________________________AFC3">[1]INV!$F$25:$I$28</definedName>
    <definedName name="__________________________________________AFC5">[1]INV!$K$25:$N$28</definedName>
    <definedName name="__________________________________________BGC1">[1]INV!$A$5:$D$8</definedName>
    <definedName name="__________________________________________BGC3">[1]INV!$F$5:$I$8</definedName>
    <definedName name="__________________________________________BGC5">[1]INV!$K$5:$N$8</definedName>
    <definedName name="__________________________________________CAC1">[1]INV!$A$19:$D$22</definedName>
    <definedName name="__________________________________________CAC3">[1]INV!$F$19:$I$22</definedName>
    <definedName name="__________________________________________CAC5">[1]INV!$K$19:$N$22</definedName>
    <definedName name="__________________________________________SBC1">[1]INV!$A$12:$D$15</definedName>
    <definedName name="__________________________________________SBC3">[1]INV!$F$12:$I$15</definedName>
    <definedName name="__________________________________________SBC5">[1]INV!$K$12:$N$15</definedName>
    <definedName name="_________________________________________AFC1">[1]INV!$A$25:$D$28</definedName>
    <definedName name="_________________________________________AFC3">[1]INV!$F$25:$I$28</definedName>
    <definedName name="_________________________________________AFC5">[1]INV!$K$25:$N$28</definedName>
    <definedName name="_________________________________________BGC1">[1]INV!$A$5:$D$8</definedName>
    <definedName name="_________________________________________BGC3">[1]INV!$F$5:$I$8</definedName>
    <definedName name="_________________________________________BGC5">[1]INV!$K$5:$N$8</definedName>
    <definedName name="_________________________________________CAC1">[1]INV!$A$19:$D$22</definedName>
    <definedName name="_________________________________________CAC3">[1]INV!$F$19:$I$22</definedName>
    <definedName name="_________________________________________CAC5">[1]INV!$K$19:$N$22</definedName>
    <definedName name="_________________________________________SBC1">[1]INV!$A$12:$D$15</definedName>
    <definedName name="_________________________________________SBC3">[1]INV!$F$12:$I$15</definedName>
    <definedName name="_________________________________________SBC5">[1]INV!$K$12:$N$15</definedName>
    <definedName name="________________________________________AFC1">[1]INV!$A$25:$D$28</definedName>
    <definedName name="________________________________________AFC3">[1]INV!$F$25:$I$28</definedName>
    <definedName name="________________________________________AFC5">[1]INV!$K$25:$N$28</definedName>
    <definedName name="________________________________________BGC1">[1]INV!$A$5:$D$8</definedName>
    <definedName name="________________________________________BGC3">[1]INV!$F$5:$I$8</definedName>
    <definedName name="________________________________________BGC5">[1]INV!$K$5:$N$8</definedName>
    <definedName name="________________________________________CAC1">[1]INV!$A$19:$D$22</definedName>
    <definedName name="________________________________________CAC3">[1]INV!$F$19:$I$22</definedName>
    <definedName name="________________________________________CAC5">[1]INV!$K$19:$N$22</definedName>
    <definedName name="________________________________________SBC1">[1]INV!$A$12:$D$15</definedName>
    <definedName name="________________________________________SBC3">[1]INV!$F$12:$I$15</definedName>
    <definedName name="________________________________________SBC5">[1]INV!$K$12:$N$15</definedName>
    <definedName name="_______________________________________AFC1">[1]INV!$A$25:$D$28</definedName>
    <definedName name="_______________________________________AFC3">[1]INV!$F$25:$I$28</definedName>
    <definedName name="_______________________________________AFC5">[1]INV!$K$25:$N$28</definedName>
    <definedName name="_______________________________________BGC1">[1]INV!$A$5:$D$8</definedName>
    <definedName name="_______________________________________BGC3">[1]INV!$F$5:$I$8</definedName>
    <definedName name="_______________________________________BGC5">[1]INV!$K$5:$N$8</definedName>
    <definedName name="_______________________________________CAC1">[1]INV!$A$19:$D$22</definedName>
    <definedName name="_______________________________________CAC3">[1]INV!$F$19:$I$22</definedName>
    <definedName name="_______________________________________CAC5">[1]INV!$K$19:$N$22</definedName>
    <definedName name="_______________________________________SBC1">[1]INV!$A$12:$D$15</definedName>
    <definedName name="_______________________________________SBC3">[1]INV!$F$12:$I$15</definedName>
    <definedName name="_______________________________________SBC5">[1]INV!$K$12:$N$15</definedName>
    <definedName name="______________________________________AFC1">[1]INV!$A$25:$D$28</definedName>
    <definedName name="______________________________________AFC3">[1]INV!$F$25:$I$28</definedName>
    <definedName name="______________________________________AFC5">[1]INV!$K$25:$N$28</definedName>
    <definedName name="______________________________________BGC1">[1]INV!$A$5:$D$8</definedName>
    <definedName name="______________________________________BGC3">[1]INV!$F$5:$I$8</definedName>
    <definedName name="______________________________________BGC5">[1]INV!$K$5:$N$8</definedName>
    <definedName name="______________________________________CAC1">[1]INV!$A$19:$D$22</definedName>
    <definedName name="______________________________________CAC3">[1]INV!$F$19:$I$22</definedName>
    <definedName name="______________________________________CAC5">[1]INV!$K$19:$N$22</definedName>
    <definedName name="______________________________________SBC1">[1]INV!$A$12:$D$15</definedName>
    <definedName name="______________________________________SBC3">[1]INV!$F$12:$I$15</definedName>
    <definedName name="______________________________________SBC5">[1]INV!$K$12:$N$15</definedName>
    <definedName name="_____________________________________AFC1">[1]INV!$A$25:$D$28</definedName>
    <definedName name="_____________________________________AFC3">[1]INV!$F$25:$I$28</definedName>
    <definedName name="_____________________________________AFC5">[1]INV!$K$25:$N$28</definedName>
    <definedName name="_____________________________________BGC1">[1]INV!$A$5:$D$8</definedName>
    <definedName name="_____________________________________BGC3">[1]INV!$F$5:$I$8</definedName>
    <definedName name="_____________________________________BGC5">[1]INV!$K$5:$N$8</definedName>
    <definedName name="_____________________________________CAC1">[1]INV!$A$19:$D$22</definedName>
    <definedName name="_____________________________________CAC3">[1]INV!$F$19:$I$22</definedName>
    <definedName name="_____________________________________CAC5">[1]INV!$K$19:$N$22</definedName>
    <definedName name="_____________________________________SBC1">[1]INV!$A$12:$D$15</definedName>
    <definedName name="_____________________________________SBC3">[1]INV!$F$12:$I$15</definedName>
    <definedName name="_____________________________________SBC5">[1]INV!$K$12:$N$15</definedName>
    <definedName name="____________________________________AFC1">[1]INV!$A$25:$D$28</definedName>
    <definedName name="____________________________________AFC3">[1]INV!$F$25:$I$28</definedName>
    <definedName name="____________________________________AFC5">[1]INV!$K$25:$N$28</definedName>
    <definedName name="____________________________________BGC1">[1]INV!$A$5:$D$8</definedName>
    <definedName name="____________________________________BGC3">[1]INV!$F$5:$I$8</definedName>
    <definedName name="____________________________________BGC5">[1]INV!$K$5:$N$8</definedName>
    <definedName name="____________________________________CAC1">[1]INV!$A$19:$D$22</definedName>
    <definedName name="____________________________________CAC3">[1]INV!$F$19:$I$22</definedName>
    <definedName name="____________________________________CAC5">[1]INV!$K$19:$N$22</definedName>
    <definedName name="____________________________________SBC1">[1]INV!$A$12:$D$15</definedName>
    <definedName name="____________________________________SBC3">[1]INV!$F$12:$I$15</definedName>
    <definedName name="____________________________________SBC5">[1]INV!$K$12:$N$15</definedName>
    <definedName name="___________________________________AFC1">[1]INV!$A$25:$D$28</definedName>
    <definedName name="___________________________________AFC3">[1]INV!$F$25:$I$28</definedName>
    <definedName name="___________________________________AFC5">[1]INV!$K$25:$N$28</definedName>
    <definedName name="___________________________________BGC1">[1]INV!$A$5:$D$8</definedName>
    <definedName name="___________________________________BGC3">[1]INV!$F$5:$I$8</definedName>
    <definedName name="___________________________________BGC5">[1]INV!$K$5:$N$8</definedName>
    <definedName name="___________________________________CAC1">[1]INV!$A$19:$D$22</definedName>
    <definedName name="___________________________________CAC3">[1]INV!$F$19:$I$22</definedName>
    <definedName name="___________________________________CAC5">[1]INV!$K$19:$N$22</definedName>
    <definedName name="___________________________________SBC1">[1]INV!$A$12:$D$15</definedName>
    <definedName name="___________________________________SBC3">[1]INV!$F$12:$I$15</definedName>
    <definedName name="___________________________________SBC5">[1]INV!$K$12:$N$15</definedName>
    <definedName name="__________________________________AFC1">[1]INV!$A$25:$D$28</definedName>
    <definedName name="__________________________________AFC3">[1]INV!$F$25:$I$28</definedName>
    <definedName name="__________________________________AFC5">[1]INV!$K$25:$N$28</definedName>
    <definedName name="__________________________________BGC1">[1]INV!$A$5:$D$8</definedName>
    <definedName name="__________________________________BGC3">[1]INV!$F$5:$I$8</definedName>
    <definedName name="__________________________________BGC5">[1]INV!$K$5:$N$8</definedName>
    <definedName name="__________________________________CAC1">[1]INV!$A$19:$D$22</definedName>
    <definedName name="__________________________________CAC3">[1]INV!$F$19:$I$22</definedName>
    <definedName name="__________________________________CAC5">[1]INV!$K$19:$N$22</definedName>
    <definedName name="__________________________________SBC1">[1]INV!$A$12:$D$15</definedName>
    <definedName name="__________________________________SBC3">[1]INV!$F$12:$I$15</definedName>
    <definedName name="__________________________________SBC5">[1]INV!$K$12:$N$15</definedName>
    <definedName name="_________________________________AFC1">[1]INV!$A$25:$D$28</definedName>
    <definedName name="_________________________________AFC3">[1]INV!$F$25:$I$28</definedName>
    <definedName name="_________________________________AFC5">[1]INV!$K$25:$N$28</definedName>
    <definedName name="_________________________________BGC1">[1]INV!$A$5:$D$8</definedName>
    <definedName name="_________________________________BGC3">[1]INV!$F$5:$I$8</definedName>
    <definedName name="_________________________________BGC5">[1]INV!$K$5:$N$8</definedName>
    <definedName name="_________________________________CAC1">[1]INV!$A$19:$D$22</definedName>
    <definedName name="_________________________________CAC3">[1]INV!$F$19:$I$22</definedName>
    <definedName name="_________________________________CAC5">[1]INV!$K$19:$N$22</definedName>
    <definedName name="_________________________________SBC1">[1]INV!$A$12:$D$15</definedName>
    <definedName name="_________________________________SBC3">[1]INV!$F$12:$I$15</definedName>
    <definedName name="_________________________________SBC5">[1]INV!$K$12:$N$15</definedName>
    <definedName name="________________________________AFC1">[1]INV!$A$25:$D$28</definedName>
    <definedName name="________________________________AFC3">[1]INV!$F$25:$I$28</definedName>
    <definedName name="________________________________AFC5">[1]INV!$K$25:$N$28</definedName>
    <definedName name="________________________________BGC1">[1]INV!$A$5:$D$8</definedName>
    <definedName name="________________________________BGC3">[1]INV!$F$5:$I$8</definedName>
    <definedName name="________________________________BGC5">[1]INV!$K$5:$N$8</definedName>
    <definedName name="________________________________CAC1">[1]INV!$A$19:$D$22</definedName>
    <definedName name="________________________________CAC3">[1]INV!$F$19:$I$22</definedName>
    <definedName name="________________________________CAC5">[1]INV!$K$19:$N$22</definedName>
    <definedName name="________________________________SBC1">[1]INV!$A$12:$D$15</definedName>
    <definedName name="________________________________SBC3">[1]INV!$F$12:$I$15</definedName>
    <definedName name="________________________________SBC5">[1]INV!$K$12:$N$15</definedName>
    <definedName name="_______________________________AFC1">[1]INV!$A$25:$D$28</definedName>
    <definedName name="_______________________________AFC3">[1]INV!$F$25:$I$28</definedName>
    <definedName name="_______________________________AFC5">[1]INV!$K$25:$N$28</definedName>
    <definedName name="_______________________________BGC1">[1]INV!$A$5:$D$8</definedName>
    <definedName name="_______________________________BGC3">[1]INV!$F$5:$I$8</definedName>
    <definedName name="_______________________________BGC5">[1]INV!$K$5:$N$8</definedName>
    <definedName name="_______________________________CAC1">[1]INV!$A$19:$D$22</definedName>
    <definedName name="_______________________________CAC3">[1]INV!$F$19:$I$22</definedName>
    <definedName name="_______________________________CAC5">[1]INV!$K$19:$N$22</definedName>
    <definedName name="_______________________________SBC1">[1]INV!$A$12:$D$15</definedName>
    <definedName name="_______________________________SBC3">[1]INV!$F$12:$I$15</definedName>
    <definedName name="_______________________________SBC5">[1]INV!$K$12:$N$15</definedName>
    <definedName name="______________________________AFC1">[1]INV!$A$25:$D$28</definedName>
    <definedName name="______________________________AFC3">[1]INV!$F$25:$I$28</definedName>
    <definedName name="______________________________AFC5">[1]INV!$K$25:$N$28</definedName>
    <definedName name="______________________________BGC1">[1]INV!$A$5:$D$8</definedName>
    <definedName name="______________________________BGC3">[1]INV!$F$5:$I$8</definedName>
    <definedName name="______________________________BGC5">[1]INV!$K$5:$N$8</definedName>
    <definedName name="______________________________CAC1">[1]INV!$A$19:$D$22</definedName>
    <definedName name="______________________________CAC3">[1]INV!$F$19:$I$22</definedName>
    <definedName name="______________________________CAC5">[1]INV!$K$19:$N$22</definedName>
    <definedName name="______________________________SBC1">[1]INV!$A$12:$D$15</definedName>
    <definedName name="______________________________SBC3">[1]INV!$F$12:$I$15</definedName>
    <definedName name="______________________________SBC5">[1]INV!$K$12:$N$15</definedName>
    <definedName name="_____________________________AFC1">[1]INV!$A$25:$D$28</definedName>
    <definedName name="_____________________________AFC3">[1]INV!$F$25:$I$28</definedName>
    <definedName name="_____________________________AFC5">[1]INV!$K$25:$N$28</definedName>
    <definedName name="_____________________________BGC1">[1]INV!$A$5:$D$8</definedName>
    <definedName name="_____________________________BGC3">[1]INV!$F$5:$I$8</definedName>
    <definedName name="_____________________________BGC5">[1]INV!$K$5:$N$8</definedName>
    <definedName name="_____________________________CAC1">[1]INV!$A$19:$D$22</definedName>
    <definedName name="_____________________________CAC3">[1]INV!$F$19:$I$22</definedName>
    <definedName name="_____________________________CAC5">[1]INV!$K$19:$N$22</definedName>
    <definedName name="_____________________________SBC1">[1]INV!$A$12:$D$15</definedName>
    <definedName name="_____________________________SBC3">[1]INV!$F$12:$I$15</definedName>
    <definedName name="_____________________________SBC5">[1]INV!$K$12:$N$15</definedName>
    <definedName name="____________________________AFC1">[1]INV!$A$25:$D$28</definedName>
    <definedName name="____________________________AFC3">[1]INV!$F$25:$I$28</definedName>
    <definedName name="____________________________AFC5">[1]INV!$K$25:$N$28</definedName>
    <definedName name="____________________________BGC1">[1]INV!$A$5:$D$8</definedName>
    <definedName name="____________________________BGC3">[1]INV!$F$5:$I$8</definedName>
    <definedName name="____________________________BGC5">[1]INV!$K$5:$N$8</definedName>
    <definedName name="____________________________CAC1">[1]INV!$A$19:$D$22</definedName>
    <definedName name="____________________________CAC3">[1]INV!$F$19:$I$22</definedName>
    <definedName name="____________________________CAC5">[1]INV!$K$19:$N$22</definedName>
    <definedName name="____________________________SBC1">[1]INV!$A$12:$D$15</definedName>
    <definedName name="____________________________SBC3">[1]INV!$F$12:$I$15</definedName>
    <definedName name="____________________________SBC5">[1]INV!$K$12:$N$15</definedName>
    <definedName name="___________________________AFC1">[1]INV!$A$25:$D$28</definedName>
    <definedName name="___________________________AFC3">[1]INV!$F$25:$I$28</definedName>
    <definedName name="___________________________AFC5">[1]INV!$K$25:$N$28</definedName>
    <definedName name="___________________________BGC1">[1]INV!$A$5:$D$8</definedName>
    <definedName name="___________________________BGC3">[1]INV!$F$5:$I$8</definedName>
    <definedName name="___________________________BGC5">[1]INV!$K$5:$N$8</definedName>
    <definedName name="___________________________CAC1">[1]INV!$A$19:$D$22</definedName>
    <definedName name="___________________________CAC3">[1]INV!$F$19:$I$22</definedName>
    <definedName name="___________________________CAC5">[1]INV!$K$19:$N$22</definedName>
    <definedName name="___________________________SBC1">[1]INV!$A$12:$D$15</definedName>
    <definedName name="___________________________SBC3">[1]INV!$F$12:$I$15</definedName>
    <definedName name="___________________________SBC5">[1]INV!$K$12:$N$15</definedName>
    <definedName name="__________________________AFC1">[1]INV!$A$25:$D$28</definedName>
    <definedName name="__________________________AFC3">[1]INV!$F$25:$I$28</definedName>
    <definedName name="__________________________AFC5">[1]INV!$K$25:$N$28</definedName>
    <definedName name="__________________________BGC1">[1]INV!$A$5:$D$8</definedName>
    <definedName name="__________________________BGC3">[1]INV!$F$5:$I$8</definedName>
    <definedName name="__________________________BGC5">[1]INV!$K$5:$N$8</definedName>
    <definedName name="__________________________CAC1">[1]INV!$A$19:$D$22</definedName>
    <definedName name="__________________________CAC3">[1]INV!$F$19:$I$22</definedName>
    <definedName name="__________________________CAC5">[1]INV!$K$19:$N$22</definedName>
    <definedName name="__________________________SBC1">[1]INV!$A$12:$D$15</definedName>
    <definedName name="__________________________SBC3">[1]INV!$F$12:$I$15</definedName>
    <definedName name="__________________________SBC5">[1]INV!$K$12:$N$15</definedName>
    <definedName name="_________________________AFC1">[1]INV!$A$25:$D$28</definedName>
    <definedName name="_________________________AFC3">[1]INV!$F$25:$I$28</definedName>
    <definedName name="_________________________AFC5">[1]INV!$K$25:$N$28</definedName>
    <definedName name="_________________________BGC1">[1]INV!$A$5:$D$8</definedName>
    <definedName name="_________________________BGC3">[1]INV!$F$5:$I$8</definedName>
    <definedName name="_________________________BGC5">[1]INV!$K$5:$N$8</definedName>
    <definedName name="_________________________CAC1">[1]INV!$A$19:$D$22</definedName>
    <definedName name="_________________________CAC3">[1]INV!$F$19:$I$22</definedName>
    <definedName name="_________________________CAC5">[1]INV!$K$19:$N$22</definedName>
    <definedName name="_________________________SBC1">[1]INV!$A$12:$D$15</definedName>
    <definedName name="_________________________SBC3">[1]INV!$F$12:$I$15</definedName>
    <definedName name="_________________________SBC5">[1]INV!$K$12:$N$15</definedName>
    <definedName name="________________________AFC1">[1]INV!$A$25:$D$28</definedName>
    <definedName name="________________________AFC3">[1]INV!$F$25:$I$28</definedName>
    <definedName name="________________________AFC5">[1]INV!$K$25:$N$28</definedName>
    <definedName name="________________________BGC1">[1]INV!$A$5:$D$8</definedName>
    <definedName name="________________________BGC3">[1]INV!$F$5:$I$8</definedName>
    <definedName name="________________________BGC5">[1]INV!$K$5:$N$8</definedName>
    <definedName name="________________________CAC1">[1]INV!$A$19:$D$22</definedName>
    <definedName name="________________________CAC3">[1]INV!$F$19:$I$22</definedName>
    <definedName name="________________________CAC5">[1]INV!$K$19:$N$22</definedName>
    <definedName name="________________________SBC1">[1]INV!$A$12:$D$15</definedName>
    <definedName name="________________________SBC3">[1]INV!$F$12:$I$15</definedName>
    <definedName name="________________________SBC5">[1]INV!$K$12:$N$15</definedName>
    <definedName name="_______________________AFC1">[1]INV!$A$25:$D$28</definedName>
    <definedName name="_______________________AFC3">[1]INV!$F$25:$I$28</definedName>
    <definedName name="_______________________AFC5">[1]INV!$K$25:$N$28</definedName>
    <definedName name="_______________________BGC1">[1]INV!$A$5:$D$8</definedName>
    <definedName name="_______________________BGC3">[1]INV!$F$5:$I$8</definedName>
    <definedName name="_______________________BGC5">[1]INV!$K$5:$N$8</definedName>
    <definedName name="_______________________CAC1">[1]INV!$A$19:$D$22</definedName>
    <definedName name="_______________________CAC3">[1]INV!$F$19:$I$22</definedName>
    <definedName name="_______________________CAC5">[1]INV!$K$19:$N$22</definedName>
    <definedName name="_______________________SBC1">[1]INV!$A$12:$D$15</definedName>
    <definedName name="_______________________SBC3">[1]INV!$F$12:$I$15</definedName>
    <definedName name="_______________________SBC5">[1]INV!$K$12:$N$15</definedName>
    <definedName name="______________________AFC1">[1]INV!$A$25:$D$28</definedName>
    <definedName name="______________________AFC3">[1]INV!$F$25:$I$28</definedName>
    <definedName name="______________________AFC5">[1]INV!$K$25:$N$28</definedName>
    <definedName name="______________________BGC1">[1]INV!$A$5:$D$8</definedName>
    <definedName name="______________________BGC3">[1]INV!$F$5:$I$8</definedName>
    <definedName name="______________________BGC5">[1]INV!$K$5:$N$8</definedName>
    <definedName name="______________________CAC1">[1]INV!$A$19:$D$22</definedName>
    <definedName name="______________________CAC3">[1]INV!$F$19:$I$22</definedName>
    <definedName name="______________________CAC5">[1]INV!$K$19:$N$22</definedName>
    <definedName name="______________________SBC1">[1]INV!$A$12:$D$15</definedName>
    <definedName name="______________________SBC3">[1]INV!$F$12:$I$15</definedName>
    <definedName name="______________________SBC5">[1]INV!$K$12:$N$15</definedName>
    <definedName name="_____________________AFC1">[1]INV!$A$25:$D$28</definedName>
    <definedName name="_____________________AFC3">[1]INV!$F$25:$I$28</definedName>
    <definedName name="_____________________AFC5">[1]INV!$K$25:$N$28</definedName>
    <definedName name="_____________________BGC1">[1]INV!$A$5:$D$8</definedName>
    <definedName name="_____________________BGC3">[1]INV!$F$5:$I$8</definedName>
    <definedName name="_____________________BGC5">[1]INV!$K$5:$N$8</definedName>
    <definedName name="_____________________CAC1">[1]INV!$A$19:$D$22</definedName>
    <definedName name="_____________________CAC3">[1]INV!$F$19:$I$22</definedName>
    <definedName name="_____________________CAC5">[1]INV!$K$19:$N$22</definedName>
    <definedName name="_____________________SBC1">[1]INV!$A$12:$D$15</definedName>
    <definedName name="_____________________SBC3">[1]INV!$F$12:$I$15</definedName>
    <definedName name="_____________________SBC5">[1]INV!$K$12:$N$15</definedName>
    <definedName name="____________________AFC1">[1]INV!$A$25:$D$28</definedName>
    <definedName name="____________________AFC3">[1]INV!$F$25:$I$28</definedName>
    <definedName name="____________________AFC5">[1]INV!$K$25:$N$28</definedName>
    <definedName name="____________________BGC1">[1]INV!$A$5:$D$8</definedName>
    <definedName name="____________________BGC3">[1]INV!$F$5:$I$8</definedName>
    <definedName name="____________________BGC5">[1]INV!$K$5:$N$8</definedName>
    <definedName name="____________________CAC1">[1]INV!$A$19:$D$22</definedName>
    <definedName name="____________________CAC3">[1]INV!$F$19:$I$22</definedName>
    <definedName name="____________________CAC5">[1]INV!$K$19:$N$22</definedName>
    <definedName name="____________________SBC1">[1]INV!$A$12:$D$15</definedName>
    <definedName name="____________________SBC3">[1]INV!$F$12:$I$15</definedName>
    <definedName name="____________________SBC5">[1]INV!$K$12:$N$15</definedName>
    <definedName name="___________________AFC1">[1]INV!$A$25:$D$28</definedName>
    <definedName name="___________________AFC3">[1]INV!$F$25:$I$28</definedName>
    <definedName name="___________________AFC5">[1]INV!$K$25:$N$28</definedName>
    <definedName name="___________________BGC1">[1]INV!$A$5:$D$8</definedName>
    <definedName name="___________________BGC3">[1]INV!$F$5:$I$8</definedName>
    <definedName name="___________________BGC5">[1]INV!$K$5:$N$8</definedName>
    <definedName name="___________________CAC1">[1]INV!$A$19:$D$22</definedName>
    <definedName name="___________________CAC3">[1]INV!$F$19:$I$22</definedName>
    <definedName name="___________________CAC5">[1]INV!$K$19:$N$22</definedName>
    <definedName name="___________________SBC1">[1]INV!$A$12:$D$15</definedName>
    <definedName name="___________________SBC3">[1]INV!$F$12:$I$15</definedName>
    <definedName name="___________________SBC5">[1]INV!$K$12:$N$15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SBC1">[1]INV!$A$12:$D$15</definedName>
    <definedName name="______________SBC3">[1]INV!$F$12:$I$15</definedName>
    <definedName name="______________SBC5">[1]INV!$K$12:$N$15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SBC1">[1]INV!$A$12:$D$15</definedName>
    <definedName name="_____________SBC3">[1]INV!$F$12:$I$15</definedName>
    <definedName name="_____________SBC5">[1]INV!$K$12:$N$15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SBC1">[1]INV!$A$12:$D$15</definedName>
    <definedName name="____________SBC3">[1]INV!$F$12:$I$15</definedName>
    <definedName name="____________SBC5">[1]INV!$K$12:$N$15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SBC1">[1]INV!$A$12:$D$15</definedName>
    <definedName name="___________SBC3">[1]INV!$F$12:$I$15</definedName>
    <definedName name="___________SBC5">[1]INV!$K$12:$N$15</definedName>
    <definedName name="__________AFC1">[1]INV!$A$25:$D$28</definedName>
    <definedName name="__________AFC3">[1]INV!$F$25:$I$28</definedName>
    <definedName name="__________AFC5">[1]INV!$K$25:$N$28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SBC1">[1]INV!$A$12:$D$15</definedName>
    <definedName name="__________SBC3">[1]INV!$F$12:$I$15</definedName>
    <definedName name="__________SBC5">[1]INV!$K$12:$N$15</definedName>
    <definedName name="_________AFC1">[1]INV!$A$25:$D$28</definedName>
    <definedName name="_________AFC3">[1]INV!$F$25:$I$28</definedName>
    <definedName name="_________AFC5">[1]INV!$K$25:$N$28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SBC1">[1]INV!$A$12:$D$15</definedName>
    <definedName name="_________SBC3">[1]INV!$F$12:$I$15</definedName>
    <definedName name="_________SBC5">[1]INV!$K$12:$N$15</definedName>
    <definedName name="________AFC1">[1]INV!$A$25:$D$28</definedName>
    <definedName name="________AFC3">[1]INV!$F$25:$I$28</definedName>
    <definedName name="________AFC5">[1]INV!$K$25:$N$28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SBC1">[1]INV!$A$12:$D$15</definedName>
    <definedName name="________SBC3">[1]INV!$F$12:$I$15</definedName>
    <definedName name="________SBC5">[1]INV!$K$12:$N$15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PJ50">#REF!</definedName>
    <definedName name="_____pj51">#REF!</definedName>
    <definedName name="_____SBC1">[1]INV!$A$12:$D$15</definedName>
    <definedName name="_____SBC3">[1]INV!$F$12:$I$15</definedName>
    <definedName name="_____SBC5">[1]INV!$K$12:$N$15</definedName>
    <definedName name="____AFC1">[1]INV!$A$25:$D$28</definedName>
    <definedName name="____AFC3">[1]INV!$F$25:$I$28</definedName>
    <definedName name="____AFC5">[1]INV!$K$25:$N$28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PJ50">#REF!</definedName>
    <definedName name="____pj51">#REF!</definedName>
    <definedName name="____SBC1">[1]INV!$A$12:$D$15</definedName>
    <definedName name="____SBC3">[1]INV!$F$12:$I$15</definedName>
    <definedName name="____SBC5">[1]INV!$K$12:$N$15</definedName>
    <definedName name="___AFC1">[1]INV!$A$25:$D$28</definedName>
    <definedName name="___AFC3">[1]INV!$F$25:$I$28</definedName>
    <definedName name="___AFC5">[1]INV!$K$25:$N$28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PJ50">#REF!</definedName>
    <definedName name="___pj51">#REF!</definedName>
    <definedName name="___SBC1">[1]INV!$A$12:$D$15</definedName>
    <definedName name="___SBC3">[1]INV!$F$12:$I$15</definedName>
    <definedName name="___SBC5">[1]INV!$K$12:$N$15</definedName>
    <definedName name="__123Graph_A" hidden="1">[2]DATOS!#REF!</definedName>
    <definedName name="__123Graph_B" hidden="1">[2]DATOS!#REF!</definedName>
    <definedName name="__123Graph_BGDPTRKRTM" hidden="1">'[3]PSM Monthly'!#REF!</definedName>
    <definedName name="__123Graph_C" hidden="1">[2]DATOS!#REF!</definedName>
    <definedName name="__123Graph_CINDICES" hidden="1">'[3]PSM Monthly'!#REF!</definedName>
    <definedName name="__123Graph_D" hidden="1">[2]DATOS!#REF!</definedName>
    <definedName name="__123Graph_X" hidden="1">[2]DATOS!#REF!</definedName>
    <definedName name="__AFC1">[1]INV!$A$25:$D$28</definedName>
    <definedName name="__AFC3">[1]INV!$F$25:$I$28</definedName>
    <definedName name="__AFC5">[1]INV!$K$25:$N$28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PJ50">#REF!</definedName>
    <definedName name="__pj51">#REF!</definedName>
    <definedName name="__SBC1">[1]INV!$A$12:$D$15</definedName>
    <definedName name="__SBC3">[1]INV!$F$12:$I$15</definedName>
    <definedName name="__SBC5">[1]INV!$K$12:$N$15</definedName>
    <definedName name="_AFC1">[1]INV!$A$25:$D$28</definedName>
    <definedName name="_AFC3">[1]INV!$F$25:$I$28</definedName>
    <definedName name="_AFC5">[1]INV!$K$25:$N$28</definedName>
    <definedName name="_API93">[4]API93!$B$1:$H$70</definedName>
    <definedName name="_API98">[5]API93!$B$1:$H$70</definedName>
    <definedName name="_APU221">#REF!</definedName>
    <definedName name="_APU465">[6]!absc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ist_Bin" hidden="1">[7]SABANA!#REF!</definedName>
    <definedName name="_f" hidden="1">{"EVA",#N/A,FALSE,"SMT2";#N/A,#N/A,FALSE,"Summary";#N/A,#N/A,FALSE,"Graphs";#N/A,#N/A,FALSE,"4 Panel"}</definedName>
    <definedName name="_Fill" hidden="1">'[8]OPCIONES DE SIMULACION'!#REF!</definedName>
    <definedName name="_fill0">#REF!</definedName>
    <definedName name="_xlnm._FilterDatabase" localSheetId="0" hidden="1">ANALISIS!$A$4:$BV$9</definedName>
    <definedName name="_Key1" hidden="1">#REF!</definedName>
    <definedName name="_NDI2">#REF!</definedName>
    <definedName name="_NDI3">#REF!</definedName>
    <definedName name="_NDI4">#REF!</definedName>
    <definedName name="_new10" hidden="1">{#N/A,#N/A,FALSE,"SMT1";#N/A,#N/A,FALSE,"SMT2";#N/A,#N/A,FALSE,"Summary";#N/A,#N/A,FALSE,"Graphs";#N/A,#N/A,FALSE,"4 Panel"}</definedName>
    <definedName name="_NEW2">[9]Tabla5!#REF!</definedName>
    <definedName name="_NEW3">[10]Tabla5!#REF!</definedName>
    <definedName name="_NEW4" hidden="1">{#N/A,#N/A,FALSE,"Full";#N/A,#N/A,FALSE,"Half";#N/A,#N/A,FALSE,"Op Expenses";#N/A,#N/A,FALSE,"Cap Charge";#N/A,#N/A,FALSE,"Cost C";#N/A,#N/A,FALSE,"PP&amp;E";#N/A,#N/A,FALSE,"R&amp;D"}</definedName>
    <definedName name="_no1" hidden="1">{#N/A,#N/A,FALSE,"SMT1";#N/A,#N/A,FALSE,"SMT2";#N/A,#N/A,FALSE,"Summary";#N/A,#N/A,FALSE,"Graphs";#N/A,#N/A,FALSE,"4 Panel"}</definedName>
    <definedName name="_no10" hidden="1">{#N/A,#N/A,FALSE,"SMT1";#N/A,#N/A,FALSE,"SMT2";#N/A,#N/A,FALSE,"Summary";#N/A,#N/A,FALSE,"Graphs";#N/A,#N/A,FALSE,"4 Panel"}</definedName>
    <definedName name="_no11" hidden="1">{#N/A,#N/A,FALSE,"Full";#N/A,#N/A,FALSE,"Half";#N/A,#N/A,FALSE,"Op Expenses";#N/A,#N/A,FALSE,"Cap Charge";#N/A,#N/A,FALSE,"Cost C";#N/A,#N/A,FALSE,"PP&amp;E";#N/A,#N/A,FALSE,"R&amp;D"}</definedName>
    <definedName name="_no12" hidden="1">{#N/A,#N/A,FALSE,"SMT1";#N/A,#N/A,FALSE,"SMT2";#N/A,#N/A,FALSE,"Summary";#N/A,#N/A,FALSE,"Graphs";#N/A,#N/A,FALSE,"4 Panel"}</definedName>
    <definedName name="_no13" hidden="1">{"EVA",#N/A,FALSE,"SMT2";#N/A,#N/A,FALSE,"Summary";#N/A,#N/A,FALSE,"Graphs";#N/A,#N/A,FALSE,"4 Panel"}</definedName>
    <definedName name="_no14" hidden="1">{#N/A,#N/A,FALSE,"Full";#N/A,#N/A,FALSE,"Half";#N/A,#N/A,FALSE,"Op Expenses";#N/A,#N/A,FALSE,"Cap Charge";#N/A,#N/A,FALSE,"Cost C";#N/A,#N/A,FALSE,"PP&amp;E";#N/A,#N/A,FALSE,"R&amp;D"}</definedName>
    <definedName name="_no2" hidden="1">{"EVA",#N/A,FALSE,"SMT2";#N/A,#N/A,FALSE,"Summary";#N/A,#N/A,FALSE,"Graphs";#N/A,#N/A,FALSE,"4 Panel"}</definedName>
    <definedName name="_no3" hidden="1">{#N/A,#N/A,FALSE,"SMT1";#N/A,#N/A,FALSE,"SMT2";#N/A,#N/A,FALSE,"Summary";#N/A,#N/A,FALSE,"Graphs";#N/A,#N/A,FALSE,"4 Panel"}</definedName>
    <definedName name="_no4" hidden="1">{#N/A,#N/A,FALSE,"SMT1";#N/A,#N/A,FALSE,"SMT2";#N/A,#N/A,FALSE,"Summary";#N/A,#N/A,FALSE,"Graphs";#N/A,#N/A,FALSE,"4 Panel"}</definedName>
    <definedName name="_no5" hidden="1">{#N/A,#N/A,FALSE,"Full";#N/A,#N/A,FALSE,"Half";#N/A,#N/A,FALSE,"Op Expenses";#N/A,#N/A,FALSE,"Cap Charge";#N/A,#N/A,FALSE,"Cost C";#N/A,#N/A,FALSE,"PP&amp;E";#N/A,#N/A,FALSE,"R&amp;D"}</definedName>
    <definedName name="_no6" hidden="1">{"EVA",#N/A,FALSE,"SMT2";#N/A,#N/A,FALSE,"Summary";#N/A,#N/A,FALSE,"Graphs";#N/A,#N/A,FALSE,"4 Panel"}</definedName>
    <definedName name="_no7" hidden="1">{"EVA",#N/A,FALSE,"SMT2";#N/A,#N/A,FALSE,"Summary";#N/A,#N/A,FALSE,"Graphs";#N/A,#N/A,FALSE,"4 Panel"}</definedName>
    <definedName name="_no8" hidden="1">{"EVA",#N/A,FALSE,"SMT2";#N/A,#N/A,FALSE,"Summary";#N/A,#N/A,FALSE,"Graphs";#N/A,#N/A,FALSE,"4 Panel"}</definedName>
    <definedName name="_no9" hidden="1">{"EVA",#N/A,FALSE,"SMT2";#N/A,#N/A,FALSE,"Summary";#N/A,#N/A,FALSE,"Graphs";#N/A,#N/A,FALSE,"4 Panel"}</definedName>
    <definedName name="_Order1" hidden="1">255</definedName>
    <definedName name="_Order2" hidden="1">0</definedName>
    <definedName name="_PJ50">#REF!</definedName>
    <definedName name="_pj51">#REF!</definedName>
    <definedName name="_r" hidden="1">{#N/A,#N/A,FALSE,"Full";#N/A,#N/A,FALSE,"Half";#N/A,#N/A,FALSE,"Op Expenses";#N/A,#N/A,FALSE,"Cap Charge";#N/A,#N/A,FALSE,"Cost C";#N/A,#N/A,FALSE,"PP&amp;E";#N/A,#N/A,FALSE,"R&amp;D"}</definedName>
    <definedName name="_Regression_Out" hidden="1">[7]SABANA!#REF!</definedName>
    <definedName name="_SBC1">[1]INV!$A$12:$D$15</definedName>
    <definedName name="_SBC3">[1]INV!$F$12:$I$15</definedName>
    <definedName name="_SBC5">[1]INV!$K$12:$N$15</definedName>
    <definedName name="_Sort" hidden="1">'[8]OPCIONES DE SIMULACION'!#REF!</definedName>
    <definedName name="_TRM98">#REF!</definedName>
    <definedName name="_VEX1" hidden="1">{#N/A,#N/A,FALSE,"Costos Contables CIB A 12 1994";#N/A,#N/A,FALSE,"Cuadre Contab. y C. OP"}</definedName>
    <definedName name="_XDI2">#REF!</definedName>
    <definedName name="_XDI3">#REF!</definedName>
    <definedName name="_XDI4">#REF!</definedName>
    <definedName name="a" hidden="1">{#N/A,#N/A,FALSE,"Costos Productos 6A";#N/A,#N/A,FALSE,"Costo Unitario Total H-94-12"}</definedName>
    <definedName name="A_impresión_IM">#REF!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 hidden="1">[12]DATOS!#REF!</definedName>
    <definedName name="aaa" hidden="1">{#N/A,#N/A,FALSE,"Costos Productos 6A";#N/A,#N/A,FALSE,"Costo Unitario Total H-94-12"}</definedName>
    <definedName name="AAAA">[13]!AAAA</definedName>
    <definedName name="aaaaa">[13]!Guardar_del_Dia</definedName>
    <definedName name="aaaaaaa">#REF!</definedName>
    <definedName name="AAAAAAAA">#REF!</definedName>
    <definedName name="aaaaaaaaa">#REF!</definedName>
    <definedName name="aaaaaaaaaa">#REF!</definedName>
    <definedName name="AAC">[1]AASHTO!$A$14:$F$17</definedName>
    <definedName name="AARB_">#REF!</definedName>
    <definedName name="ABG">[1]AASHTO!$A$2:$F$5</definedName>
    <definedName name="abr" hidden="1">[14]DATOS!#REF!</definedName>
    <definedName name="absc">#N/A</definedName>
    <definedName name="ACEB_">#REF!</definedName>
    <definedName name="ACEEP">#REF!</definedName>
    <definedName name="ACETATOS">[2]DATOS!#REF!</definedName>
    <definedName name="ACPA_">#REF!</definedName>
    <definedName name="ACPB_">#REF!</definedName>
    <definedName name="ACPBAS_">#REF!</definedName>
    <definedName name="ACT">[15]Puntos!#REF!</definedName>
    <definedName name="AcumularBalance">[16]!AcumularBalance</definedName>
    <definedName name="ADI">#REF!</definedName>
    <definedName name="adoq">[17]!absc</definedName>
    <definedName name="ago">#REF!</definedName>
    <definedName name="Ajusteinf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LBAN">#REF!</definedName>
    <definedName name="ALBAN1">#REF!</definedName>
    <definedName name="ALBANXCIENTO">#REF!</definedName>
    <definedName name="alc">[18]!absc</definedName>
    <definedName name="ALCABS_">#REF!</definedName>
    <definedName name="ALCEP">#REF!</definedName>
    <definedName name="anex7">#REF!</definedName>
    <definedName name="anex8">#REF!</definedName>
    <definedName name="ANEXO1" hidden="1">{#N/A,#N/A,FALSE,"Costos Contables CIB A 12 1994";#N/A,#N/A,FALSE,"Cuadre Contab. y C. OP"}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scount" hidden="1">1</definedName>
    <definedName name="AÑOWUIE">'[19]Res-Accide-10'!$R$2:$R$7</definedName>
    <definedName name="APIAY">'[20]CRUDOS MES EVALUADO'!#REF!</definedName>
    <definedName name="APIAY_">'[20]CRUDOS MES EVALUADO'!#REF!</definedName>
    <definedName name="APU">[21]!absc</definedName>
    <definedName name="APU221.1">#REF!</definedName>
    <definedName name="APU221.2">#REF!</definedName>
    <definedName name="ÁREA">#REF!</definedName>
    <definedName name="_xlnm.Print_Area" localSheetId="0">ANALISIS!$A$1:$AB$9</definedName>
    <definedName name="_xlnm.Print_Area">#REF!</definedName>
    <definedName name="ARM_">#REF!</definedName>
    <definedName name="as">'[22]POA-1'!$S$2:$S$35</definedName>
    <definedName name="ASB">[1]AASHTO!$A$8:$F$11</definedName>
    <definedName name="ASESORÍA">#REF!</definedName>
    <definedName name="ASESORÍA1">#REF!</definedName>
    <definedName name="ASFA_">#REF!</definedName>
    <definedName name="ASFB_">#REF!</definedName>
    <definedName name="auto1">#REF!</definedName>
    <definedName name="auto2">#REF!</definedName>
    <definedName name="AVAN">#REF!</definedName>
    <definedName name="AVGA_">#REF!</definedName>
    <definedName name="AvgCflow">'[23]280000 Crude'!#REF!</definedName>
    <definedName name="AYACUCHO">'[24]CAÑO LIMON'!#REF!</definedName>
    <definedName name="AYACUCHO_COVEÑAS">'[24]CAÑO LIMON'!#REF!</definedName>
    <definedName name="b">[13]!b</definedName>
    <definedName name="BALCRUDO">#REF!</definedName>
    <definedName name="BANADIA">'[24]CAÑO LIMON'!#REF!</definedName>
    <definedName name="base">1</definedName>
    <definedName name="_xlnm.Database">[25]TOVFEB.!$A$1:$P$1008</definedName>
    <definedName name="BBBBBBBBBB">#REF!</definedName>
    <definedName name="begavg">IF(averagecheck,2,1)</definedName>
    <definedName name="begavgatl">IF(averagecheck,2,1)</definedName>
    <definedName name="BEIA_">#REF!</definedName>
    <definedName name="BEN_">#REF!</definedName>
    <definedName name="BENE_">#REF!</definedName>
    <definedName name="ber">#REF!</definedName>
    <definedName name="bimestre">'[26]ESTADO RED'!$E$8</definedName>
    <definedName name="BMC_">#REF!</definedName>
    <definedName name="BNP_">#REF!</definedName>
    <definedName name="Borrador">#REF!</definedName>
    <definedName name="BPDC">#REF!</definedName>
    <definedName name="BPP_">#REF!</definedName>
    <definedName name="BRD">'[20]CRUDOS MES EVALUADO'!#REF!</definedName>
    <definedName name="BUEEP">#REF!</definedName>
    <definedName name="C_">#REF!</definedName>
    <definedName name="CA" hidden="1">[14]DATOS!#REF!</definedName>
    <definedName name="CABCELAR" hidden="1">{#N/A,#N/A,FALSE,"Costos Productos 6A";#N/A,#N/A,FALSE,"Costo Unitario Total H-94-12"}</definedName>
    <definedName name="CALCANN3">'[3]PSM Monthly'!#REF!</definedName>
    <definedName name="CALIDAD3" hidden="1">{#N/A,#N/A,FALSE,"Costos Productos 6A";#N/A,#N/A,FALSE,"Costo Unitario Total H-94-12"}</definedName>
    <definedName name="CANT">#REF!</definedName>
    <definedName name="CAÑOLIM_COVEÑAS">'[24]CAÑO LIMON'!#REF!</definedName>
    <definedName name="CAÑOLIMON">'[24]CAÑO LIMON'!$A$1:$F$392</definedName>
    <definedName name="CapOpCost">'[23]280000 Crude'!#REF!</definedName>
    <definedName name="CapOpCostHi">'[23]280000 Crude'!#REF!</definedName>
    <definedName name="Cargar_Automaticamente">[27]!Cargar_Automaticamente</definedName>
    <definedName name="CBWorkbookPriority" hidden="1">-74887307</definedName>
    <definedName name="CCCCCC">'[28]A. P. U.'!#REF!</definedName>
    <definedName name="ccccccc">#REF!</definedName>
    <definedName name="CCCCCCCCCCC">'[29]Ejec-1'!#REF!</definedName>
    <definedName name="cccccccccccc">#REF!</definedName>
    <definedName name="ccccccccccccc">#REF!</definedName>
    <definedName name="CCNASO_">'[20]CRUDOS MES EVALUADO'!#REF!</definedName>
    <definedName name="CCNCON">'[20]CRUDOS MES EVALUADO'!#REF!</definedName>
    <definedName name="CCNCON_">'[20]CRUDOS MES EVALUADO'!#REF!</definedName>
    <definedName name="CCNLDI">'[20]CRUDOS MES EVALUADO'!#REF!</definedName>
    <definedName name="CCNLSU">'[20]CRUDOS MES EVALUADO'!#REF!</definedName>
    <definedName name="ccto210">#REF!</definedName>
    <definedName name="CCX_">#REF!</definedName>
    <definedName name="CCXE_">#REF!</definedName>
    <definedName name="CDNIP">#REF!</definedName>
    <definedName name="CESAR" hidden="1">{#N/A,#N/A,FALSE,"Costos Productos 6A";#N/A,#N/A,FALSE,"Costo Unitario Total H-94-12"}</definedName>
    <definedName name="CHACA" hidden="1">[14]DATOS!#REF!</definedName>
    <definedName name="ClaseOfer">[30]Validaciones!$K$3:$K$11</definedName>
    <definedName name="CLE_">#REF!</definedName>
    <definedName name="COD_IND_IMPACTO">#REF!</definedName>
    <definedName name="CodAPU">[30]Validaciones!$AR$3:$AR$185</definedName>
    <definedName name="COEB_">#REF!</definedName>
    <definedName name="COK_">#REF!</definedName>
    <definedName name="colcibpql_">'[8]COSTOS DE TRANSPORTE'!$D$61</definedName>
    <definedName name="colcibpqs_">'[8]COSTOS DE TRANSPORTE'!$D$62</definedName>
    <definedName name="COLUSGARO_">#REF!</definedName>
    <definedName name="Company">[31]Info!$D$9</definedName>
    <definedName name="completa_ab">[30]Validaciones!$AM$3:$AM$1157</definedName>
    <definedName name="CONSOLIDADO">#REF!</definedName>
    <definedName name="CONSOLIDADO1">#REF!</definedName>
    <definedName name="consulta_mes">[13]!consulta_mes</definedName>
    <definedName name="CONT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PA_">#REF!</definedName>
    <definedName name="CORP">[32]Hoja2!$O$2:$O$34</definedName>
    <definedName name="cortes">'[29]Ejec-1'!$AL$1:$AL$4</definedName>
    <definedName name="cost04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Esc">'[23]280000 Crude'!#REF!</definedName>
    <definedName name="costivos" hidden="1">{#N/A,#N/A,FALSE,"Costos Productos 6A";#N/A,#N/A,FALSE,"Costo Unitario Total H-94-12"}</definedName>
    <definedName name="COSTO_EQUIPO">[33]Equipo!$B$6:$D$112</definedName>
    <definedName name="COSTO_MATERIAL">[33]materiales!$B$6:$D$228</definedName>
    <definedName name="COSTO_PERSONAL">[33]ManoObra!$A$38:$G$57</definedName>
    <definedName name="COSTO_TRANSPORTE">[33]Distanc!$B$5:$E$19</definedName>
    <definedName name="costoperativos" hidden="1">{#N/A,#N/A,FALSE,"Costos Productos 6A";#N/A,#N/A,FALSE,"Costo Unitario Total H-94-12"}</definedName>
    <definedName name="costo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04" hidden="1">{#N/A,#N/A,FALSE,"Costos Productos 6A";#N/A,#N/A,FALSE,"Costo Unitario Total H-94-12"}</definedName>
    <definedName name="Costos1" hidden="1">{#N/A,#N/A,FALSE,"Full";#N/A,#N/A,FALSE,"Half";#N/A,#N/A,FALSE,"Op Expenses";#N/A,#N/A,FALSE,"Cap Charge";#N/A,#N/A,FALSE,"Cost C";#N/A,#N/A,FALSE,"PP&amp;E";#N/A,#N/A,FALSE,"R&amp;D"}</definedName>
    <definedName name="COVEÑAS">'[24]CAÑO LIMON'!#REF!</definedName>
    <definedName name="CPP_">#REF!</definedName>
    <definedName name="CRDCOVCARS_">#REF!</definedName>
    <definedName name="crdcovvasCUS">#REF!</definedName>
    <definedName name="Criteria">#REF!</definedName>
    <definedName name="_xlnm.Criteria">#REF!</definedName>
    <definedName name="CRUDOS" hidden="1">{#N/A,#N/A,FALSE,"CIBHA05A";#N/A,#N/A,FALSE,"CIBHA05B"}</definedName>
    <definedName name="CSNM">'[20]CRUDOS MES EVALUADO'!#REF!</definedName>
    <definedName name="CSNM_">'[20]CRUDOS MES EVALUADO'!#REF!</definedName>
    <definedName name="CST">'[20]CRUDOS MES EVALUADO'!#REF!</definedName>
    <definedName name="d" hidden="1">{#N/A,#N/A,FALSE,"SMT1";#N/A,#N/A,FALSE,"SMT2";#N/A,#N/A,FALSE,"Summary";#N/A,#N/A,FALSE,"Graphs";#N/A,#N/A,FALSE,"4 Panel"}</definedName>
    <definedName name="DailyRunOld">'[23]280000 Crude'!#REF!</definedName>
    <definedName name="DAT">#REF!</definedName>
    <definedName name="Database">[25]TOVFEB.!$A$1:$P$1008</definedName>
    <definedName name="Datos">[13]!Datos</definedName>
    <definedName name="Datos_aroma">[13]!Datos_aroma</definedName>
    <definedName name="dd" hidden="1">{"EVA",#N/A,FALSE,"SMT2";#N/A,#N/A,FALSE,"Summary";#N/A,#N/A,FALSE,"Graphs";#N/A,#N/A,FALSE,"4 Panel"}</definedName>
    <definedName name="DEMANDAS">[34]RESUMEN!$A$6:$G$29</definedName>
    <definedName name="departamentos">'[32]POA-1'!$T$30:$T$56</definedName>
    <definedName name="Deptos">[29]Hoja2!$J$2:$J$33</definedName>
    <definedName name="dfdfdfzhdf">#REF!</definedName>
    <definedName name="DFDSFDSSD">[35]Hoja2!$H$2:$H$85</definedName>
    <definedName name="dfe">[36]Puntos!#REF!</definedName>
    <definedName name="dffFAASF">'[20]BOUNDS &amp; ROWS'!#REF!</definedName>
    <definedName name="dfg">#REF!</definedName>
    <definedName name="DI2_">#REF!</definedName>
    <definedName name="DI3_">#REF!</definedName>
    <definedName name="DI4_">#REF!</definedName>
    <definedName name="DIAS">#REF!</definedName>
    <definedName name="diego">#REF!</definedName>
    <definedName name="diego1">#REF!</definedName>
    <definedName name="DIS_">#REF!</definedName>
    <definedName name="DOS">#REF!</definedName>
    <definedName name="DUARTE_HERNANDEZ___ARMINE">#N/A</definedName>
    <definedName name="dURACION">[30]Validaciones!$Y$3:$Y$10</definedName>
    <definedName name="ECONOMIA">[7]RESUMEN!#REF!</definedName>
    <definedName name="ee">IF(averagecheck,2,1)</definedName>
    <definedName name="EEEEEEEEE">#REF!</definedName>
    <definedName name="EF">[15]Puntos!#REF!</definedName>
    <definedName name="EFA">[15]Puntos!#REF!</definedName>
    <definedName name="EIHD">[13]!EIHD</definedName>
    <definedName name="EQUIPO">#REF!</definedName>
    <definedName name="equipos">'[37]DETALLE PRESUPUESTAL'!$B$34:$B$43</definedName>
    <definedName name="ErrMsNum">'[31]Data Tables'!$B$51</definedName>
    <definedName name="ErrMStm">'[31]Data Tables'!$B$52</definedName>
    <definedName name="ErrT11_1">'[38]Data Tables'!$B$20</definedName>
    <definedName name="ErrT11_2">'[38]Data Tables'!$B$21</definedName>
    <definedName name="ErrWek">'[31]Data Tables'!$B$49</definedName>
    <definedName name="ES">[15]Puntos!#REF!</definedName>
    <definedName name="ESA">[15]Puntos!#REF!</definedName>
    <definedName name="EXCROC">'[39]Análisis de precios'!$H$52</definedName>
    <definedName name="EXPORTACION">'[40]INTERJUN-DIC'!$A$96:$H$159</definedName>
    <definedName name="fases">IF(averagecheck,2,1)</definedName>
    <definedName name="fd">'[28]A. P. U.'!#REF!</definedName>
    <definedName name="FGF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fgfdgfg">#REF!</definedName>
    <definedName name="FLIAS100">[30]Validaciones!$W$7:$W$102</definedName>
    <definedName name="flias1500">[30]Validaciones!$W$7:$W$1502</definedName>
    <definedName name="FLIAS60">[30]Validaciones!$W$7:$W$62</definedName>
    <definedName name="foabp_">#REF!</definedName>
    <definedName name="FOABS_">'[8]COSTOS DE TRANSPORTE'!$D$21</definedName>
    <definedName name="fORMA9698" hidden="1">{#N/A,#N/A,FALSE,"CIBHA05A";#N/A,#N/A,FALSE,"CIBHA05B"}</definedName>
    <definedName name="FORMAUNIT" hidden="1">{#N/A,#N/A,FALSE,"Costos Productos 6A";#N/A,#N/A,FALSE,"Costo Unitario Total H-94-12"}</definedName>
    <definedName name="FRESNO">#REF!</definedName>
    <definedName name="fsafasfasf">[16]!'[Mod Balances].IrAlMenu'</definedName>
    <definedName name="fsghdfgzdfg">#REF!</definedName>
    <definedName name="FUENTE">#REF!</definedName>
    <definedName name="FVACAR">'[20]BOUNDS &amp; ROWS'!#REF!</definedName>
    <definedName name="FVACIB">'[20]BOUNDS &amp; ROWS'!#REF!</definedName>
    <definedName name="g86_">'[20]PRECIOS DE COMPRA VENTA'!#REF!</definedName>
    <definedName name="G86A">'[20]COMPRA MATERIA PRIMA'!#REF!</definedName>
    <definedName name="Gdansk">#REF!</definedName>
    <definedName name="gggg">IF(averagecheck,2,1)</definedName>
    <definedName name="gggggggg">#REF!</definedName>
    <definedName name="GHAGSDHZDFHZDF">'[29]Ejec-1'!#REF!</definedName>
    <definedName name="GKJDGDIJZ">"Imagen 3"</definedName>
    <definedName name="GLPE_">#REF!</definedName>
    <definedName name="GMBAP_">#REF!</definedName>
    <definedName name="GMEA_">#REF!</definedName>
    <definedName name="GMEB_">#REF!</definedName>
    <definedName name="GMRA_">#REF!</definedName>
    <definedName name="gmrao_">#REF!</definedName>
    <definedName name="GMRB_">#REF!</definedName>
    <definedName name="GMRBO_">#REF!</definedName>
    <definedName name="GMRBVY_">#REF!</definedName>
    <definedName name="GOEB_">#REF!</definedName>
    <definedName name="GOEEP">#REF!</definedName>
    <definedName name="GOIBAS_">#REF!</definedName>
    <definedName name="GOLABS_">#REF!</definedName>
    <definedName name="GOLCAR">'[20]BOUNDS &amp; ROWS'!#REF!</definedName>
    <definedName name="GOLCIB">'[20]BOUNDS &amp; ROWS'!#REF!</definedName>
    <definedName name="GORNAR_">#REF!</definedName>
    <definedName name="_xlnm.Recorder">#REF!</definedName>
    <definedName name="GRAF" hidden="1">{#N/A,#N/A,FALSE,"SMT1";#N/A,#N/A,FALSE,"SMT2";#N/A,#N/A,FALSE,"Summary";#N/A,#N/A,FALSE,"Graphs";#N/A,#N/A,FALSE,"4 Panel"}</definedName>
    <definedName name="grafica42702">#REF!</definedName>
    <definedName name="grafica42702g">#REF!</definedName>
    <definedName name="grafica42705">#REF!</definedName>
    <definedName name="GRCHIS0599" hidden="1">{#N/A,#N/A,FALSE,"Costos Productos 6A";#N/A,#N/A,FALSE,"Costo Unitario Total H-94-12"}</definedName>
    <definedName name="GRUPO1">#REF!</definedName>
    <definedName name="GRUPO2">#REF!</definedName>
    <definedName name="GUADUERO">#REF!</definedName>
    <definedName name="Guardar_datos">[13]!Guardar_datos</definedName>
    <definedName name="Guardar_Datos_del_Dia">[13]!Guardar_Datos_del_Dia</definedName>
    <definedName name="Guardar_Datos_Indice_energìa">[13]!Guardar_Datos_Indice_energìa</definedName>
    <definedName name="Guardar_del_Dia">[13]!Guardar_del_Dia</definedName>
    <definedName name="GUARDAR_EN_RED">[13]!GUARDAR_EN_RED</definedName>
    <definedName name="GUARDAR_REPORTE">[13]!GUARDAR_REPORTE</definedName>
    <definedName name="HERVEO">#REF!</definedName>
    <definedName name="HEX_">#REF!</definedName>
    <definedName name="HISTORICO" hidden="1">{#N/A,#N/A,FALSE,"Costos Productos 6A";#N/A,#N/A,FALSE,"Costo Unitario Total H-94-12"}</definedName>
    <definedName name="HOJA">#REF!</definedName>
    <definedName name="HOJA1">#REF!</definedName>
    <definedName name="HSIT" hidden="1">{#N/A,#N/A,FALSE,"CIBHA05A";#N/A,#N/A,FALSE,"CIBHA05B"}</definedName>
    <definedName name="I">#REF!</definedName>
    <definedName name="IF">'[28]A. P. U.'!#REF!</definedName>
    <definedName name="impre">'[41]CIC-NOV'!$A$1:$P$53</definedName>
    <definedName name="imprimir">#REF!</definedName>
    <definedName name="IND_IMPACTO">#REF!</definedName>
    <definedName name="INDPYG9698" hidden="1">{#N/A,#N/A,FALSE,"Costos Productos 6A";#N/A,#N/A,FALSE,"Costo Unitario Total H-94-12"}</definedName>
    <definedName name="inf">#REF!</definedName>
    <definedName name="INFG">#REF!</definedName>
    <definedName name="INGREHIS" hidden="1">{#N/A,#N/A,FALSE,"CIBHA05A";#N/A,#N/A,FALSE,"CIBHA05B"}</definedName>
    <definedName name="inicio_secb">[30]Validaciones!$AN$3</definedName>
    <definedName name="insumos">'[37]DETALLE PRESUPUESTAL'!$B$50:$B$58</definedName>
    <definedName name="Interest">'[23]280000 Crude'!#REF!</definedName>
    <definedName name="INV_11">'[42]PR 1'!$A$2:$N$655</definedName>
    <definedName name="INVENTARIOS">[34]RESUMEN!$A$166:$H$186</definedName>
    <definedName name="IOPIOU" hidden="1">{#N/A,#N/A,FALSE,"Costos Productos 6A";#N/A,#N/A,FALSE,"Costo Unitario Total H-94-12"}</definedName>
    <definedName name="IrAFracc">[16]!IrAFracc</definedName>
    <definedName name="IrAHydeal">[16]!IrAHydeal</definedName>
    <definedName name="IrAHydrar">[16]!IrAHydrar</definedName>
    <definedName name="iramen">[16]!'[Mod Balances].IrAlMenu'</definedName>
    <definedName name="IrAPlatf">[16]!IrAPlatf</definedName>
    <definedName name="IrAPref">[16]!IrAPref</definedName>
    <definedName name="IrASulf">[16]!IrASulf</definedName>
    <definedName name="IrAunif">[16]!IrAunif</definedName>
    <definedName name="IrPlanta">[16]!IrPlanta</definedName>
    <definedName name="IrResumen">[16]!IrResumen</definedName>
    <definedName name="ITEM">#REF!</definedName>
    <definedName name="JEE_">#REF!</definedName>
    <definedName name="JEEEP">#REF!</definedName>
    <definedName name="JETA_">#REF!</definedName>
    <definedName name="JETB_">#REF!</definedName>
    <definedName name="jl">#REF!</definedName>
    <definedName name="JSALRIOS">#REF!</definedName>
    <definedName name="JUBILADOS">#REF!</definedName>
    <definedName name="JUBILADOS1">#REF!</definedName>
    <definedName name="jul" hidden="1">#REF!</definedName>
    <definedName name="jun" hidden="1">[14]DATOS!#REF!</definedName>
    <definedName name="K_Curr">[38]Company!$C$19</definedName>
    <definedName name="LAS_">'[20]CRUDOS MES EVALUADO'!#REF!</definedName>
    <definedName name="LASM">'[20]CRUDOS MES EVALUADO'!#REF!</definedName>
    <definedName name="LASM_">'[20]CRUDOS MES EVALUADO'!#REF!</definedName>
    <definedName name="LICITACION">#REF!</definedName>
    <definedName name="LIMPIADO">[43]CALIDAD!$AE$8,[43]CALIDAD!$B$9:$B$21,[43]CALIDAD!$C$9:$C$21,[43]CALIDAD!$E$9:$E$21,[43]CALIDAD!$G$9:$H$21,[43]CALIDAD!$J$9:$K$21,[43]CALIDAD!$M$9:$M$21,[43]CALIDAD!$O$9:$O$21,[43]CALIDAD!$Q$9:$Q$21,[43]CALIDAD!$S$9:$S$22,[43]CALIDAD!$S$21,[43]CALIDAD!$S$21,[43]CALIDAD!$S$22,[43]CALIDAD!$S$21,[43]CALIDAD!$S$22,[43]CALIDAD!$S$22,[43]CALIDAD!$U$9:$U$21,[43]CALIDAD!$W$9:$W$21,[43]CALIDAD!$Y$9:$AN$21,[43]CALIDAD!$B$29:$C$44,[43]CALIDAD!$E$29:$E$44,[43]CALIDAD!$G$29:$H$44,[43]CALIDAD!$J$29:$K$44,[43]CALIDAD!$M$29</definedName>
    <definedName name="LIMPIAR1">[43]CALIDAD!$M$29,[43]CALIDAD!$M$29:$N$44,[43]CALIDAD!$O$29:$P$44,[43]CALIDAD!$Q$29:$AP$29,[43]CALIDAD!$P$30:$AP$44,[43]CALIDAD!$AA$28:$AO$28,[43]CALIDAD!$AI$50:$AK$56,[43]CALIDAD!$B$52:$I$55</definedName>
    <definedName name="LIN_AYAC_COVEÑAS">'[24]CAÑO LIMON'!#REF!</definedName>
    <definedName name="LIN_CAÑOLI_RIOZU">'[24]CAÑO LIMON'!#REF!</definedName>
    <definedName name="LIN_CAÑOLIN_RIOZUL">'[24]CAÑO LIMON'!#REF!</definedName>
    <definedName name="LIN_RIOZUL_AYAC">'[24]CAÑO LIMON'!#REF!</definedName>
    <definedName name="LINSALGARBOGOTA">#REF!</definedName>
    <definedName name="LINSALGCARTAGO">#REF!</definedName>
    <definedName name="LINSALGCARTAGOXCIENTO">#REF!</definedName>
    <definedName name="LOCA">[21]!absc</definedName>
    <definedName name="LOCA1">[21]!absc</definedName>
    <definedName name="Location">[31]Info!$D$10</definedName>
    <definedName name="LOT" hidden="1">{#N/A,#N/A,FALSE,"SMT1";#N/A,#N/A,FALSE,"SMT2";#N/A,#N/A,FALSE,"Summary";#N/A,#N/A,FALSE,"Graphs";#N/A,#N/A,FALSE,"4 Panel"}</definedName>
    <definedName name="LPGA_">#REF!</definedName>
    <definedName name="LPGB_">#REF!</definedName>
    <definedName name="LTXCP">'[20]COMPRA MATERIA PRIMA'!#REF!</definedName>
    <definedName name="m">[13]!m</definedName>
    <definedName name="MAL">'[44]Estado Resumen'!#REF!&lt;2.5</definedName>
    <definedName name="MALO">'[45]ESTADO VÍA-CRIT.TECNICO'!#REF!&lt;2.5</definedName>
    <definedName name="MANIZALES">#REF!</definedName>
    <definedName name="MANSILLA">#REF!</definedName>
    <definedName name="MANSILLAXCIENTO">#REF!</definedName>
    <definedName name="mar">#REF!</definedName>
    <definedName name="MARGEN1">#REF!</definedName>
    <definedName name="MARGEN2">#REF!</definedName>
    <definedName name="MARIQUITA">#REF!</definedName>
    <definedName name="MARIQUITAXCIENTO">#REF!</definedName>
    <definedName name="MAT">#REF!</definedName>
    <definedName name="Materiales">'[37]DETALLE PRESUPUESTAL'!$B$20:$B$28</definedName>
    <definedName name="MATRIZ_IND_IMPACTO">#REF!</definedName>
    <definedName name="MATRIZ_RAM">#REF!</definedName>
    <definedName name="may" hidden="1">[14]DATOS!#REF!</definedName>
    <definedName name="me">[29]Hoja2!$M$2:$M$11</definedName>
    <definedName name="MEDCAR">'[20]BOUNDS &amp; ROWS'!#REF!</definedName>
    <definedName name="MEDCIB">'[20]BOUNDS &amp; ROWS'!#REF!</definedName>
    <definedName name="mem" hidden="1">{#N/A,#N/A,FALSE,"Costos Productos 6A";#N/A,#N/A,FALSE,"Costo Unitario Total H-94-12"}</definedName>
    <definedName name="memorias" hidden="1">{#N/A,#N/A,FALSE,"CIBHA05A";#N/A,#N/A,FALSE,"CIBHA05B"}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nu">[46]!Menu</definedName>
    <definedName name="MEold">'[23]280000 Crude'!#REF!</definedName>
    <definedName name="MEoport">'[23]280000 Crude'!#REF!</definedName>
    <definedName name="MES">#REF!</definedName>
    <definedName name="meses">[32]Hoja2!$H$2:$H$85</definedName>
    <definedName name="Met">'[29]Datos básicos'!$E$36:$E$70</definedName>
    <definedName name="MLKJ" hidden="1">{#N/A,#N/A,FALSE,"Costos Productos 6A";#N/A,#N/A,FALSE,"Costo Unitario Total H-94-12"}</definedName>
    <definedName name="mocal">'[37]DETALLE PRESUPUESTAL'!$B$3:$B$7</definedName>
    <definedName name="monocal">'[37]DETALLE PRESUPUESTAL'!$B$12:$B$14</definedName>
    <definedName name="n" hidden="1">{"EVA",#N/A,FALSE,"SMT2";#N/A,#N/A,FALSE,"Summary";#N/A,#N/A,FALSE,"Graphs";#N/A,#N/A,FALSE,"4 Panel"}</definedName>
    <definedName name="NAARB">#REF!</definedName>
    <definedName name="NACEB">#REF!</definedName>
    <definedName name="NACPA">#REF!</definedName>
    <definedName name="NACPB">#REF!</definedName>
    <definedName name="NALC">#REF!</definedName>
    <definedName name="NARM">'[20]COMPRA MATERIA PRIMA'!#REF!</definedName>
    <definedName name="NARMA">#REF!</definedName>
    <definedName name="NASFA">#REF!</definedName>
    <definedName name="NASFB">#REF!</definedName>
    <definedName name="NAVGA">#REF!</definedName>
    <definedName name="NB_CASHFLOW">'[23]280000 Crude'!#REF!</definedName>
    <definedName name="NBannuity">'[23]280000 Crude'!#REF!</definedName>
    <definedName name="NBcashflow">'[23]280000 Crude'!#REF!</definedName>
    <definedName name="NBEIA">#REF!</definedName>
    <definedName name="NBEN">#REF!</definedName>
    <definedName name="NBENE">#REF!</definedName>
    <definedName name="NBhigh">'[23]280000 Crude'!#REF!</definedName>
    <definedName name="NBloan">'[23]280000 Crude'!#REF!</definedName>
    <definedName name="NBMC">#REF!</definedName>
    <definedName name="NBNPA">#REF!</definedName>
    <definedName name="NBPP">#REF!</definedName>
    <definedName name="NBprice">'[23]280000 Crude'!#REF!</definedName>
    <definedName name="NCCX">#REF!</definedName>
    <definedName name="NCCXE">#REF!</definedName>
    <definedName name="NCDNI">#REF!</definedName>
    <definedName name="NCLE">#REF!</definedName>
    <definedName name="NCLM">'[20]CRUDOS MES EVALUADO'!#REF!</definedName>
    <definedName name="NCOEB">#REF!</definedName>
    <definedName name="NCOK">#REF!</definedName>
    <definedName name="NCOPA">#REF!</definedName>
    <definedName name="NCPP">#REF!</definedName>
    <definedName name="NDIS">#REF!</definedName>
    <definedName name="NFLBAS_">#REF!</definedName>
    <definedName name="NG86A">'[20]COMPRA MATERIA PRIMA'!#REF!</definedName>
    <definedName name="NGLPE">#REF!</definedName>
    <definedName name="NGLXE">#REF!</definedName>
    <definedName name="NGMEA">#REF!</definedName>
    <definedName name="NGMEB">#REF!</definedName>
    <definedName name="NGMRA">#REF!</definedName>
    <definedName name="NGMRB">#REF!</definedName>
    <definedName name="NGMRBO">#REF!</definedName>
    <definedName name="NGMRO">#REF!</definedName>
    <definedName name="NGOEB">#REF!</definedName>
    <definedName name="NHEX">#REF!</definedName>
    <definedName name="NJEE">#REF!</definedName>
    <definedName name="NJETA">#REF!</definedName>
    <definedName name="NJETB">#REF!</definedName>
    <definedName name="NLPGA">#REF!</definedName>
    <definedName name="NLPGB">#REF!</definedName>
    <definedName name="NM">#REF!</definedName>
    <definedName name="nnn" hidden="1">{#N/A,#N/A,FALSE,"SMT1";#N/A,#N/A,FALSE,"SMT2";#N/A,#N/A,FALSE,"Summary";#N/A,#N/A,FALSE,"Graphs";#N/A,#N/A,FALSE,"4 Panel"}</definedName>
    <definedName name="NNVGA">#REF!</definedName>
    <definedName name="NNVIB">#REF!</definedName>
    <definedName name="noemi" hidden="1">{#N/A,#N/A,FALSE,"Costos Productos 6A";#N/A,#N/A,FALSE,"Costo Unitario Total H-94-12"}</definedName>
    <definedName name="NOMBRE">#REF!</definedName>
    <definedName name="NORI">'[20]CRUDOS MES EVALUADO'!#REF!</definedName>
    <definedName name="NQUEA">#REF!</definedName>
    <definedName name="NQUEB">#REF!</definedName>
    <definedName name="NSDISDI2">'[8]BOUNDS &amp; ROWS'!#REF!</definedName>
    <definedName name="NSULA">#REF!</definedName>
    <definedName name="NSULB">#REF!</definedName>
    <definedName name="NTOL">#REF!</definedName>
    <definedName name="NUEE">#REF!</definedName>
    <definedName name="numeros">[29]Hoja2!$M$2:$M$31</definedName>
    <definedName name="NVIB_">#REF!</definedName>
    <definedName name="NVICIB">'[20]BOUNDS &amp; ROWS'!#REF!</definedName>
    <definedName name="NVIEP">#REF!</definedName>
    <definedName name="NVIRG">#REF!</definedName>
    <definedName name="NXIL">#REF!</definedName>
    <definedName name="NXILE">#REF!</definedName>
    <definedName name="objetivos">[32]Hoja2!$A$2:$A$6</definedName>
    <definedName name="OBJETO">[33]PORTADA!$B$46</definedName>
    <definedName name="OD">[15]Puntos!#REF!</definedName>
    <definedName name="OffhireOld">'[23]280000 Crude'!#REF!</definedName>
    <definedName name="oficial" hidden="1">{#N/A,#N/A,FALSE,"CIBHA05A";#N/A,#N/A,FALSE,"CIBHA05B"}</definedName>
    <definedName name="ooo">#REF!</definedName>
    <definedName name="OPERACION">'[40]INTERJUN-DIC'!$A$31:$H$94</definedName>
    <definedName name="ordenequipos">'[37]DETALLE PRESUPUESTAL'!$A$34:$A$43</definedName>
    <definedName name="ordeninsumos">'[37]DETALLE PRESUPUESTAL'!$A$50:$A$58</definedName>
    <definedName name="ordenmateriales">'[37]DETALLE PRESUPUESTAL'!$A$20:$A$28</definedName>
    <definedName name="ordenmocal">'[37]DETALLE PRESUPUESTAL'!$A$3:$A$7</definedName>
    <definedName name="ordenmonocal">'[37]DETALLE PRESUPUESTAL'!$A$12:$A$14</definedName>
    <definedName name="ORIE">'[20]CRUDOS MES EVALUADO'!#REF!</definedName>
    <definedName name="ORU">'[24]CAÑO LIMON'!#REF!</definedName>
    <definedName name="P">[15]Puntos!#REF!</definedName>
    <definedName name="PCT">[15]Puntos!#REF!</definedName>
    <definedName name="PERSONAL">#REF!</definedName>
    <definedName name="PERSONAL1">#REF!</definedName>
    <definedName name="PESO">#REF!</definedName>
    <definedName name="Plan_de_Acción">#REF!</definedName>
    <definedName name="PLAN_DE_RESPUESTA">#REF!</definedName>
    <definedName name="Plan_de_Tratamiento">#REF!</definedName>
    <definedName name="PLANMAESTRO">[47]Puntos!#REF!</definedName>
    <definedName name="PMD">[47]Puntos!#REF!</definedName>
    <definedName name="PPT" hidden="1">#REF!</definedName>
    <definedName name="PRE">#REF!</definedName>
    <definedName name="PRECIO">[48]PRECIOS!$A$5:$M$161</definedName>
    <definedName name="PRIMES">[13]!PRIMES</definedName>
    <definedName name="principal">[30]Validaciones!$AL$3:$AL$35</definedName>
    <definedName name="PRINT_AREA">#N/A</definedName>
    <definedName name="Print_Area_MI">#REF!</definedName>
    <definedName name="PRINT_TITLES">#N/A</definedName>
    <definedName name="PRINT_TITLES_MI">#N/A</definedName>
    <definedName name="PRINTMENY">'[23]280000 Crude'!#REF!</definedName>
    <definedName name="PROBABILIDAD">#REF!</definedName>
    <definedName name="PROCESO">[33]PORTADA!$B$45</definedName>
    <definedName name="ProjLife">'[23]280000 Crude'!#REF!</definedName>
    <definedName name="PROMEDIO_AÑO_TEMPORALES">[9]Tabla5!#REF!</definedName>
    <definedName name="PROY99">[13]!PROY99</definedName>
    <definedName name="proyeccióningresos" hidden="1">{"EVA",#N/A,FALSE,"SMT2";#N/A,#N/A,FALSE,"Summary";#N/A,#N/A,FALSE,"Graphs";#N/A,#N/A,FALSE,"4 Panel"}</definedName>
    <definedName name="PRPB_">#REF!</definedName>
    <definedName name="PRPI_">#REF!</definedName>
    <definedName name="PRUEBA">[2]DATOS!#REF!</definedName>
    <definedName name="PRUEBA2">#REF!</definedName>
    <definedName name="PSConversion">[38]Company!$E$20</definedName>
    <definedName name="PSk_curr">[38]Company!$E$19</definedName>
    <definedName name="PSPrior1">[38]Company!$E$21</definedName>
    <definedName name="PSPrior2">[38]Company!$E$22</definedName>
    <definedName name="PSPrior3">[38]Company!$E$23</definedName>
    <definedName name="PSStudyYear">[38]Company!$E$6</definedName>
    <definedName name="PTCOVAS_">#REF!</definedName>
    <definedName name="PTEARANDA">#REF!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q" hidden="1">{#N/A,#N/A,FALSE,"Costos Productos 6A";#N/A,#N/A,FALSE,"Costo Unitario Total H-94-12"}</definedName>
    <definedName name="qq" hidden="1">{"EVA",#N/A,FALSE,"SMT2";#N/A,#N/A,FALSE,"Summary";#N/A,#N/A,FALSE,"Graphs";#N/A,#N/A,FALSE,"4 Panel"}</definedName>
    <definedName name="qqq" hidden="1">{"EVA",#N/A,FALSE,"SMT2";#N/A,#N/A,FALSE,"Summary";#N/A,#N/A,FALSE,"Graphs";#N/A,#N/A,FALSE,"4 Panel"}</definedName>
    <definedName name="QUEA_">#REF!</definedName>
    <definedName name="QUEB_">#REF!</definedName>
    <definedName name="qwe" hidden="1">#REF!</definedName>
    <definedName name="Recorder">#REF!</definedName>
    <definedName name="RECURSOS">#REF!</definedName>
    <definedName name="RECURSOS1">#REF!</definedName>
    <definedName name="REFAPY">'[20]CRUDOS MES EVALUADO'!#REF!</definedName>
    <definedName name="REFORI">'[20]CRUDOS MES EVALUADO'!#REF!</definedName>
    <definedName name="REFTIBU">'[20]CRUDOS MES EVALUADO'!#REF!</definedName>
    <definedName name="REG">#REF!</definedName>
    <definedName name="regional">[26]CARRETERAS!$A$2</definedName>
    <definedName name="REGULAR">#REF!</definedName>
    <definedName name="rell">#REF!</definedName>
    <definedName name="RELLG">#REF!</definedName>
    <definedName name="residente">'[26]GENERALIDADES '!$E$9</definedName>
    <definedName name="RESP">#REF!</definedName>
    <definedName name="RESULTADO">[49]Listas!$C$2:$C$4</definedName>
    <definedName name="resumen">#REF!</definedName>
    <definedName name="ResumenACPM">#REF!</definedName>
    <definedName name="ResumenJET">#REF!</definedName>
    <definedName name="retosplantas" hidden="1">{"EVA",#N/A,FALSE,"SMT2";#N/A,#N/A,FALSE,"Summary";#N/A,#N/A,FALSE,"Graphs";#N/A,#N/A,FALSE,"4 Panel"}</definedName>
    <definedName name="RIO_ZULIA">'[24]CAÑO LIMON'!#REF!</definedName>
    <definedName name="RIOZUL_AYACUCHO">'[24]CAÑO LIMON'!#REF!</definedName>
    <definedName name="RIOZULIA">'[24]CAÑO LIMON'!#REF!</definedName>
    <definedName name="Rotterdam292">'[23]280000 Crude'!#REF!</definedName>
    <definedName name="RR" hidden="1">[12]DATOS!#REF!</definedName>
    <definedName name="rty">#REF!</definedName>
    <definedName name="Russia">'[23]280000 Crude'!#REF!</definedName>
    <definedName name="s" hidden="1">{#N/A,#N/A,FALSE,"CIBHA05A";#N/A,#N/A,FALSE,"CIBHA05B"}</definedName>
    <definedName name="SALARIOS">#REF!</definedName>
    <definedName name="SALARIOS1">#REF!</definedName>
    <definedName name="SALGAR">#REF!</definedName>
    <definedName name="SALGARBOGOTA">#REF!</definedName>
    <definedName name="SALGARCARTAGO">#REF!</definedName>
    <definedName name="SALGARXCIENTO">#REF!</definedName>
    <definedName name="SAMORE">'[24]CAÑO LIMON'!#REF!</definedName>
    <definedName name="SDASAS" hidden="1">[2]DATOS!#REF!</definedName>
    <definedName name="sdfasdas">#REF!</definedName>
    <definedName name="Seguiminto">[18]!absc</definedName>
    <definedName name="SELECCIÓN">#REF!</definedName>
    <definedName name="SELECCIÓN1">#REF!</definedName>
    <definedName name="sep">#REF!</definedName>
    <definedName name="sfwgtsfs" hidden="1">{#N/A,#N/A,FALSE,"SMT1";#N/A,#N/A,FALSE,"SMT2";#N/A,#N/A,FALSE,"Summary";#N/A,#N/A,FALSE,"Graphs";#N/A,#N/A,FALSE,"4 Panel"}</definedName>
    <definedName name="SGOT" hidden="1">{"EVA",#N/A,FALSE,"SMT2";#N/A,#N/A,FALSE,"Summary";#N/A,#N/A,FALSE,"Graphs";#N/A,#N/A,FALSE,"4 Panel"}</definedName>
    <definedName name="SINDICALES">#REF!</definedName>
    <definedName name="SINDICALES1">#REF!</definedName>
    <definedName name="SJP">'[20]CRUDOS MES EVALUADO'!#REF!</definedName>
    <definedName name="SJP_">'[20]CRUDOS MES EVALUADO'!#REF!</definedName>
    <definedName name="SLC">'[20]CRUDOS MES EVALUADO'!#REF!</definedName>
    <definedName name="SLC_">'[20]CRUDOS MES EVALUADO'!#REF!</definedName>
    <definedName name="SOL">#REF!</definedName>
    <definedName name="SpotOld">'[23]280000 Crude'!#REF!</definedName>
    <definedName name="SSDSDAs">#REF!</definedName>
    <definedName name="STE">'[20]CRUDOS MES EVALUADO'!#REF!</definedName>
    <definedName name="STE_">'[20]CRUDOS MES EVALUADO'!#REF!</definedName>
    <definedName name="STGTOTAL">'[20]CRUDOS MES EVALUADO'!#REF!</definedName>
    <definedName name="StudyYear">[38]Company!$C$6</definedName>
    <definedName name="SULA_">#REF!</definedName>
    <definedName name="SULB_">#REF!</definedName>
    <definedName name="t">[6]!absc</definedName>
    <definedName name="TA_AJUS2">[50]Tabla5!#REF!</definedName>
    <definedName name="TABLA">#REF!</definedName>
    <definedName name="tabla_1">'[51]Hoja datos'!$W$179:$FX$525</definedName>
    <definedName name="tabla_2">'[51]Hoja datos'!$C$5:$H$162</definedName>
    <definedName name="tabla_3">'[51]Hoja datos'!$J$5:$N$162</definedName>
    <definedName name="TABLA1">[2]DATOS!#REF!</definedName>
    <definedName name="TABLA10">'[52]DEST. MEDIOS'!$A$1:$O$56</definedName>
    <definedName name="TABLA11">#REF!</definedName>
    <definedName name="TABLA12">#REF!</definedName>
    <definedName name="TABLA13">[52]COMBUASF!$A$1:$O$60</definedName>
    <definedName name="TABLA13B">[52]COMBUASF!$A$64:$O$83</definedName>
    <definedName name="TABLA15">#REF!</definedName>
    <definedName name="TABLA16">#REF!</definedName>
    <definedName name="TABLA17">#REF!</definedName>
    <definedName name="TABLA17A">#REF!</definedName>
    <definedName name="TABLA19B">#REF!</definedName>
    <definedName name="TABLA1CONT">[52]BALCRUDO!$A$179:$O$220</definedName>
    <definedName name="TABLA21">#REF!</definedName>
    <definedName name="TABLA3">#REF!</definedName>
    <definedName name="TABLA5">#REF!</definedName>
    <definedName name="TABLA6">[52]PRECIOS!$A$1:$N$39</definedName>
    <definedName name="TABLA7">[52]CARGASPROC.!$A$1:$O$51</definedName>
    <definedName name="TABLA7A">#REF!</definedName>
    <definedName name="TABLA7B">[52]CARGASPROC.!$A$70:$O$110</definedName>
    <definedName name="TABLA8">'[52]G L P  FINAL'!$A$1:$O$59</definedName>
    <definedName name="TABLA8A">'[52]G L P  FINAL'!$A$63:$O$115</definedName>
    <definedName name="TABLA8A1GCB">#REF!</definedName>
    <definedName name="TABLA8A2GRC">#REF!</definedName>
    <definedName name="TABLA8A3VRM">#REF!</definedName>
    <definedName name="TABLA9">#REF!</definedName>
    <definedName name="TABLE_9">#REF!</definedName>
    <definedName name="TARMCIBCAR_">'[8]COSTOS DE TRANSPORTE'!$D$26</definedName>
    <definedName name="TAROMAT">[2]DATOS!#REF!</definedName>
    <definedName name="TASOC">[2]DATOS!#REF!</definedName>
    <definedName name="TBASES">[2]DATOS!#REF!</definedName>
    <definedName name="TC">#REF!</definedName>
    <definedName name="TCARGAS">[2]DATOS!#REF!</definedName>
    <definedName name="TCold">'[23]280000 Crude'!#REF!</definedName>
    <definedName name="TCONDIR">[2]DATOS!#REF!</definedName>
    <definedName name="TCRUDISP">[2]DATOS!#REF!</definedName>
    <definedName name="TCRUDIST">[2]DATOS!#REF!</definedName>
    <definedName name="TCRURESU">[2]DATOS!#REF!</definedName>
    <definedName name="temporales">[10]Tabla5!#REF!</definedName>
    <definedName name="TFLUVIAL">[2]DATOS!#REF!</definedName>
    <definedName name="TFUEL">[2]DATOS!#REF!</definedName>
    <definedName name="TGAS">[2]DATOS!#REF!</definedName>
    <definedName name="TGASOLEOS">[2]DATOS!#REF!</definedName>
    <definedName name="TGLP">[2]DATOS!#REF!</definedName>
    <definedName name="tipo">'[32]Ejec-1'!#REF!</definedName>
    <definedName name="tipos">'[29]Ejec-1'!$AM$1:$AM$2</definedName>
    <definedName name="TITLE">[15]Puntos!#REF!</definedName>
    <definedName name="TITU">#REF!</definedName>
    <definedName name="TITULO">#REF!</definedName>
    <definedName name="_xlnm.Print_Titles" localSheetId="0">ANALISIS!$3:$4</definedName>
    <definedName name="TMEDIOS">[2]DATOS!#REF!</definedName>
    <definedName name="TMOGAS">[2]DATOS!#REF!</definedName>
    <definedName name="TNARCIB_">#REF!</definedName>
    <definedName name="Todos">#REF!</definedName>
    <definedName name="TODOS_INDEFINIDOS_CON_DEP_NUEVAS">[25]GCB2000!$C$3:$G$1430</definedName>
    <definedName name="TOLEDO">'[24]CAÑO LIMON'!#REF!</definedName>
    <definedName name="TOLI_">#REF!</definedName>
    <definedName name="TOT">#REF!</definedName>
    <definedName name="TOTAL">#REF!</definedName>
    <definedName name="TPRECIOS">[2]DATOS!#REF!</definedName>
    <definedName name="TraerDatosDePlc">[13]!TraerDatosDePlc</definedName>
    <definedName name="TRAT">[53]desmonte!$E$48</definedName>
    <definedName name="trm_mes">#REF!</definedName>
    <definedName name="TTRANSP">[2]DATOS!#REF!</definedName>
    <definedName name="TUSGCARARM_">#REF!</definedName>
    <definedName name="TUSGCARGLP_">#REF!</definedName>
    <definedName name="TUSGCOV_">#REF!</definedName>
    <definedName name="TUSGTUM_">#REF!</definedName>
    <definedName name="U">#REF!</definedName>
    <definedName name="UEE_">#REF!</definedName>
    <definedName name="undequipos">'[37]DETALLE PRESUPUESTAL'!$D$34:$D$43</definedName>
    <definedName name="undinsumos">'[37]DETALLE PRESUPUESTAL'!$D$50:$D$58</definedName>
    <definedName name="undmateriales">'[37]DETALLE PRESUPUESTAL'!$D$20:$D$28</definedName>
    <definedName name="undmocal">'[37]DETALLE PRESUPUESTAL'!$D$3:$D$7</definedName>
    <definedName name="undmonocal">'[37]DETALLE PRESUPUESTAL'!$D$12:$D$14</definedName>
    <definedName name="UNO">#REF!</definedName>
    <definedName name="USGCFO_">#REF!</definedName>
    <definedName name="USGCGLP_">#REF!</definedName>
    <definedName name="UVT_2012">'[54]A. Profesional'!$M$3</definedName>
    <definedName name="VALIDACIONES" hidden="1">{#N/A,#N/A,FALSE,"Costos Productos 6A";#N/A,#N/A,FALSE,"Costo Unitario Total H-94-12"}</definedName>
    <definedName name="valor1">#REF!</definedName>
    <definedName name="valor2">#REF!</definedName>
    <definedName name="VALOR3">#REF!</definedName>
    <definedName name="VALORACION_RAM">#REF!</definedName>
    <definedName name="Valoracion_RAMVAL">#REF!</definedName>
    <definedName name="ValRAM">#REF!</definedName>
    <definedName name="VEX" hidden="1">{#N/A,#N/A,FALSE,"Costos Productos 6A";#N/A,#N/A,FALSE,"Costo Unitario Total H-94-12"}</definedName>
    <definedName name="VIA">[33]PORTADA!$B$48</definedName>
    <definedName name="VILLETA">#REF!</definedName>
    <definedName name="VIRG_">#REF!</definedName>
    <definedName name="vlrequipos">'[37]DETALLE PRESUPUESTAL'!$F$34:$F$43</definedName>
    <definedName name="vlrinsumos">'[37]DETALLE PRESUPUESTAL'!$F$50:$F$58</definedName>
    <definedName name="vlrmateriales">'[37]DETALLE PRESUPUESTAL'!$F$20:$F$28</definedName>
    <definedName name="vlrmocal">'[37]DETALLE PRESUPUESTAL'!$F$3:$F$7</definedName>
    <definedName name="vlrmonocal">'[37]DETALLE PRESUPUESTAL'!$F$12:$F$14</definedName>
    <definedName name="VPNPROY">#REF!</definedName>
    <definedName name="vsdgfsd" hidden="1">{"EVA",#N/A,FALSE,"SMT2";#N/A,#N/A,FALSE,"Summary";#N/A,#N/A,FALSE,"Graphs";#N/A,#N/A,FALSE,"4 Panel"}</definedName>
    <definedName name="VVV">#REF!</definedName>
    <definedName name="vvvvvv" hidden="1">{#N/A,#N/A,FALSE,"Costos Productos 6A";#N/A,#N/A,FALSE,"Costo Unitario Total H-94-12"}</definedName>
    <definedName name="WER">'[19]Res-Accide-10'!$S$2:$S$7</definedName>
    <definedName name="WILSON">'[19]Res-Accide-10'!#REF!</definedName>
    <definedName name="wrn.ANEXO1." hidden="1">{#N/A,#N/A,FALSE,"Costos Contables CIB A 12 1994";#N/A,#N/A,FALSE,"Cuadre Contab. y C. OP"}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Book." hidden="1">{"EVA",#N/A,FALSE,"SMT2";#N/A,#N/A,FALSE,"Summary";#N/A,#N/A,FALSE,"Graphs";#N/A,#N/A,FALSE,"4 Panel"}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omplete." hidden="1">{#N/A,#N/A,FALSE,"SMT1";#N/A,#N/A,FALSE,"SMT2";#N/A,#N/A,FALSE,"Summary";#N/A,#N/A,FALSE,"Graphs";#N/A,#N/A,FALSE,"4 Panel"}</definedName>
    <definedName name="wrn.Complete._.Set." hidden="1">{#N/A,#N/A,FALSE,"Full";#N/A,#N/A,FALSE,"Half";#N/A,#N/A,FALSE,"Op Expenses";#N/A,#N/A,FALSE,"Cap Charge";#N/A,#N/A,FALSE,"Cost C";#N/A,#N/A,FALSE,"PP&amp;E";#N/A,#N/A,FALSE,"R&amp;D"}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" hidden="1">{#N/A,#N/A,FALSE,"SMT1";#N/A,#N/A,FALSE,"SMT2";#N/A,#N/A,FALSE,"Summary";#N/A,#N/A,FALSE,"Graphs";#N/A,#N/A,FALSE,"4 Panel"}</definedName>
    <definedName name="X_PIMS">[11]DATOS!$B$575</definedName>
    <definedName name="XAARB">#REF!</definedName>
    <definedName name="XACEB">#REF!</definedName>
    <definedName name="XACPA">#REF!</definedName>
    <definedName name="XACPB">#REF!</definedName>
    <definedName name="XALC">#REF!</definedName>
    <definedName name="XARM">'[20]COMPRA MATERIA PRIMA'!#REF!</definedName>
    <definedName name="XARMA">#REF!</definedName>
    <definedName name="XASFA">#REF!</definedName>
    <definedName name="XASFB">#REF!</definedName>
    <definedName name="XAVGA">#REF!</definedName>
    <definedName name="XBEIA">#REF!</definedName>
    <definedName name="XBEN">#REF!</definedName>
    <definedName name="XBENE">#REF!</definedName>
    <definedName name="XBMC">#REF!</definedName>
    <definedName name="XBNPA">#REF!</definedName>
    <definedName name="XBPP">#REF!</definedName>
    <definedName name="XC4NA">'[8]COMPRA MATERIA PRIMA'!$D$27</definedName>
    <definedName name="XCCX">#REF!</definedName>
    <definedName name="XCCXE">#REF!</definedName>
    <definedName name="XCDNI">#REF!</definedName>
    <definedName name="XCLE">#REF!</definedName>
    <definedName name="XCOEB">#REF!</definedName>
    <definedName name="XCOK">#REF!</definedName>
    <definedName name="XCOPA">#REF!</definedName>
    <definedName name="XCPP">#REF!</definedName>
    <definedName name="XCRUDOS">[11]DATOS!$B$110</definedName>
    <definedName name="XCSRA_">'[20]CRUDOS MES EVALUADO'!#REF!</definedName>
    <definedName name="XDIS">#REF!</definedName>
    <definedName name="XG86A">'[20]COMPRA MATERIA PRIMA'!#REF!</definedName>
    <definedName name="XGLPE">#REF!</definedName>
    <definedName name="XGLXE">#REF!</definedName>
    <definedName name="XGMEA">#REF!</definedName>
    <definedName name="XGMEB">#REF!</definedName>
    <definedName name="XGMRA">#REF!</definedName>
    <definedName name="XGMRB">#REF!</definedName>
    <definedName name="XGOEB">#REF!</definedName>
    <definedName name="XHEX">#REF!</definedName>
    <definedName name="XIL_">#REF!</definedName>
    <definedName name="XILE_">#REF!</definedName>
    <definedName name="XILI_">'[20]COMPRA MATERIA PRIMA'!#REF!</definedName>
    <definedName name="XJEE">#REF!</definedName>
    <definedName name="XJETA">#REF!</definedName>
    <definedName name="XJETB">#REF!</definedName>
    <definedName name="XLPGA">#REF!</definedName>
    <definedName name="XLPGB">#REF!</definedName>
    <definedName name="XNVGA">#REF!</definedName>
    <definedName name="XNVIB">#REF!</definedName>
    <definedName name="XPIMS">[11]DATOS!$B$224</definedName>
    <definedName name="XQUEA">#REF!</definedName>
    <definedName name="XQUEB">#REF!</definedName>
    <definedName name="XSULA">#REF!</definedName>
    <definedName name="XSULB">#REF!</definedName>
    <definedName name="XTOL">#REF!</definedName>
    <definedName name="XUEE">#REF!</definedName>
    <definedName name="XVIRG">#REF!</definedName>
    <definedName name="XX">#REF!</definedName>
    <definedName name="XXIL">#REF!</definedName>
    <definedName name="XXILE">#REF!</definedName>
    <definedName name="XXIMA">'[20]COMPRA MATERIA PRIMA'!#REF!</definedName>
    <definedName name="xxx" hidden="1">{#N/A,#N/A,FALSE,"Costos Productos 6A";#N/A,#N/A,FALSE,"Costo Unitario Total H-94-12"}</definedName>
    <definedName name="XXXX" hidden="1">{#N/A,#N/A,FALSE,"CIBHA05A";#N/A,#N/A,FALSE,"CIBHA05B"}</definedName>
    <definedName name="xxxxx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XXXXXXXX">'[29]Ejec-1'!#REF!</definedName>
    <definedName name="XXXXXXXXXX">#REF!</definedName>
    <definedName name="XXXXXXXXXXXX">#REF!</definedName>
    <definedName name="xxxxxxxxxxxxxxxxx">#REF!</definedName>
    <definedName name="y" hidden="1">{#N/A,#N/A,FALSE,"Full";#N/A,#N/A,FALSE,"Half";#N/A,#N/A,FALSE,"Op Expenses";#N/A,#N/A,FALSE,"Cap Charge";#N/A,#N/A,FALSE,"Cost C";#N/A,#N/A,FALSE,"PP&amp;E";#N/A,#N/A,FALSE,"R&amp;D"}</definedName>
    <definedName name="yyyyy" hidden="1">{#N/A,#N/A,FALSE,"Costos Productos 6A";#N/A,#N/A,FALSE,"Costo Unitario Total H-94-12"}</definedName>
    <definedName name="Z">[11]DATOS!#REF!</definedName>
    <definedName name="ZSDFGSERGASDGF" hidden="1">{"EVA",#N/A,FALSE,"SMT2";#N/A,#N/A,FALSE,"Summary";#N/A,#N/A,FALSE,"Graphs";#N/A,#N/A,FALSE,"4 Panel"}</definedName>
    <definedName name="ZZZZZZZZZZZ">'[28]A. P. U.'!#REF!</definedName>
    <definedName name="ZZZ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3" i="2" l="1"/>
  <c r="O13" i="2"/>
  <c r="N13" i="2"/>
  <c r="M13" i="2"/>
  <c r="L13" i="2"/>
  <c r="P12" i="2"/>
  <c r="O12" i="2"/>
  <c r="N12" i="2"/>
  <c r="M12" i="2"/>
  <c r="L12" i="2"/>
  <c r="P11" i="2"/>
  <c r="O11" i="2"/>
  <c r="N11" i="2"/>
  <c r="M11" i="2"/>
  <c r="L11" i="2"/>
  <c r="P10" i="2"/>
  <c r="O10" i="2"/>
  <c r="N10" i="2"/>
  <c r="M10" i="2"/>
  <c r="L10" i="2"/>
  <c r="P9" i="2"/>
  <c r="O9" i="2"/>
  <c r="N9" i="2"/>
  <c r="M9" i="2"/>
  <c r="L9" i="2"/>
  <c r="P8" i="2"/>
  <c r="O8" i="2"/>
  <c r="N8" i="2"/>
  <c r="M8" i="2"/>
  <c r="L8" i="2"/>
  <c r="P7" i="2"/>
  <c r="O7" i="2"/>
  <c r="N7" i="2"/>
  <c r="M7" i="2"/>
  <c r="L7" i="2"/>
  <c r="P6" i="2"/>
  <c r="O6" i="2"/>
  <c r="N6" i="2"/>
  <c r="M6" i="2"/>
  <c r="L6" i="2"/>
  <c r="P5" i="2"/>
  <c r="O5" i="2"/>
  <c r="N5" i="2"/>
  <c r="M5" i="2"/>
  <c r="L5" i="2"/>
  <c r="P4" i="2"/>
  <c r="O4" i="2"/>
  <c r="N4" i="2"/>
  <c r="M4" i="2"/>
  <c r="L4" i="2"/>
  <c r="P3" i="2"/>
  <c r="O3" i="2"/>
  <c r="N3" i="2"/>
  <c r="M3" i="2"/>
  <c r="L3" i="2"/>
  <c r="AD6" i="3"/>
  <c r="AD7" i="3"/>
  <c r="AD8" i="3"/>
  <c r="AD9" i="3"/>
  <c r="AD5" i="3"/>
  <c r="L2" i="2"/>
  <c r="M2" i="2"/>
  <c r="N2" i="2"/>
  <c r="O2" i="2"/>
  <c r="P2" i="2"/>
  <c r="BE5" i="3"/>
  <c r="BF5" i="3"/>
  <c r="BG5" i="3"/>
  <c r="BH5" i="3"/>
  <c r="BI5" i="3"/>
  <c r="BJ5" i="3"/>
  <c r="BK5" i="3"/>
  <c r="BL5" i="3"/>
  <c r="BM5" i="3"/>
  <c r="BN5" i="3"/>
  <c r="BO5" i="3"/>
  <c r="CE5" i="3"/>
  <c r="CF5" i="3"/>
  <c r="CG5" i="3"/>
  <c r="CH5" i="3"/>
  <c r="CI5" i="3"/>
  <c r="CJ5" i="3"/>
  <c r="CK5" i="3"/>
  <c r="CL5" i="3"/>
  <c r="CM5" i="3"/>
  <c r="CN5" i="3"/>
  <c r="CO5" i="3"/>
  <c r="BE6" i="3"/>
  <c r="BF6" i="3"/>
  <c r="BG6" i="3"/>
  <c r="BH6" i="3"/>
  <c r="BI6" i="3"/>
  <c r="BJ6" i="3"/>
  <c r="BK6" i="3"/>
  <c r="BL6" i="3"/>
  <c r="BM6" i="3"/>
  <c r="BN6" i="3"/>
  <c r="BO6" i="3"/>
  <c r="CE6" i="3"/>
  <c r="CF6" i="3"/>
  <c r="CG6" i="3"/>
  <c r="CH6" i="3"/>
  <c r="CI6" i="3"/>
  <c r="CJ6" i="3"/>
  <c r="CK6" i="3"/>
  <c r="CL6" i="3"/>
  <c r="CM6" i="3"/>
  <c r="CN6" i="3"/>
  <c r="CO6" i="3"/>
  <c r="BE7" i="3"/>
  <c r="BF7" i="3"/>
  <c r="BG7" i="3"/>
  <c r="BH7" i="3"/>
  <c r="BI7" i="3"/>
  <c r="BJ7" i="3"/>
  <c r="BK7" i="3"/>
  <c r="BL7" i="3"/>
  <c r="BM7" i="3"/>
  <c r="BN7" i="3"/>
  <c r="BO7" i="3"/>
  <c r="CE7" i="3"/>
  <c r="CF7" i="3"/>
  <c r="CG7" i="3"/>
  <c r="CH7" i="3"/>
  <c r="CI7" i="3"/>
  <c r="CJ7" i="3"/>
  <c r="CK7" i="3"/>
  <c r="CL7" i="3"/>
  <c r="CM7" i="3"/>
  <c r="CN7" i="3"/>
  <c r="CO7" i="3"/>
  <c r="BE8" i="3"/>
  <c r="BF8" i="3"/>
  <c r="BG8" i="3"/>
  <c r="BH8" i="3"/>
  <c r="BI8" i="3"/>
  <c r="BJ8" i="3"/>
  <c r="BK8" i="3"/>
  <c r="BL8" i="3"/>
  <c r="BM8" i="3"/>
  <c r="BN8" i="3"/>
  <c r="BO8" i="3"/>
  <c r="CE8" i="3"/>
  <c r="CF8" i="3"/>
  <c r="CG8" i="3"/>
  <c r="CH8" i="3"/>
  <c r="CI8" i="3"/>
  <c r="CJ8" i="3"/>
  <c r="CK8" i="3"/>
  <c r="CL8" i="3"/>
  <c r="CM8" i="3"/>
  <c r="CN8" i="3"/>
  <c r="CO8" i="3"/>
  <c r="BE9" i="3"/>
  <c r="BF9" i="3"/>
  <c r="BG9" i="3"/>
  <c r="BH9" i="3"/>
  <c r="BI9" i="3"/>
  <c r="BJ9" i="3"/>
  <c r="BK9" i="3"/>
  <c r="BL9" i="3"/>
  <c r="BM9" i="3"/>
  <c r="BN9" i="3"/>
  <c r="BO9" i="3"/>
  <c r="CE9" i="3"/>
  <c r="CF9" i="3"/>
  <c r="CG9" i="3"/>
  <c r="CH9" i="3"/>
  <c r="CI9" i="3"/>
  <c r="CJ9" i="3"/>
  <c r="CK9" i="3"/>
  <c r="CL9" i="3"/>
  <c r="CM9" i="3"/>
  <c r="CN9" i="3"/>
  <c r="CO9" i="3"/>
  <c r="AE7" i="3" l="1"/>
  <c r="AF7" i="3"/>
  <c r="AE8" i="3"/>
  <c r="AF8" i="3"/>
  <c r="AF9" i="3"/>
  <c r="AE9" i="3"/>
  <c r="AE6" i="3"/>
  <c r="AF6" i="3"/>
  <c r="AE5" i="3"/>
  <c r="AF5" i="3"/>
  <c r="AG8" i="3" l="1"/>
  <c r="AH8" i="3" s="1"/>
  <c r="AG7" i="3"/>
  <c r="AH7" i="3" s="1"/>
  <c r="AL7" i="3"/>
  <c r="AK7" i="3"/>
  <c r="AK8" i="3"/>
  <c r="AL8" i="3"/>
  <c r="AK6" i="3"/>
  <c r="AL6" i="3"/>
  <c r="AG6" i="3"/>
  <c r="AH6" i="3" s="1"/>
  <c r="AL9" i="3"/>
  <c r="AK9" i="3"/>
  <c r="AG9" i="3"/>
  <c r="AH9" i="3" s="1"/>
  <c r="AK5" i="3"/>
  <c r="AG5" i="3"/>
  <c r="AH5" i="3" s="1"/>
  <c r="AL5" i="3"/>
  <c r="AI7" i="3" l="1"/>
  <c r="AI8" i="3"/>
  <c r="CD8" i="3" s="1"/>
  <c r="AI5" i="3"/>
  <c r="AI9" i="3"/>
  <c r="AI6" i="3"/>
  <c r="BR6" i="3" s="1"/>
  <c r="BR7" i="3" l="1"/>
  <c r="CA7" i="3"/>
  <c r="CD7" i="3"/>
  <c r="CC7" i="3"/>
  <c r="CB7" i="3"/>
  <c r="BS5" i="3"/>
  <c r="CC5" i="3"/>
  <c r="CD5" i="3"/>
  <c r="BS7" i="3"/>
  <c r="BV7" i="3"/>
  <c r="BT9" i="3"/>
  <c r="BR9" i="3"/>
  <c r="BS8" i="3"/>
  <c r="BR8" i="3"/>
  <c r="BU7" i="3"/>
  <c r="BT7" i="3"/>
  <c r="BX9" i="3"/>
  <c r="BU9" i="3"/>
  <c r="BU8" i="3"/>
  <c r="BT8" i="3"/>
  <c r="BV9" i="3"/>
  <c r="BQ9" i="3"/>
  <c r="BZ8" i="3"/>
  <c r="BQ8" i="3"/>
  <c r="AP8" i="3" s="1"/>
  <c r="BQ7" i="3"/>
  <c r="BQ6" i="3"/>
  <c r="BT6" i="3"/>
  <c r="BW5" i="3"/>
  <c r="BR5" i="3"/>
  <c r="BT5" i="3"/>
  <c r="BV5" i="3"/>
  <c r="BQ5" i="3"/>
  <c r="BY7" i="3"/>
  <c r="BX7" i="3"/>
  <c r="BW7" i="3"/>
  <c r="CA8" i="3"/>
  <c r="CD9" i="3"/>
  <c r="BX5" i="3"/>
  <c r="CB5" i="3"/>
  <c r="BY5" i="3"/>
  <c r="BU5" i="3"/>
  <c r="CA5" i="3"/>
  <c r="BY9" i="3"/>
  <c r="BV8" i="3"/>
  <c r="CB8" i="3"/>
  <c r="BW8" i="3"/>
  <c r="BX8" i="3"/>
  <c r="CC8" i="3"/>
  <c r="BY8" i="3"/>
  <c r="BZ5" i="3"/>
  <c r="BZ9" i="3"/>
  <c r="CB9" i="3"/>
  <c r="CC9" i="3"/>
  <c r="BS9" i="3"/>
  <c r="CA9" i="3"/>
  <c r="CD6" i="3"/>
  <c r="BU6" i="3"/>
  <c r="BS6" i="3"/>
  <c r="CA6" i="3"/>
  <c r="BX6" i="3"/>
  <c r="BV6" i="3"/>
  <c r="BZ6" i="3"/>
  <c r="CB6" i="3"/>
  <c r="BY6" i="3"/>
  <c r="BW6" i="3"/>
  <c r="CC6" i="3"/>
  <c r="AP6" i="3" l="1"/>
  <c r="AP5" i="3"/>
  <c r="AP7" i="3"/>
  <c r="AN7" i="3"/>
  <c r="AB7" i="3" s="1"/>
  <c r="AN5" i="3"/>
  <c r="AB5" i="3" s="1"/>
  <c r="AP9" i="3"/>
  <c r="AN8" i="3"/>
  <c r="AB8" i="3" s="1"/>
  <c r="AN9" i="3"/>
  <c r="AB9" i="3" s="1"/>
  <c r="AT9" i="3" s="1"/>
  <c r="AN6" i="3"/>
  <c r="AB6" i="3" s="1"/>
  <c r="AQ6" i="3" s="1"/>
  <c r="AR8" i="3" l="1"/>
  <c r="BD8" i="3"/>
  <c r="AQ7" i="3"/>
  <c r="BB7" i="3"/>
  <c r="BC7" i="3"/>
  <c r="BA7" i="3"/>
  <c r="BD7" i="3"/>
  <c r="AW5" i="3"/>
  <c r="BD5" i="3"/>
  <c r="BC5" i="3"/>
  <c r="AY8" i="3"/>
  <c r="AW7" i="3"/>
  <c r="AR7" i="3"/>
  <c r="AT7" i="3"/>
  <c r="AY7" i="3"/>
  <c r="AU7" i="3"/>
  <c r="AZ7" i="3"/>
  <c r="AV7" i="3"/>
  <c r="AX7" i="3"/>
  <c r="AS7" i="3"/>
  <c r="AV5" i="3"/>
  <c r="AY5" i="3"/>
  <c r="AU5" i="3"/>
  <c r="AQ5" i="3"/>
  <c r="BA5" i="3"/>
  <c r="AX5" i="3"/>
  <c r="AT5" i="3"/>
  <c r="AZ5" i="3"/>
  <c r="AR5" i="3"/>
  <c r="BB5" i="3"/>
  <c r="AS5" i="3"/>
  <c r="AR9" i="3"/>
  <c r="BA8" i="3"/>
  <c r="AZ8" i="3"/>
  <c r="AX8" i="3"/>
  <c r="AW8" i="3"/>
  <c r="AV8" i="3"/>
  <c r="AU8" i="3"/>
  <c r="AT8" i="3"/>
  <c r="AS8" i="3"/>
  <c r="BC8" i="3"/>
  <c r="AQ8" i="3"/>
  <c r="BB9" i="3"/>
  <c r="BA9" i="3"/>
  <c r="AZ9" i="3"/>
  <c r="AY9" i="3"/>
  <c r="AX9" i="3"/>
  <c r="AW9" i="3"/>
  <c r="AV9" i="3"/>
  <c r="AU9" i="3"/>
  <c r="AS9" i="3"/>
  <c r="AQ9" i="3"/>
  <c r="BC9" i="3"/>
  <c r="BB8" i="3"/>
  <c r="BD9" i="3"/>
  <c r="BA6" i="3"/>
  <c r="AR6" i="3"/>
  <c r="BB6" i="3"/>
  <c r="AY6" i="3"/>
  <c r="BC6" i="3"/>
  <c r="AZ6" i="3"/>
  <c r="AT6" i="3"/>
  <c r="BD6" i="3"/>
  <c r="AX6" i="3"/>
  <c r="AW6" i="3"/>
  <c r="AS6" i="3"/>
  <c r="AU6" i="3"/>
  <c r="AV6" i="3"/>
</calcChain>
</file>

<file path=xl/sharedStrings.xml><?xml version="1.0" encoding="utf-8"?>
<sst xmlns="http://schemas.openxmlformats.org/spreadsheetml/2006/main" count="130" uniqueCount="75">
  <si>
    <t>ITEM</t>
  </si>
  <si>
    <t>EMPRESA</t>
  </si>
  <si>
    <t>NIT</t>
  </si>
  <si>
    <t>ACTIVO CORRIENTE</t>
  </si>
  <si>
    <t>ACTIVO TOTAL</t>
  </si>
  <si>
    <t xml:space="preserve">PASIVO CORRIENTE </t>
  </si>
  <si>
    <t>PASIVO TOTAL</t>
  </si>
  <si>
    <t>PATRIMONIO NETO</t>
  </si>
  <si>
    <t>OTROS GASTOS</t>
  </si>
  <si>
    <t>UTILIDAD/PERDIDA OPERACIONAL</t>
  </si>
  <si>
    <t>Índice de endeudamiento: pasivo total/activo total</t>
  </si>
  <si>
    <t>Índice de Liquidez: activo corriente/pasivo corriente</t>
  </si>
  <si>
    <t>Rentabilidad del patrimonio: utilidad operacional/patrimonio</t>
  </si>
  <si>
    <t>Rentabilidad del Activo: utilidad operacional/Activo Total</t>
  </si>
  <si>
    <t>Razón de cobertura de intereses: utilidad operacional/gastos de intereses</t>
  </si>
  <si>
    <t>Rango superior de eliminación</t>
  </si>
  <si>
    <t>Rango inferior de eliminación</t>
  </si>
  <si>
    <t>COHEFICIENTE CV ESTABLECIDO PARA EL PROCESO
20 %</t>
  </si>
  <si>
    <t>VALIDACION</t>
  </si>
  <si>
    <t>DESVIACION RESPECTO AL PROMEDIO</t>
  </si>
  <si>
    <t>JUSTIFICACION</t>
  </si>
  <si>
    <t>LIMITE INFERIOR
LIMITE SUPERIOR</t>
  </si>
  <si>
    <t>SI / NO
APLICA LIMITE</t>
  </si>
  <si>
    <t>COEFICIENTE 
DE 
VARIACION (CV)</t>
  </si>
  <si>
    <t>DESVIACION ESTANDAR</t>
  </si>
  <si>
    <t>DESCRIPCIÓN</t>
  </si>
  <si>
    <t>Item</t>
  </si>
  <si>
    <t>FORMULAS  -  NO MODIFICAR</t>
  </si>
  <si>
    <t xml:space="preserve">El coheficiente de variacion Celda N3 (Amarillo), se debe modificar en el porcentaje establecido para el proceso, como ejemplo se establece un 20%.
Modificar la formula de la celda N5 de acuerdo con lo establecido en la celda N3 y copiar formula para los demas items </t>
  </si>
  <si>
    <t xml:space="preserve">Valor 1, </t>
  </si>
  <si>
    <t>Valor 2</t>
  </si>
  <si>
    <t>Valor 3</t>
  </si>
  <si>
    <t>Valor 4</t>
  </si>
  <si>
    <t>Valor 5</t>
  </si>
  <si>
    <t>Valor 6</t>
  </si>
  <si>
    <t>Valor 7</t>
  </si>
  <si>
    <t xml:space="preserve">Valor 8, </t>
  </si>
  <si>
    <t xml:space="preserve">Valor 9, </t>
  </si>
  <si>
    <t xml:space="preserve">Valor 10, </t>
  </si>
  <si>
    <t xml:space="preserve">Valor 11, </t>
  </si>
  <si>
    <t xml:space="preserve">Valor 12, </t>
  </si>
  <si>
    <t xml:space="preserve">Valor 13, </t>
  </si>
  <si>
    <t xml:space="preserve">Valor 14, </t>
  </si>
  <si>
    <t xml:space="preserve">Valor 15, </t>
  </si>
  <si>
    <t xml:space="preserve">Valor 16, </t>
  </si>
  <si>
    <t xml:space="preserve">Valor 17, </t>
  </si>
  <si>
    <t xml:space="preserve">Valor 18, </t>
  </si>
  <si>
    <t xml:space="preserve">Valor 19, </t>
  </si>
  <si>
    <t xml:space="preserve">Valor 20, </t>
  </si>
  <si>
    <t xml:space="preserve">Valor 21, </t>
  </si>
  <si>
    <t xml:space="preserve">Valor 22, </t>
  </si>
  <si>
    <t xml:space="preserve">Valor 23, </t>
  </si>
  <si>
    <t xml:space="preserve">Valor 24, </t>
  </si>
  <si>
    <t xml:space="preserve">Valor 25, </t>
  </si>
  <si>
    <t>PROMEDIO DE LOS INDICES</t>
  </si>
  <si>
    <t>DATOS  ALLEGADAS</t>
  </si>
  <si>
    <t>VALOR  PROMEDIO</t>
  </si>
  <si>
    <t>INDICES</t>
  </si>
  <si>
    <t>ESTUDIO DEL SECTOR RELATIVO  Y/O ANALISIS COMPARATIVO DE INDICES</t>
  </si>
  <si>
    <t>INDICE PROMEDIO</t>
  </si>
  <si>
    <t>OBCIPOL SAS</t>
  </si>
  <si>
    <t>OBJETO: "OPTIMIZACIÓN, REPOSICIÓN Y CONSTRUCCIÓN DE LA INFRAESTRUCTURA DE ALCANTARILLADO EN EL MUNICIPIO DE NOBSA, BOYACÁ."</t>
  </si>
  <si>
    <t>CONSTRUCCIONES KYOTO S.A.S.</t>
  </si>
  <si>
    <t>CONSTRUVAL INGENIERIA S.A.S.</t>
  </si>
  <si>
    <t>INGECOP SAS</t>
  </si>
  <si>
    <t>INTERPROYECTOS S.A.S</t>
  </si>
  <si>
    <t>METSAP S.A.S</t>
  </si>
  <si>
    <t>ORTIZ CONSTRUCCIONES Y PROYECTOS S A</t>
  </si>
  <si>
    <t>PRIVUS S.A.S.</t>
  </si>
  <si>
    <t>SP INGENIEROS S.A.S.</t>
  </si>
  <si>
    <t>VGS PROJECTS S.A.S.</t>
  </si>
  <si>
    <t>GCI CONSTRUCCIONES ZOMAC</t>
  </si>
  <si>
    <t>IGV PROYECTOS S.A.S</t>
  </si>
  <si>
    <t>DESCARTAR</t>
  </si>
  <si>
    <t>PROMEDIAR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</si>
</sst>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2" formatCode="_-&quot;$&quot;\ * #,##0_-;\-&quot;$&quot;\ * #,##0_-;_-&quot;$&quot;\ * &quot;-&quot;_-;_-@_-"/>
    <numFmt numFmtId="164" formatCode="&quot;$&quot;#,##0.00"/>
    <numFmt numFmtId="165" formatCode="[$$-240A]#,##0.00;[Red][$$-240A]#,##0.00"/>
    <numFmt numFmtId="166" formatCode="[$$-240A]#,##0.00"/>
    <numFmt numFmtId="167" formatCode="_-* #,##0.00\ _€_-;\-* #,##0.00\ _€_-;_-* &quot;-&quot;??\ _€_-;_-@_-"/>
    <numFmt numFmtId="168" formatCode="[$$-240A]#,##0"/>
    <numFmt numFmtId="169" formatCode="&quot;$&quot;\ #,##0.00"/>
    <numFmt numFmtId="170" formatCode="&quot;$&quot;\ #,##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7"/>
      <color theme="1"/>
      <name val="Arial Narrow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1"/>
      <name val="Calibri"/>
      <family val="2"/>
      <scheme val="minor"/>
    </font>
    <font>
      <b/>
      <sz val="14"/>
      <color theme="3" tint="-0.249977111117893"/>
      <name val="Arial Narrow"/>
      <family val="2"/>
    </font>
    <font>
      <b/>
      <sz val="16"/>
      <color rgb="FFFF000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2" fillId="0" borderId="0"/>
    <xf numFmtId="9" fontId="2" fillId="0" borderId="0" applyFont="0" applyFill="0" applyBorder="0" applyAlignment="0" applyProtection="0"/>
    <xf numFmtId="167" fontId="2" fillId="0" borderId="0" applyFont="0" applyFill="0" applyBorder="0" applyAlignment="0" applyProtection="0"/>
  </cellStyleXfs>
  <cellXfs count="9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0" fontId="3" fillId="5" borderId="0" xfId="1" applyFont="1" applyFill="1" applyAlignment="1">
      <alignment vertical="center"/>
    </xf>
    <xf numFmtId="0" fontId="3" fillId="5" borderId="0" xfId="1" applyFont="1" applyFill="1" applyAlignment="1" applyProtection="1">
      <alignment vertical="center"/>
      <protection hidden="1"/>
    </xf>
    <xf numFmtId="0" fontId="3" fillId="5" borderId="0" xfId="1" applyFont="1" applyFill="1" applyAlignment="1" applyProtection="1">
      <alignment horizontal="center" vertical="center" wrapText="1"/>
      <protection hidden="1"/>
    </xf>
    <xf numFmtId="0" fontId="3" fillId="5" borderId="0" xfId="1" applyFont="1" applyFill="1" applyAlignment="1" applyProtection="1">
      <alignment horizontal="center" vertical="center"/>
      <protection hidden="1"/>
    </xf>
    <xf numFmtId="3" fontId="3" fillId="5" borderId="0" xfId="1" applyNumberFormat="1" applyFont="1" applyFill="1" applyAlignment="1">
      <alignment vertical="center"/>
    </xf>
    <xf numFmtId="164" fontId="3" fillId="5" borderId="0" xfId="1" applyNumberFormat="1" applyFont="1" applyFill="1" applyAlignment="1">
      <alignment vertical="center"/>
    </xf>
    <xf numFmtId="0" fontId="3" fillId="5" borderId="0" xfId="1" applyFont="1" applyFill="1" applyAlignment="1">
      <alignment horizontal="center" vertical="center"/>
    </xf>
    <xf numFmtId="0" fontId="3" fillId="5" borderId="0" xfId="1" applyFont="1" applyFill="1" applyAlignment="1">
      <alignment vertical="center" wrapText="1"/>
    </xf>
    <xf numFmtId="0" fontId="4" fillId="5" borderId="10" xfId="1" applyFont="1" applyFill="1" applyBorder="1" applyAlignment="1" applyProtection="1">
      <alignment horizontal="center" vertical="center" wrapText="1"/>
      <protection locked="0" hidden="1"/>
    </xf>
    <xf numFmtId="9" fontId="3" fillId="0" borderId="1" xfId="2" applyFont="1" applyFill="1" applyBorder="1" applyAlignment="1" applyProtection="1">
      <alignment horizontal="center" vertical="center"/>
      <protection hidden="1"/>
    </xf>
    <xf numFmtId="0" fontId="3" fillId="5" borderId="1" xfId="1" applyFont="1" applyFill="1" applyBorder="1" applyAlignment="1" applyProtection="1">
      <alignment vertical="center" wrapText="1"/>
      <protection hidden="1"/>
    </xf>
    <xf numFmtId="165" fontId="5" fillId="3" borderId="1" xfId="1" applyNumberFormat="1" applyFont="1" applyFill="1" applyBorder="1" applyAlignment="1" applyProtection="1">
      <alignment horizontal="right" vertical="center"/>
      <protection hidden="1"/>
    </xf>
    <xf numFmtId="42" fontId="3" fillId="0" borderId="0" xfId="1" applyNumberFormat="1" applyFont="1" applyAlignment="1" applyProtection="1">
      <alignment vertical="center"/>
      <protection hidden="1"/>
    </xf>
    <xf numFmtId="166" fontId="3" fillId="5" borderId="1" xfId="1" applyNumberFormat="1" applyFont="1" applyFill="1" applyBorder="1" applyAlignment="1" applyProtection="1">
      <alignment vertical="center"/>
      <protection hidden="1"/>
    </xf>
    <xf numFmtId="0" fontId="3" fillId="0" borderId="4" xfId="1" applyFont="1" applyBorder="1" applyAlignment="1" applyProtection="1">
      <alignment horizontal="center" vertical="center" wrapText="1"/>
      <protection hidden="1"/>
    </xf>
    <xf numFmtId="0" fontId="3" fillId="5" borderId="1" xfId="1" applyFont="1" applyFill="1" applyBorder="1" applyAlignment="1" applyProtection="1">
      <alignment horizontal="center" vertical="center" wrapText="1"/>
      <protection hidden="1"/>
    </xf>
    <xf numFmtId="0" fontId="3" fillId="6" borderId="1" xfId="1" applyFont="1" applyFill="1" applyBorder="1" applyAlignment="1" applyProtection="1">
      <alignment horizontal="center" vertical="center" wrapText="1"/>
      <protection hidden="1"/>
    </xf>
    <xf numFmtId="9" fontId="3" fillId="5" borderId="1" xfId="2" applyFont="1" applyFill="1" applyBorder="1" applyAlignment="1" applyProtection="1">
      <alignment horizontal="center" vertical="center"/>
      <protection hidden="1"/>
    </xf>
    <xf numFmtId="3" fontId="3" fillId="5" borderId="1" xfId="2" applyNumberFormat="1" applyFont="1" applyFill="1" applyBorder="1" applyAlignment="1" applyProtection="1">
      <alignment horizontal="center" vertical="center"/>
      <protection hidden="1"/>
    </xf>
    <xf numFmtId="0" fontId="3" fillId="5" borderId="1" xfId="3" applyNumberFormat="1" applyFont="1" applyFill="1" applyBorder="1" applyAlignment="1" applyProtection="1">
      <alignment horizontal="center" vertical="center"/>
      <protection hidden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3" fillId="5" borderId="1" xfId="1" applyFont="1" applyFill="1" applyBorder="1" applyAlignment="1" applyProtection="1">
      <alignment vertical="center"/>
      <protection hidden="1"/>
    </xf>
    <xf numFmtId="168" fontId="7" fillId="7" borderId="1" xfId="1" applyNumberFormat="1" applyFont="1" applyFill="1" applyBorder="1" applyAlignment="1">
      <alignment horizontal="center" vertical="center" wrapText="1"/>
    </xf>
    <xf numFmtId="0" fontId="5" fillId="0" borderId="0" xfId="1" applyFont="1" applyAlignment="1" applyProtection="1">
      <alignment horizontal="center" vertical="center" wrapText="1"/>
      <protection locked="0" hidden="1"/>
    </xf>
    <xf numFmtId="0" fontId="5" fillId="4" borderId="1" xfId="1" applyFont="1" applyFill="1" applyBorder="1" applyAlignment="1" applyProtection="1">
      <alignment horizontal="center" vertical="center" wrapText="1"/>
      <protection locked="0" hidden="1"/>
    </xf>
    <xf numFmtId="0" fontId="5" fillId="0" borderId="4" xfId="1" applyFont="1" applyBorder="1" applyAlignment="1" applyProtection="1">
      <alignment horizontal="center" vertical="center" wrapText="1"/>
      <protection hidden="1"/>
    </xf>
    <xf numFmtId="1" fontId="8" fillId="6" borderId="1" xfId="2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1" applyFont="1" applyAlignment="1" applyProtection="1">
      <alignment horizontal="center" vertical="center" wrapText="1"/>
      <protection hidden="1"/>
    </xf>
    <xf numFmtId="9" fontId="9" fillId="6" borderId="1" xfId="1" applyNumberFormat="1" applyFont="1" applyFill="1" applyBorder="1" applyAlignment="1" applyProtection="1">
      <alignment horizontal="center" vertical="center"/>
      <protection hidden="1"/>
    </xf>
    <xf numFmtId="0" fontId="5" fillId="0" borderId="4" xfId="1" applyFont="1" applyBorder="1" applyAlignment="1" applyProtection="1">
      <alignment horizontal="left" vertical="center" wrapText="1"/>
      <protection hidden="1"/>
    </xf>
    <xf numFmtId="2" fontId="6" fillId="0" borderId="1" xfId="0" applyNumberFormat="1" applyFont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4" fontId="3" fillId="5" borderId="1" xfId="2" applyNumberFormat="1" applyFont="1" applyFill="1" applyBorder="1" applyAlignment="1" applyProtection="1">
      <alignment horizontal="center" vertical="center"/>
      <protection hidden="1"/>
    </xf>
    <xf numFmtId="2" fontId="3" fillId="5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/>
    <xf numFmtId="0" fontId="0" fillId="0" borderId="11" xfId="0" applyBorder="1"/>
    <xf numFmtId="2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2" fontId="3" fillId="5" borderId="1" xfId="1" applyNumberFormat="1" applyFont="1" applyFill="1" applyBorder="1" applyAlignment="1" applyProtection="1">
      <alignment horizontal="center" vertical="center"/>
      <protection hidden="1"/>
    </xf>
    <xf numFmtId="169" fontId="0" fillId="2" borderId="1" xfId="0" applyNumberFormat="1" applyFill="1" applyBorder="1" applyAlignment="1">
      <alignment horizontal="right" vertical="center" wrapText="1"/>
    </xf>
    <xf numFmtId="169" fontId="0" fillId="0" borderId="1" xfId="0" applyNumberFormat="1" applyBorder="1" applyAlignment="1">
      <alignment horizontal="right" vertical="center"/>
    </xf>
    <xf numFmtId="169" fontId="0" fillId="0" borderId="1" xfId="0" applyNumberFormat="1" applyBorder="1" applyAlignment="1">
      <alignment horizontal="right"/>
    </xf>
    <xf numFmtId="169" fontId="0" fillId="5" borderId="1" xfId="0" applyNumberFormat="1" applyFill="1" applyBorder="1" applyAlignment="1">
      <alignment horizontal="right"/>
    </xf>
    <xf numFmtId="170" fontId="0" fillId="0" borderId="1" xfId="0" applyNumberFormat="1" applyBorder="1" applyAlignment="1">
      <alignment horizontal="right" vertical="center"/>
    </xf>
    <xf numFmtId="170" fontId="0" fillId="0" borderId="1" xfId="0" applyNumberFormat="1" applyBorder="1" applyAlignment="1">
      <alignment horizontal="right"/>
    </xf>
    <xf numFmtId="170" fontId="0" fillId="2" borderId="1" xfId="0" applyNumberFormat="1" applyFill="1" applyBorder="1" applyAlignment="1">
      <alignment horizontal="right" vertical="center" wrapText="1"/>
    </xf>
    <xf numFmtId="0" fontId="7" fillId="7" borderId="10" xfId="1" applyFont="1" applyFill="1" applyBorder="1" applyAlignment="1" applyProtection="1">
      <alignment horizontal="center" vertical="center"/>
      <protection hidden="1"/>
    </xf>
    <xf numFmtId="0" fontId="7" fillId="7" borderId="1" xfId="1" applyFont="1" applyFill="1" applyBorder="1" applyAlignment="1" applyProtection="1">
      <alignment horizontal="center" vertical="center"/>
      <protection hidden="1"/>
    </xf>
    <xf numFmtId="0" fontId="5" fillId="7" borderId="10" xfId="1" applyFont="1" applyFill="1" applyBorder="1" applyAlignment="1" applyProtection="1">
      <alignment horizontal="center" vertical="center" wrapText="1"/>
      <protection hidden="1"/>
    </xf>
    <xf numFmtId="0" fontId="5" fillId="7" borderId="3" xfId="1" applyFont="1" applyFill="1" applyBorder="1" applyAlignment="1" applyProtection="1">
      <alignment horizontal="center" vertical="center"/>
      <protection hidden="1"/>
    </xf>
    <xf numFmtId="0" fontId="5" fillId="7" borderId="6" xfId="1" applyFont="1" applyFill="1" applyBorder="1" applyAlignment="1" applyProtection="1">
      <alignment horizontal="center" vertical="center"/>
      <protection hidden="1"/>
    </xf>
    <xf numFmtId="0" fontId="5" fillId="7" borderId="8" xfId="1" applyFont="1" applyFill="1" applyBorder="1" applyAlignment="1" applyProtection="1">
      <alignment horizontal="center" vertical="center"/>
      <protection hidden="1"/>
    </xf>
    <xf numFmtId="0" fontId="5" fillId="8" borderId="1" xfId="1" applyFont="1" applyFill="1" applyBorder="1" applyAlignment="1" applyProtection="1">
      <alignment horizontal="center" vertical="center" wrapText="1"/>
      <protection hidden="1"/>
    </xf>
    <xf numFmtId="0" fontId="5" fillId="8" borderId="9" xfId="1" applyFont="1" applyFill="1" applyBorder="1" applyAlignment="1" applyProtection="1">
      <alignment horizontal="center" vertical="center" wrapText="1"/>
      <protection hidden="1"/>
    </xf>
    <xf numFmtId="0" fontId="5" fillId="8" borderId="10" xfId="1" applyFont="1" applyFill="1" applyBorder="1" applyAlignment="1" applyProtection="1">
      <alignment horizontal="center" vertical="center" wrapText="1"/>
      <protection hidden="1"/>
    </xf>
    <xf numFmtId="0" fontId="5" fillId="7" borderId="1" xfId="1" applyFont="1" applyFill="1" applyBorder="1" applyAlignment="1" applyProtection="1">
      <alignment horizontal="center" vertical="center" wrapText="1"/>
      <protection hidden="1"/>
    </xf>
    <xf numFmtId="0" fontId="5" fillId="0" borderId="1" xfId="1" applyFont="1" applyBorder="1" applyAlignment="1" applyProtection="1">
      <alignment horizontal="center" vertical="center" wrapText="1"/>
      <protection hidden="1"/>
    </xf>
    <xf numFmtId="0" fontId="7" fillId="7" borderId="10" xfId="1" applyFont="1" applyFill="1" applyBorder="1" applyAlignment="1" applyProtection="1">
      <alignment horizontal="center" vertical="center" wrapText="1"/>
      <protection hidden="1"/>
    </xf>
    <xf numFmtId="0" fontId="5" fillId="7" borderId="9" xfId="1" applyFont="1" applyFill="1" applyBorder="1" applyAlignment="1">
      <alignment horizontal="center" vertical="center" wrapText="1"/>
    </xf>
    <xf numFmtId="0" fontId="5" fillId="7" borderId="4" xfId="1" applyFont="1" applyFill="1" applyBorder="1" applyAlignment="1">
      <alignment horizontal="center" vertical="center" wrapText="1"/>
    </xf>
    <xf numFmtId="0" fontId="5" fillId="7" borderId="2" xfId="1" applyFont="1" applyFill="1" applyBorder="1" applyAlignment="1">
      <alignment horizontal="center" vertical="center"/>
    </xf>
    <xf numFmtId="0" fontId="5" fillId="7" borderId="5" xfId="1" applyFont="1" applyFill="1" applyBorder="1" applyAlignment="1">
      <alignment horizontal="center" vertical="center"/>
    </xf>
    <xf numFmtId="0" fontId="5" fillId="7" borderId="7" xfId="1" applyFont="1" applyFill="1" applyBorder="1" applyAlignment="1">
      <alignment horizontal="center" vertical="center"/>
    </xf>
    <xf numFmtId="3" fontId="5" fillId="8" borderId="9" xfId="1" applyNumberFormat="1" applyFont="1" applyFill="1" applyBorder="1" applyAlignment="1">
      <alignment horizontal="center" vertical="center" wrapText="1"/>
    </xf>
    <xf numFmtId="3" fontId="5" fillId="8" borderId="4" xfId="1" applyNumberFormat="1" applyFont="1" applyFill="1" applyBorder="1" applyAlignment="1">
      <alignment horizontal="center" vertical="center" wrapText="1"/>
    </xf>
    <xf numFmtId="3" fontId="5" fillId="8" borderId="10" xfId="1" applyNumberFormat="1" applyFont="1" applyFill="1" applyBorder="1" applyAlignment="1" applyProtection="1">
      <alignment horizontal="center" vertical="center" wrapText="1"/>
      <protection hidden="1"/>
    </xf>
    <xf numFmtId="3" fontId="5" fillId="8" borderId="1" xfId="1" applyNumberFormat="1" applyFont="1" applyFill="1" applyBorder="1" applyAlignment="1" applyProtection="1">
      <alignment horizontal="center" vertical="center" wrapText="1"/>
      <protection hidden="1"/>
    </xf>
    <xf numFmtId="0" fontId="5" fillId="0" borderId="13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4" xfId="1" applyFont="1" applyBorder="1" applyAlignment="1" applyProtection="1">
      <alignment horizontal="center" vertical="center"/>
      <protection hidden="1"/>
    </xf>
    <xf numFmtId="0" fontId="5" fillId="0" borderId="0" xfId="1" applyFont="1" applyAlignment="1" applyProtection="1">
      <alignment horizontal="center" vertical="center"/>
      <protection hidden="1"/>
    </xf>
    <xf numFmtId="0" fontId="5" fillId="0" borderId="13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6" borderId="13" xfId="1" applyFont="1" applyFill="1" applyBorder="1" applyAlignment="1" applyProtection="1">
      <alignment horizontal="left" vertical="center" wrapText="1"/>
      <protection hidden="1"/>
    </xf>
    <xf numFmtId="0" fontId="5" fillId="6" borderId="12" xfId="1" applyFont="1" applyFill="1" applyBorder="1" applyAlignment="1" applyProtection="1">
      <alignment horizontal="left" vertical="center" wrapText="1"/>
      <protection hidden="1"/>
    </xf>
    <xf numFmtId="0" fontId="5" fillId="6" borderId="11" xfId="1" applyFont="1" applyFill="1" applyBorder="1" applyAlignment="1" applyProtection="1">
      <alignment horizontal="left" vertical="center" wrapText="1"/>
      <protection hidden="1"/>
    </xf>
    <xf numFmtId="0" fontId="10" fillId="5" borderId="13" xfId="1" applyFont="1" applyFill="1" applyBorder="1" applyAlignment="1" applyProtection="1">
      <alignment horizontal="center" vertical="center"/>
      <protection hidden="1"/>
    </xf>
    <xf numFmtId="0" fontId="10" fillId="5" borderId="12" xfId="1" applyFont="1" applyFill="1" applyBorder="1" applyAlignment="1" applyProtection="1">
      <alignment horizontal="center" vertical="center"/>
      <protection hidden="1"/>
    </xf>
    <xf numFmtId="0" fontId="10" fillId="5" borderId="11" xfId="1" applyFont="1" applyFill="1" applyBorder="1" applyAlignment="1" applyProtection="1">
      <alignment horizontal="center" vertical="center"/>
      <protection hidden="1"/>
    </xf>
  </cellXfs>
  <cellStyles count="4">
    <cellStyle name="Millares 2" xfId="3"/>
    <cellStyle name="Normal" xfId="0" builtinId="0"/>
    <cellStyle name="Normal 7" xfId="1"/>
    <cellStyle name="Porcentaje 4" xfId="2"/>
  </cellStyles>
  <dxfs count="24"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externalLink" Target="externalLinks/externalLink37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7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53" Type="http://schemas.openxmlformats.org/officeDocument/2006/relationships/externalLink" Target="externalLinks/externalLink51.xml"/><Relationship Id="rId58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externalLink" Target="externalLinks/externalLink54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theme" Target="theme/theme1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archivo90/groups/WINDOWS/TEMP/INDICADO/DATO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Research-camb/mresearch/RPW/Winter%2005-06/Forecasts/RPWDAT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ebp81:8080/SOLOMO94/APIS/APIS.XLS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file:///C:/Users/mauriciohernandez/Desktop/IDECUT%202022/Consejo%20Dep.%20Patrimonio/Girardot/archivo07/PAR/Documents%20and%20Settings/e0999439.ECOPETROL/Configuraci&#243;n%20local/Archivos%20temporales%20de%20Internet/OLKA8/WINDOWS/TEMP/INFORMES/MTOPREV/SOLOMO94/APIS/APIS.XLS?36BB0490" TargetMode="External"/><Relationship Id="rId1" Type="http://schemas.openxmlformats.org/officeDocument/2006/relationships/externalLinkPath" Target="file:///\\36BB0490\API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A:/a%20%20aaInformaci&#243;n%20GRUPO%204/A%20MInformes%20Mensuales/Informe%20de%20estado%20vial%20ene/aCCIDENTES%20DE%201995%20-%20199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Opinzon/c/GRCESAR/OPTIMIZA/MODELO/Enedic0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FS03CIB/USERS/FANNY/Carlos/Resultados/$Vta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ebp81:8080/GROUPS/STEECO/SOLOMON/MTO9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ebp81:8080/TEMP/TABLAS95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ARCHIVO90/GROUPS/WINDOWS/TEMP/DATO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K:/comdes99/FUENTE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km/Communities/ReadDocument.aspx?CommunityTopicDocumentId=7825cde1-6bf4-4c18-9817-d970a9583c34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Bcastro/c/TEMP/INDICADO/DATOS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Bcastro/C/TEMP/PUNTO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N:/SUPER/AROMA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K:/a%20%20aaInformaci&#243;n%20GRUPO%204/A%20MInformes%20Mensuales/Informe%20de%20estado%20vial%20ene/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2" Type="http://schemas.microsoft.com/office/2019/04/relationships/externalLinkLongPath" Target="file:///C:/Users/mauriciohernandez/Desktop/IDECUT%202022/Consejo%20Dep.%20Patrimonio/Girardot/I:/MANTENIMIENTO%20RUTA%201001_MARZO%20DE%202008/Documents%20and%20Settings/PEDRO%20GARCIA%20REALPE/Mis%20documentos/AMV_G1_2006_TUMACO/Actas%20AMV_G1_Tumaco/a%20%20aaInformaci&#243;n?58660A3A" TargetMode="External"/><Relationship Id="rId1" Type="http://schemas.openxmlformats.org/officeDocument/2006/relationships/externalLinkPath" Target="file:///\\58660A3A\a%20%20aaInformaci&#243;n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Amd/documentos%20c/Documentos-Wilson/Advial-Cmarca/bimestral/06-dic-ene-99/03JUN-JUL-98/Acc%20Ago-Sep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H:/pv2003/Pims/ECP/ACONTROL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sochap/Downloads/a%20%20aaInformaci&#243;n%20GRUPO%204/A%20MInformes%20Mensuales/Informe%20de%20estado%20vial%20ene/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D:/FORMATOS_FCA/FORMATOS%20POA-FCA%20junio%2010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Production-nt2/dtp/Documents%20and%20Settings/chyatt/My%20Documents/Analysis/Logistics/Waterborne/Tanker%20Transportation%20Costs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Chicas/c%20chicas/PLANTAS/Planeacion/Informe-99/Costos%20Fin/Crudos/CLICOV95.xls" TargetMode="External"/></Relationships>
</file>

<file path=xl/externalLinks/_rels/externalLink25.xml.rels><?xml version="1.0" encoding="UTF-8" standalone="yes"?>
<Relationships xmlns="http://schemas.openxmlformats.org/package/2006/relationships"><Relationship Id="rId2" Type="http://schemas.microsoft.com/office/2019/04/relationships/externalLinkLongPath" Target="file:///C:/Users/mauriciohernandez/Desktop/IDECUT%202022/Consejo%20Dep.%20Patrimonio/Girardot/archivo07/PAR/Documents%20and%20Settings/e0999439.ECOPETROL/Configuraci&#243;n%20local/Archivos%20temporales%20de%20Internet/OLKA8/GESTION/2000/PPB-Personal/inf_ab32000.xls?86059BE4" TargetMode="External"/><Relationship Id="rId1" Type="http://schemas.openxmlformats.org/officeDocument/2006/relationships/externalLinkPath" Target="file:///\\86059BE4\inf_ab3200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A:/Mis%20documentos/INF.BIMENSUAL/INFORME%20BIMENSUAL%20JUL-AGO-2001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FS03CIB/USERS/BUZON.MDO/MANUAL/07040000.PET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Pc1/E/AMV-3005-2005/ADMON%20GRUPO%203%202004%20-2005/PRESUPUESTOS/Analisis%20de%20Precios%20Unitarios%20ASTRID.xls" TargetMode="External"/></Relationships>
</file>

<file path=xl/externalLinks/_rels/externalLink29.xml.rels><?xml version="1.0" encoding="UTF-8" standalone="yes"?>
<Relationships xmlns="http://schemas.openxmlformats.org/package/2006/relationships"><Relationship Id="rId2" Type="http://schemas.microsoft.com/office/2019/04/relationships/externalLinkLongPath" Target="file:///C:/Users/mauriciohernandez/Desktop/IDECUT%202022/Consejo%20Dep.%20Patrimonio/Girardot/D:/Doc/Mis%20documentos/PROYECTOS%20MGA/PROYECTO%20REDD%202013%20CORPOCHIVOR/PROYECTO%20REDD%20AJUSTADO%20NOVIEMBRE%202012/FORMATOS%20POA-FCA%201%20(Proyecto%20REDD)%20ajustado.xlsm?44A00C41" TargetMode="External"/><Relationship Id="rId1" Type="http://schemas.openxmlformats.org/officeDocument/2006/relationships/externalLinkPath" Target="file:///\\44A00C41\FORMATOS%20POA-FCA%201%20(Proyecto%20REDD)%20ajustado.xlsm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D:/Users/Jully/Desktop/PROPUESTA%20PINTURA%20CIC/APUs%20Pintura%20CIC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ARCHIVO90/GROUPS/STEECO/SOLOMN98/98FUELS/NSA98.XLS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file:///C:/Users/mauriciohernandez/Desktop/IDECUT%202022/Consejo%20Dep.%20Patrimonio/Girardot/D:/Users/NESTORV/Documents/FORMULACION%20PROYECTOS%20MGA/FORMULACION%20PROYECTOS%202018/10%20AJUSTE%20%20FCA%202018%20DNP/POA%20ACCIONES%20CONTROL%20DEFORESTACION%20FCA2019%20CORPOCHIVOR.xlsm?51E5EAD5" TargetMode="External"/><Relationship Id="rId1" Type="http://schemas.openxmlformats.org/officeDocument/2006/relationships/externalLinkPath" Target="file:///\\51E5EAD5\POA%20ACCIONES%20CONTROL%20DEFORESTACION%20FCA2019%20CORPOCHIVOR.xlsm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SERVIDOR/Users/Javier/Desktop/APUS/APUS_META_2013-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Esistiva/c/STEECO/BERNARDO/31MAYO/PLANFIN.xls" TargetMode="External"/></Relationships>
</file>

<file path=xl/externalLinks/_rels/externalLink35.xml.rels><?xml version="1.0" encoding="UTF-8" standalone="yes"?>
<Relationships xmlns="http://schemas.openxmlformats.org/package/2006/relationships"><Relationship Id="rId2" Type="http://schemas.microsoft.com/office/2019/04/relationships/externalLinkLongPath" Target="file:///C:/Users/mauriciohernandez/Desktop/IDECUT%202022/Consejo%20Dep.%20Patrimonio/Girardot/D:/Users/NESTORV/Documents/FORMULACION%20PROYECTOS%20MGA/FORMULACION%20PROYECTOS%202017/AJUSTE%20PROYECTO%20REDD%20(Junio%202017)/POA%20%20PROYECTO%20INCENTIVOS%20CONSERVACI&#211;N%20(Mayo%202017).xlsm?BC5E9844" TargetMode="External"/><Relationship Id="rId1" Type="http://schemas.openxmlformats.org/officeDocument/2006/relationships/externalLinkPath" Target="file:///\\BC5E9844\POA%20%20PROYECTO%20INCENTIVOS%20CONSERVACI&#211;N%20(Mayo%202017).xlsm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archivo90/groups/WINDOWS/TEMP/PUNTOS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U:/C/Users/Claudia/Downloads/PRESUPUESTO%20APUS%20Y%20CRONOGRAMA%20SANTIAGO%20SAT%20SANTIAG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Archivo90/Groups/STEECO/Solomon/SOLOMON2002/Input%20directory/SAF02/SAF02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Estacion2/d/DOCUME~1/USER05~1/CONFIG~1/TEMP/ADMINISTRACION%20VIAL%20G2/PRESUPUESTOS/Presupuesto%20remoci&#243;n%20de%20derrumbes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ARCHIVO90/GROUPS/CONTAB/VRM99/ADMNTRA/GRCAD699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archivo90/groups/TRABAJOS/1997/EXCELL/HEJECUTI/CIC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sochap/Downloads/ADM%20VIAL%2003%20-%20CORDOBA/ESTADO%20DE%20RED/2103mar%20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LIDAD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sochap/Downloads/AMV-02-BOL/EST.V&#205;A%20CRIT.TECNICO%20AMB-BOL-02/DICIEMBRE-2008/EST.V&#205;A%20CRITERIO%20TECNICO%2090BLB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sochap/Downloads/EST.V&#205;A%20CRITERIO%20TECNICO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FS01CIB/USERS/GROUPS/SPQ/SOPORTE/PYG/EN-DIC97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ARCHIVO90/GROUPS/Plan%20Maestro/Mensual/Mensual/PUNTO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Alizarralde/pliegos/Mauricio/LICITACIONES/Licitaciones-2001/Villavicencio-Barranca/Base-Cumaral-Barranca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U:/Hidroconsulta/Users/Carlos%20Jose%20Zapata/Desktop/ELEGIBILIDAD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ebp81:8080/SOLOMON/TABLAS94/TABLAS94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E03396471/corte%20jul31/DOCUME~1/e0337417/CONFIG~1/Temp/FORMATO%20INFORME%20MENSUAL%20MAYO%20v21.xls" TargetMode="External"/></Relationships>
</file>

<file path=xl/externalLinks/_rels/externalLink52.xml.rels><?xml version="1.0" encoding="UTF-8" standalone="yes"?>
<Relationships xmlns="http://schemas.openxmlformats.org/package/2006/relationships"><Relationship Id="rId2" Type="http://schemas.microsoft.com/office/2019/04/relationships/externalLinkLongPath" Target="file:///C:/Users/mauriciohernandez/Desktop/IDECUT%202022/Consejo%20Dep.%20Patrimonio/Girardot/archivo07/PAR/Documents%20and%20Settings/e0999439.ECOPETROL/Configuraci&#243;n%20local/Archivos%20temporales%20de%20Internet/OLKA8/Gestion%20VRM/Volumenes/vol99/SABA1-99.xls?34329F1B" TargetMode="External"/><Relationship Id="rId1" Type="http://schemas.openxmlformats.org/officeDocument/2006/relationships/externalLinkPath" Target="file:///\\34329F1B\SABA1-99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A:/PUNITARIOS%20PARA%20241201%202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uriciohernandez/Desktop/IDECUT%202022/Consejo%20Dep.%20Patrimonio/Girardot/SERVIDOR/Users/marianaortiz/Desktop/Fondo%20Adaptaci&#243;n/Estudio%20Mercado%20Tarifas%202013/Rtas%20al%20Estudio%20de%20Mercado/Copia%20de%20FAEstMerc2013R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SM Monthly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I93"/>
      <sheetName val="API91"/>
      <sheetName val="API92"/>
      <sheetName val="API9599"/>
    </sheetNames>
    <sheetDataSet>
      <sheetData sheetId="0" refreshError="1">
        <row r="1">
          <cell r="G1" t="str">
            <v>EMPRESA   COLOMBIANA   DE   PETROLEOS</v>
          </cell>
        </row>
        <row r="2">
          <cell r="G2" t="str">
            <v>D I S T R I T O   D E   C A R T A G E N A</v>
          </cell>
        </row>
        <row r="3">
          <cell r="G3" t="str">
            <v>EJECUCION PRESUPUESTO DE INVERSIONES    1993</v>
          </cell>
        </row>
        <row r="4">
          <cell r="D4" t="str">
            <v>%</v>
          </cell>
          <cell r="E4" t="str">
            <v>CLASIF.</v>
          </cell>
          <cell r="F4" t="str">
            <v>%</v>
          </cell>
        </row>
        <row r="5">
          <cell r="C5" t="str">
            <v>CLASIF.</v>
          </cell>
          <cell r="E5" t="str">
            <v>SOLO-</v>
          </cell>
        </row>
        <row r="6">
          <cell r="B6" t="str">
            <v>DEPEND.</v>
          </cell>
          <cell r="C6" t="str">
            <v>SOLO-</v>
          </cell>
          <cell r="E6" t="str">
            <v>MONS</v>
          </cell>
          <cell r="G6" t="str">
            <v>API</v>
          </cell>
          <cell r="H6" t="str">
            <v xml:space="preserve">D E S C R I P C I O N </v>
          </cell>
        </row>
        <row r="7">
          <cell r="C7" t="str">
            <v>MON</v>
          </cell>
          <cell r="E7" t="str">
            <v>AUX.</v>
          </cell>
          <cell r="G7" t="str">
            <v>A</v>
          </cell>
        </row>
        <row r="8">
          <cell r="B8">
            <v>11000</v>
          </cell>
          <cell r="C8">
            <v>3</v>
          </cell>
          <cell r="D8">
            <v>1</v>
          </cell>
          <cell r="F8">
            <v>0</v>
          </cell>
          <cell r="G8">
            <v>52760</v>
          </cell>
          <cell r="H8" t="str">
            <v>Ampliación Torre de Agua Enfriante</v>
          </cell>
        </row>
        <row r="9">
          <cell r="B9">
            <v>11000</v>
          </cell>
          <cell r="C9">
            <v>5</v>
          </cell>
          <cell r="D9">
            <v>0.77</v>
          </cell>
          <cell r="E9">
            <v>6</v>
          </cell>
          <cell r="F9">
            <v>0.22999999999999998</v>
          </cell>
          <cell r="G9">
            <v>32762</v>
          </cell>
          <cell r="H9" t="str">
            <v>Ampliación capacidad de almacenamiento</v>
          </cell>
        </row>
        <row r="10">
          <cell r="B10">
            <v>11000</v>
          </cell>
          <cell r="C10">
            <v>1.2</v>
          </cell>
          <cell r="D10">
            <v>1</v>
          </cell>
          <cell r="F10">
            <v>0</v>
          </cell>
          <cell r="G10">
            <v>32803</v>
          </cell>
          <cell r="H10" t="str">
            <v>Sistema de estabilización nafta V/R</v>
          </cell>
        </row>
        <row r="11">
          <cell r="B11">
            <v>11000</v>
          </cell>
          <cell r="C11">
            <v>6</v>
          </cell>
          <cell r="D11">
            <v>1</v>
          </cell>
          <cell r="F11">
            <v>0</v>
          </cell>
          <cell r="G11">
            <v>32825</v>
          </cell>
          <cell r="H11" t="str">
            <v>Construcción tres (3) calderas</v>
          </cell>
        </row>
        <row r="12">
          <cell r="B12">
            <v>11000</v>
          </cell>
          <cell r="C12">
            <v>6</v>
          </cell>
          <cell r="D12">
            <v>0.55000000000000004</v>
          </cell>
          <cell r="E12">
            <v>5</v>
          </cell>
          <cell r="F12">
            <v>0.44999999999999996</v>
          </cell>
          <cell r="G12">
            <v>32860</v>
          </cell>
          <cell r="H12" t="str">
            <v xml:space="preserve">Optimización sistema de contraincendio  </v>
          </cell>
        </row>
        <row r="13">
          <cell r="B13">
            <v>45000</v>
          </cell>
          <cell r="C13">
            <v>6</v>
          </cell>
          <cell r="D13">
            <v>1</v>
          </cell>
          <cell r="F13">
            <v>0</v>
          </cell>
          <cell r="G13">
            <v>32902</v>
          </cell>
          <cell r="H13" t="str">
            <v>Bombas y motores de proceso</v>
          </cell>
        </row>
        <row r="14">
          <cell r="B14">
            <v>11000</v>
          </cell>
          <cell r="C14">
            <v>5</v>
          </cell>
          <cell r="D14">
            <v>1</v>
          </cell>
          <cell r="F14">
            <v>0</v>
          </cell>
          <cell r="G14">
            <v>32960</v>
          </cell>
          <cell r="H14" t="str">
            <v>Un millón de barriles de combustóleo</v>
          </cell>
        </row>
        <row r="15">
          <cell r="B15">
            <v>11000</v>
          </cell>
          <cell r="C15">
            <v>5</v>
          </cell>
          <cell r="D15">
            <v>1</v>
          </cell>
          <cell r="F15">
            <v>0</v>
          </cell>
          <cell r="G15">
            <v>32963</v>
          </cell>
          <cell r="H15" t="str">
            <v>Optimización sistema de benceno</v>
          </cell>
        </row>
        <row r="16">
          <cell r="C16">
            <v>1.1000000000000001</v>
          </cell>
          <cell r="D16">
            <v>1</v>
          </cell>
          <cell r="F16">
            <v>0</v>
          </cell>
          <cell r="G16">
            <v>32964</v>
          </cell>
          <cell r="H16" t="str">
            <v>Mejoras al Sistema de Medición de Crudos y Prod.</v>
          </cell>
        </row>
        <row r="17">
          <cell r="C17">
            <v>6</v>
          </cell>
          <cell r="D17">
            <v>1</v>
          </cell>
          <cell r="F17">
            <v>0</v>
          </cell>
          <cell r="G17">
            <v>34965</v>
          </cell>
          <cell r="H17" t="str">
            <v>Reemplazo Instrumentos oesoletos e Instalac. de Nuevos</v>
          </cell>
        </row>
        <row r="18">
          <cell r="C18">
            <v>6</v>
          </cell>
          <cell r="D18">
            <v>1</v>
          </cell>
          <cell r="F18">
            <v>0</v>
          </cell>
          <cell r="G18">
            <v>34002</v>
          </cell>
          <cell r="H18" t="str">
            <v>Cameio de Alimentador Eléctrico Feeder 4e</v>
          </cell>
        </row>
        <row r="19">
          <cell r="B19">
            <v>45000</v>
          </cell>
          <cell r="C19">
            <v>4</v>
          </cell>
          <cell r="D19">
            <v>1</v>
          </cell>
          <cell r="F19">
            <v>0</v>
          </cell>
          <cell r="G19">
            <v>64105</v>
          </cell>
          <cell r="H19" t="str">
            <v>Optimización protección industrial</v>
          </cell>
        </row>
        <row r="20">
          <cell r="B20">
            <v>45000</v>
          </cell>
          <cell r="C20">
            <v>6</v>
          </cell>
          <cell r="D20">
            <v>1</v>
          </cell>
          <cell r="F20">
            <v>0</v>
          </cell>
          <cell r="G20">
            <v>34109</v>
          </cell>
          <cell r="H20" t="str">
            <v>Remplazo equipos eléctricos</v>
          </cell>
        </row>
        <row r="21">
          <cell r="B21">
            <v>45000</v>
          </cell>
          <cell r="C21">
            <v>1.1000000000000001</v>
          </cell>
          <cell r="D21">
            <v>0.54</v>
          </cell>
          <cell r="E21">
            <v>5</v>
          </cell>
          <cell r="F21">
            <v>0.45999999999999996</v>
          </cell>
          <cell r="G21">
            <v>34119</v>
          </cell>
          <cell r="H21" t="str">
            <v>Sistema de emergencia URC</v>
          </cell>
        </row>
        <row r="22">
          <cell r="B22">
            <v>43000</v>
          </cell>
          <cell r="C22">
            <v>5</v>
          </cell>
          <cell r="D22">
            <v>1</v>
          </cell>
          <cell r="E22">
            <v>6</v>
          </cell>
          <cell r="F22">
            <v>0</v>
          </cell>
          <cell r="G22">
            <v>36122</v>
          </cell>
          <cell r="H22" t="str">
            <v>E.F. Cambio de Hornos Planta de Crudo</v>
          </cell>
        </row>
        <row r="23">
          <cell r="B23">
            <v>43000</v>
          </cell>
          <cell r="C23">
            <v>5</v>
          </cell>
          <cell r="D23">
            <v>1</v>
          </cell>
          <cell r="F23">
            <v>0</v>
          </cell>
          <cell r="G23">
            <v>36123</v>
          </cell>
          <cell r="H23" t="str">
            <v>E. F. Actualización URC</v>
          </cell>
        </row>
        <row r="24">
          <cell r="B24">
            <v>11000</v>
          </cell>
          <cell r="C24">
            <v>6</v>
          </cell>
          <cell r="D24">
            <v>1</v>
          </cell>
          <cell r="F24">
            <v>0</v>
          </cell>
          <cell r="G24">
            <v>54160</v>
          </cell>
          <cell r="H24" t="str">
            <v>Ampliación sistema eléctrico de potencia</v>
          </cell>
        </row>
        <row r="25">
          <cell r="B25">
            <v>11000</v>
          </cell>
          <cell r="C25">
            <v>6</v>
          </cell>
          <cell r="D25">
            <v>0.53</v>
          </cell>
          <cell r="E25">
            <v>5</v>
          </cell>
          <cell r="F25">
            <v>0.47</v>
          </cell>
          <cell r="G25">
            <v>34161</v>
          </cell>
          <cell r="H25" t="str">
            <v>Optimización sistema de aire comprimido</v>
          </cell>
        </row>
        <row r="26">
          <cell r="C26">
            <v>7</v>
          </cell>
          <cell r="D26">
            <v>1</v>
          </cell>
          <cell r="F26">
            <v>0</v>
          </cell>
          <cell r="G26">
            <v>32162</v>
          </cell>
          <cell r="H26" t="str">
            <v>Importación Temprana de GLP vía CAR</v>
          </cell>
        </row>
        <row r="27">
          <cell r="B27">
            <v>45000</v>
          </cell>
          <cell r="C27">
            <v>6</v>
          </cell>
          <cell r="D27">
            <v>1</v>
          </cell>
          <cell r="F27">
            <v>0</v>
          </cell>
          <cell r="G27">
            <v>34201</v>
          </cell>
          <cell r="H27" t="str">
            <v>Remp. actuadores, válvulas e instrum.</v>
          </cell>
        </row>
        <row r="28">
          <cell r="C28">
            <v>6</v>
          </cell>
          <cell r="D28">
            <v>1</v>
          </cell>
          <cell r="F28">
            <v>0</v>
          </cell>
          <cell r="G28">
            <v>54202</v>
          </cell>
          <cell r="H28" t="str">
            <v>Reemplazo Motores Eléctricos</v>
          </cell>
        </row>
        <row r="29">
          <cell r="C29">
            <v>6</v>
          </cell>
          <cell r="D29">
            <v>1</v>
          </cell>
          <cell r="F29">
            <v>0</v>
          </cell>
          <cell r="G29">
            <v>54208</v>
          </cell>
          <cell r="H29" t="str">
            <v>Reemplazo Extractores de Aire Sala Tureogeneradores</v>
          </cell>
        </row>
        <row r="30">
          <cell r="B30">
            <v>45000</v>
          </cell>
          <cell r="C30">
            <v>3</v>
          </cell>
          <cell r="D30">
            <v>1</v>
          </cell>
          <cell r="F30">
            <v>0</v>
          </cell>
          <cell r="G30">
            <v>54210</v>
          </cell>
          <cell r="H30" t="str">
            <v>Optimización separador y skim pond</v>
          </cell>
        </row>
        <row r="31">
          <cell r="C31">
            <v>6</v>
          </cell>
          <cell r="D31">
            <v>1</v>
          </cell>
          <cell r="F31">
            <v>0</v>
          </cell>
          <cell r="G31">
            <v>54211</v>
          </cell>
          <cell r="H31" t="str">
            <v>Equipo para Limpieza de Intercameiadores</v>
          </cell>
        </row>
        <row r="32">
          <cell r="C32">
            <v>6</v>
          </cell>
          <cell r="D32">
            <v>1</v>
          </cell>
          <cell r="F32">
            <v>0</v>
          </cell>
          <cell r="G32">
            <v>54212</v>
          </cell>
          <cell r="H32" t="str">
            <v>Reemplazo de Equipo Pesado</v>
          </cell>
        </row>
        <row r="33">
          <cell r="C33">
            <v>6</v>
          </cell>
          <cell r="D33">
            <v>1</v>
          </cell>
          <cell r="F33">
            <v>0</v>
          </cell>
          <cell r="G33">
            <v>54214</v>
          </cell>
          <cell r="H33" t="str">
            <v>Reemplazo Equipo Laeoratorio Industrial</v>
          </cell>
        </row>
        <row r="34">
          <cell r="B34">
            <v>45000</v>
          </cell>
          <cell r="C34">
            <v>6</v>
          </cell>
          <cell r="D34">
            <v>1</v>
          </cell>
          <cell r="F34">
            <v>0</v>
          </cell>
          <cell r="G34">
            <v>54215</v>
          </cell>
          <cell r="H34" t="str">
            <v>Optimización iluminación Refinería fase III</v>
          </cell>
        </row>
        <row r="35">
          <cell r="B35">
            <v>45000</v>
          </cell>
          <cell r="C35">
            <v>6</v>
          </cell>
          <cell r="D35">
            <v>1</v>
          </cell>
          <cell r="F35">
            <v>0</v>
          </cell>
          <cell r="G35">
            <v>54218</v>
          </cell>
          <cell r="H35" t="str">
            <v>eomeas de proceso</v>
          </cell>
        </row>
        <row r="36">
          <cell r="C36">
            <v>6</v>
          </cell>
          <cell r="D36">
            <v>1</v>
          </cell>
          <cell r="F36">
            <v>0</v>
          </cell>
          <cell r="G36">
            <v>54301</v>
          </cell>
          <cell r="H36" t="str">
            <v>Optimización iluminación Refinería fase IV</v>
          </cell>
        </row>
        <row r="37">
          <cell r="B37">
            <v>45000</v>
          </cell>
          <cell r="C37">
            <v>6</v>
          </cell>
          <cell r="D37">
            <v>1</v>
          </cell>
          <cell r="F37">
            <v>0</v>
          </cell>
          <cell r="G37">
            <v>54302</v>
          </cell>
          <cell r="H37" t="str">
            <v>Remplazo transformadores eléctricos</v>
          </cell>
        </row>
        <row r="38">
          <cell r="B38">
            <v>45000</v>
          </cell>
          <cell r="C38">
            <v>6</v>
          </cell>
          <cell r="D38">
            <v>1</v>
          </cell>
          <cell r="F38">
            <v>0</v>
          </cell>
          <cell r="G38">
            <v>54303</v>
          </cell>
          <cell r="H38" t="str">
            <v>Remplazo arrancadores Planta de Químicos</v>
          </cell>
        </row>
        <row r="39">
          <cell r="B39">
            <v>45000</v>
          </cell>
          <cell r="C39">
            <v>6</v>
          </cell>
          <cell r="D39">
            <v>1</v>
          </cell>
          <cell r="F39">
            <v>0</v>
          </cell>
          <cell r="G39">
            <v>54304</v>
          </cell>
          <cell r="H39" t="str">
            <v>Remp. celdas de media tensión en sueest. eléc.</v>
          </cell>
        </row>
        <row r="40">
          <cell r="B40">
            <v>45000</v>
          </cell>
          <cell r="C40">
            <v>6</v>
          </cell>
          <cell r="D40">
            <v>1</v>
          </cell>
          <cell r="F40">
            <v>0</v>
          </cell>
          <cell r="G40">
            <v>54305</v>
          </cell>
          <cell r="H40" t="str">
            <v>Remp.  máq. de soldar y máq. alivio térmico</v>
          </cell>
        </row>
        <row r="41">
          <cell r="C41">
            <v>6</v>
          </cell>
          <cell r="D41">
            <v>1</v>
          </cell>
          <cell r="F41">
            <v>0</v>
          </cell>
          <cell r="G41">
            <v>54306</v>
          </cell>
          <cell r="H41" t="str">
            <v>Sistema de Monitoreo Compresores Recíprocos</v>
          </cell>
        </row>
        <row r="42">
          <cell r="B42">
            <v>45000</v>
          </cell>
          <cell r="C42">
            <v>6</v>
          </cell>
          <cell r="D42">
            <v>1</v>
          </cell>
          <cell r="F42">
            <v>0</v>
          </cell>
          <cell r="G42">
            <v>54307</v>
          </cell>
          <cell r="H42" t="str">
            <v>Remp. sist. de control eléct. venta de prod. y TAE</v>
          </cell>
        </row>
        <row r="43">
          <cell r="B43">
            <v>45000</v>
          </cell>
          <cell r="C43">
            <v>6</v>
          </cell>
          <cell r="D43">
            <v>1</v>
          </cell>
          <cell r="F43">
            <v>0</v>
          </cell>
          <cell r="G43">
            <v>54308</v>
          </cell>
          <cell r="H43" t="str">
            <v>Medidores de temperatura de motores eléctricos</v>
          </cell>
        </row>
        <row r="44">
          <cell r="B44">
            <v>45000</v>
          </cell>
          <cell r="C44">
            <v>6</v>
          </cell>
          <cell r="D44">
            <v>1</v>
          </cell>
          <cell r="F44">
            <v>0</v>
          </cell>
          <cell r="G44">
            <v>34309</v>
          </cell>
          <cell r="H44" t="str">
            <v>Remplazo eomeas y motores de proceso</v>
          </cell>
        </row>
        <row r="45">
          <cell r="B45">
            <v>45000</v>
          </cell>
          <cell r="C45">
            <v>6</v>
          </cell>
          <cell r="D45">
            <v>1</v>
          </cell>
          <cell r="F45">
            <v>0</v>
          </cell>
          <cell r="G45">
            <v>54310</v>
          </cell>
          <cell r="H45" t="str">
            <v>Remplazo válvulas de cheque TAE</v>
          </cell>
        </row>
        <row r="46">
          <cell r="B46">
            <v>45000</v>
          </cell>
          <cell r="C46">
            <v>6</v>
          </cell>
          <cell r="D46">
            <v>1</v>
          </cell>
          <cell r="F46">
            <v>0</v>
          </cell>
          <cell r="G46">
            <v>54311</v>
          </cell>
          <cell r="H46" t="str">
            <v>Equipos para inspección</v>
          </cell>
        </row>
        <row r="47">
          <cell r="B47">
            <v>45000</v>
          </cell>
          <cell r="C47">
            <v>6</v>
          </cell>
          <cell r="D47">
            <v>1</v>
          </cell>
          <cell r="F47">
            <v>0</v>
          </cell>
          <cell r="G47">
            <v>54312</v>
          </cell>
          <cell r="H47" t="str">
            <v>Equipos y herramientas para mantenimiento</v>
          </cell>
        </row>
        <row r="48">
          <cell r="C48">
            <v>6</v>
          </cell>
          <cell r="D48">
            <v>1</v>
          </cell>
          <cell r="F48">
            <v>0</v>
          </cell>
          <cell r="G48">
            <v>54313</v>
          </cell>
          <cell r="H48" t="str">
            <v>Instrumentación eomeas del TNP</v>
          </cell>
        </row>
        <row r="49">
          <cell r="B49">
            <v>43000</v>
          </cell>
          <cell r="C49">
            <v>6</v>
          </cell>
          <cell r="D49">
            <v>1</v>
          </cell>
          <cell r="F49">
            <v>0</v>
          </cell>
          <cell r="G49">
            <v>54314</v>
          </cell>
          <cell r="H49" t="str">
            <v>Equipos para Laeoratorio Industrial</v>
          </cell>
        </row>
        <row r="50">
          <cell r="B50">
            <v>20800</v>
          </cell>
          <cell r="C50">
            <v>3</v>
          </cell>
          <cell r="D50">
            <v>1</v>
          </cell>
          <cell r="F50">
            <v>0</v>
          </cell>
          <cell r="G50">
            <v>54315</v>
          </cell>
          <cell r="H50" t="str">
            <v>Equipos para control ameiental</v>
          </cell>
        </row>
        <row r="51">
          <cell r="C51">
            <v>6</v>
          </cell>
          <cell r="D51">
            <v>1</v>
          </cell>
          <cell r="F51">
            <v>0</v>
          </cell>
          <cell r="G51">
            <v>54316</v>
          </cell>
          <cell r="H51" t="str">
            <v>Compresor LLenado Cilindro de Aire Fresco</v>
          </cell>
        </row>
        <row r="52">
          <cell r="B52">
            <v>20400</v>
          </cell>
          <cell r="C52">
            <v>4</v>
          </cell>
          <cell r="D52">
            <v>1</v>
          </cell>
          <cell r="F52">
            <v>0</v>
          </cell>
          <cell r="G52">
            <v>64317</v>
          </cell>
          <cell r="H52" t="str">
            <v>Equipos para comunicaciones</v>
          </cell>
        </row>
        <row r="53">
          <cell r="C53">
            <v>4</v>
          </cell>
          <cell r="D53">
            <v>1</v>
          </cell>
          <cell r="F53">
            <v>0</v>
          </cell>
          <cell r="G53">
            <v>64318</v>
          </cell>
          <cell r="H53" t="str">
            <v>Equipos para Cafetería</v>
          </cell>
        </row>
        <row r="54">
          <cell r="B54">
            <v>45000</v>
          </cell>
          <cell r="C54">
            <v>6</v>
          </cell>
          <cell r="D54">
            <v>1</v>
          </cell>
          <cell r="F54">
            <v>0</v>
          </cell>
          <cell r="G54">
            <v>54320</v>
          </cell>
          <cell r="H54" t="str">
            <v>Acondicionadores de aire</v>
          </cell>
        </row>
        <row r="55">
          <cell r="C55">
            <v>6</v>
          </cell>
          <cell r="D55">
            <v>1</v>
          </cell>
          <cell r="F55">
            <v>0</v>
          </cell>
          <cell r="G55">
            <v>54323</v>
          </cell>
          <cell r="H55" t="str">
            <v>Equipos para Prueeas del Tureocomeustiele</v>
          </cell>
        </row>
        <row r="56">
          <cell r="B56">
            <v>11000</v>
          </cell>
          <cell r="C56">
            <v>1.1000000000000001</v>
          </cell>
          <cell r="D56">
            <v>1</v>
          </cell>
          <cell r="F56">
            <v>0</v>
          </cell>
          <cell r="G56">
            <v>32324</v>
          </cell>
          <cell r="H56" t="str">
            <v>Totalizadores de flujo de gas comeustiele</v>
          </cell>
        </row>
        <row r="57">
          <cell r="B57">
            <v>11000</v>
          </cell>
          <cell r="C57">
            <v>7</v>
          </cell>
          <cell r="D57">
            <v>1</v>
          </cell>
          <cell r="F57">
            <v>0</v>
          </cell>
          <cell r="G57">
            <v>32325</v>
          </cell>
          <cell r="H57" t="str">
            <v>Optimiz. facilid. para recieo de fuel oil de eotes</v>
          </cell>
        </row>
        <row r="58">
          <cell r="B58">
            <v>11000</v>
          </cell>
          <cell r="C58">
            <v>3</v>
          </cell>
          <cell r="D58">
            <v>1</v>
          </cell>
          <cell r="F58">
            <v>0</v>
          </cell>
          <cell r="G58">
            <v>52360</v>
          </cell>
          <cell r="H58" t="str">
            <v xml:space="preserve">Sist. de tratamiento de aguas residuales STAR </v>
          </cell>
        </row>
        <row r="59">
          <cell r="B59">
            <v>11000</v>
          </cell>
          <cell r="C59">
            <v>3</v>
          </cell>
          <cell r="D59">
            <v>1</v>
          </cell>
          <cell r="F59">
            <v>0</v>
          </cell>
          <cell r="G59">
            <v>52361</v>
          </cell>
          <cell r="H59" t="str">
            <v>Ampliación torre de agua enfriante fase II</v>
          </cell>
        </row>
        <row r="60">
          <cell r="B60">
            <v>11000</v>
          </cell>
          <cell r="C60">
            <v>6</v>
          </cell>
          <cell r="D60">
            <v>0.51</v>
          </cell>
          <cell r="E60">
            <v>5</v>
          </cell>
          <cell r="F60">
            <v>0.49</v>
          </cell>
          <cell r="G60">
            <v>52363</v>
          </cell>
          <cell r="H60" t="str">
            <v>Optimización sistema de generación eléctrica</v>
          </cell>
        </row>
        <row r="61">
          <cell r="B61">
            <v>11000</v>
          </cell>
          <cell r="C61">
            <v>7</v>
          </cell>
          <cell r="D61">
            <v>1</v>
          </cell>
          <cell r="F61">
            <v>0</v>
          </cell>
          <cell r="G61">
            <v>32364</v>
          </cell>
          <cell r="H61" t="str">
            <v>Muelle fluvial manejo de productos elancos y GLP</v>
          </cell>
        </row>
        <row r="64">
          <cell r="G64" t="str">
            <v>TOTAL  PROYECTOS</v>
          </cell>
        </row>
        <row r="68">
          <cell r="G68" t="str">
            <v>Fuente: Informe de Ejecución Presupuesto de Inversiones CAR</v>
          </cell>
        </row>
        <row r="69">
          <cell r="G69" t="str">
            <v>Elaeorado por : Milton Cañon</v>
          </cell>
        </row>
        <row r="70">
          <cell r="G70" t="str">
            <v>Fecha: Feerero 10 de 1994</v>
          </cell>
        </row>
      </sheetData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I93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BANA"/>
      <sheetName val="RESUMEN"/>
      <sheetName val="Enedic00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CIONES DE SIMULACION"/>
      <sheetName val="COSTOS DE TRANSPORTE"/>
      <sheetName val="BOUNDS &amp; ROWS"/>
      <sheetName val="COMPRA MATERIA PRIMA"/>
      <sheetName val="SABANA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5"/>
      <sheetName val="TABLA11"/>
      <sheetName val="TA_AJU95"/>
      <sheetName val="Tabla9"/>
      <sheetName val="GTOMTO95"/>
      <sheetName val="API95"/>
      <sheetName val="Tabla10A(95)"/>
      <sheetName val="Tabla10A(98)"/>
      <sheetName val="OPCIONES DE SIMULACION"/>
      <sheetName val="COSTOS DE TRANSPORTE"/>
      <sheetName val="BOUNDS &amp; ROWS"/>
      <sheetName val="COMPRA MATERIA PRI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5"/>
    </sheetNames>
    <sheetDataSet>
      <sheetData sheetId="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Tabla5"/>
    </sheetNames>
    <sheetDataSet>
      <sheetData sheetId="0" refreshError="1"/>
      <sheetData sheetId="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Document"/>
      <sheetName val="HOJA 1(REG. RIESGOS-EV. CUALIT)"/>
      <sheetName val="HOJA 2(MATRIZ RAM PROYECTOS)"/>
      <sheetName val="Hoja 3 - Formato Plan. Gest. R."/>
      <sheetName val="Hoja 4 - Categorías Riesgos ECP"/>
      <sheetName val="CALIDAD"/>
      <sheetName val="ReadDocument.aspx?CommunityTopi"/>
      <sheetName val="HOJA_1(REG__RIESGOS-EV__CUALIT)"/>
      <sheetName val="HOJA_2(MATRIZ_RAM_PROYECTOS)"/>
      <sheetName val="Hoja_3_-_Formato_Plan__Gest__R_"/>
      <sheetName val="Hoja_4_-_Categorías_Riesgos_ECP"/>
      <sheetName val="AIU"/>
      <sheetName val="INFORMACION ADICIONAL"/>
      <sheetName val="DATOS"/>
    </sheetNames>
    <definedNames>
      <definedName name="AAAA"/>
      <definedName name="b"/>
      <definedName name="consulta_mes"/>
      <definedName name="Datos"/>
      <definedName name="Datos_aroma"/>
      <definedName name="EIHD"/>
      <definedName name="Guardar_datos"/>
      <definedName name="Guardar_Datos_del_Dia"/>
      <definedName name="Guardar_Datos_Indice_energìa"/>
      <definedName name="Guardar_del_Dia"/>
      <definedName name="GUARDAR_EN_RED"/>
      <definedName name="GUARDAR_REPORTE"/>
      <definedName name="m"/>
      <definedName name="PRIMES"/>
      <definedName name="PROY99"/>
      <definedName name="TraerDatosDePlc"/>
    </defined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ESTADO RED"/>
      <sheetName val="CARRETERAS"/>
      <sheetName val="GENERALIDADES 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ntos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OMA"/>
      <sheetName val="Puntos"/>
    </sheetNames>
    <definedNames>
      <definedName name="[Mod Balances].IrAlMenu"/>
      <definedName name="AcumularBalance"/>
      <definedName name="IrAFracc"/>
      <definedName name="IrAHydeal"/>
      <definedName name="IrAHydrar"/>
      <definedName name="IrAPlatf"/>
      <definedName name="IrAPref"/>
      <definedName name="IrASulf"/>
      <definedName name="IrAunif"/>
      <definedName name="IrPlanta"/>
      <definedName name="IrResumen"/>
    </definedNames>
    <sheetDataSet>
      <sheetData sheetId="0" refreshError="1"/>
      <sheetData sheetId="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 aaInformación"/>
    </sheetNames>
    <definedNames>
      <definedName name="absc"/>
    </defined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UDOS MES EVALUADO"/>
      <sheetName val="BOUNDS &amp; ROWS"/>
      <sheetName val="PRECIOS DE COMPRA VENTA"/>
      <sheetName val="COMPRA MATERIA PRIMA"/>
      <sheetName val="Res-Accide-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A-1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80000 Crude"/>
      <sheetName val="CIRCUITOS CODENSA"/>
    </sheetNames>
    <sheetDataSet>
      <sheetData sheetId="0" refreshError="1"/>
      <sheetData sheetId="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ÑO LIMON"/>
      <sheetName val="280000 Crude"/>
    </sheetNames>
    <sheetDataSet>
      <sheetData sheetId="0" refreshError="1"/>
      <sheetData sheetId="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VFEB."/>
      <sheetName val="GCB2000"/>
    </sheetNames>
    <sheetDataSet>
      <sheetData sheetId="0" refreshError="1"/>
      <sheetData sheetId="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D"/>
      <sheetName val="CARRETERAS"/>
      <sheetName val="GENERALIDADES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7040000"/>
      <sheetName val="CALCULOS"/>
    </sheetNames>
    <definedNames>
      <definedName name="Cargar_Automaticamente"/>
    </definedNames>
    <sheetDataSet>
      <sheetData sheetId="0" refreshError="1"/>
      <sheetData sheetId="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 P. U."/>
      <sheetName val="APU PART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FLUJOS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HOJA BASE"/>
      <sheetName val="PRESUPUESTO "/>
      <sheetName val="Cuadrillas"/>
      <sheetName val="Equ"/>
      <sheetName val="Trans"/>
      <sheetName val="Mat"/>
      <sheetName val="Salarios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General"/>
      <sheetName val="BASE"/>
      <sheetName val="Civil work"/>
      <sheetName val="LISTADO APU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jec-1"/>
      <sheetName val="Hoja2"/>
      <sheetName val="Datos básico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idaciones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Data Tables"/>
      <sheetName val="Bandera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básicos"/>
      <sheetName val="Hoja2"/>
      <sheetName val="POA-1"/>
      <sheetName val="Ejec-1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teriales"/>
      <sheetName val="ManoObra"/>
      <sheetName val="Distanc"/>
      <sheetName val="PORTA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TOVFEB."/>
      <sheetName val="GCB2000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ntos"/>
      <sheetName val="Hoja2"/>
    </sheetNames>
    <sheetDataSet>
      <sheetData sheetId="0" refreshError="1"/>
      <sheetData sheetId="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TALLE PRESUPUESTAL"/>
    </sheetNames>
    <sheetDataSet>
      <sheetData sheetId="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Tables"/>
      <sheetName val="Company"/>
      <sheetName val="DETALLE PRESUPUESTAL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JUN-DIC"/>
      <sheetName val="Análisis de precios"/>
    </sheetNames>
    <sheetDataSet>
      <sheetData sheetId="0" refreshError="1"/>
      <sheetData sheetId="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C-NOV"/>
    </sheetNames>
    <sheetDataSet>
      <sheetData sheetId="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IDAD"/>
      <sheetName val="TRM"/>
      <sheetName val="REAL"/>
      <sheetName val="PROYECTADO"/>
      <sheetName val="COMPARATIVO G$"/>
      <sheetName val="COMPARATIVO MUS$"/>
      <sheetName val="P&amp;G ADM. MES98REAL"/>
      <sheetName val="P&amp;G ADM MES 99PRES"/>
      <sheetName val="P&amp;G ADM. MES-99PROY"/>
      <sheetName val="PV-MENSUAL-1999PRES"/>
      <sheetName val="PV-MENSUAL-1999PROY"/>
      <sheetName val="PV-MENSUAL-1998REAL"/>
      <sheetName val="PRECIOS"/>
      <sheetName val="VOLUMENES"/>
      <sheetName val="BALANCE"/>
      <sheetName val="CIC-NOV"/>
      <sheetName val="Montaje Mecanico"/>
      <sheetName val="DIAM TUB"/>
      <sheetName val="HERRAM"/>
      <sheetName val="API - 21206"/>
      <sheetName val="INSUMOS"/>
      <sheetName val="Calcs"/>
      <sheetName val="Motor data"/>
      <sheetName val="BASE OCTUBRE-2003"/>
      <sheetName val="IVATRI"/>
      <sheetName val="TABLERO"/>
      <sheetName val="INFORMACION "/>
      <sheetName val="Hoja3"/>
      <sheetName val="101"/>
      <sheetName val="R353-354"/>
      <sheetName val="R352"/>
      <sheetName val="Company"/>
      <sheetName val="Tbg Tally"/>
      <sheetName val="Reverse Tally"/>
      <sheetName val="counters"/>
      <sheetName val="SER0395"/>
      <sheetName val="DATOS_PIMS"/>
      <sheetName val="Parámetros Formato"/>
      <sheetName val="Puntos"/>
      <sheetName val="POR HMR"/>
      <sheetName val="POR MERIT"/>
      <sheetName val="DATOS"/>
      <sheetName val="TARIFAS"/>
      <sheetName val="RESUMEN"/>
      <sheetName val="PPTOINICIAL"/>
      <sheetName val="PR 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-DIC97"/>
      <sheetName val="COSTOS OFICINA"/>
    </sheetNames>
    <definedNames>
      <definedName name="Menu"/>
    </defined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ntos"/>
      <sheetName val="BASICAS"/>
      <sheetName val="PRECIO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</sheetNames>
    <sheetDataSet>
      <sheetData sheetId="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s"/>
    </sheetNames>
    <sheetDataSet>
      <sheetData sheetId="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5"/>
      <sheetName val="Puntos"/>
      <sheetName val="OBRAS SES"/>
    </sheetNames>
    <sheetDataSet>
      <sheetData sheetId="0"/>
      <sheetData sheetId="1" refreshError="1"/>
      <sheetData sheetId="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datos"/>
      <sheetName val="Tabla5"/>
    </sheetNames>
    <sheetDataSet>
      <sheetData sheetId="0" refreshError="1"/>
      <sheetData sheetId="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</sheet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 Profesional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CO9"/>
  <sheetViews>
    <sheetView showGridLines="0" tabSelected="1" view="pageBreakPreview" zoomScale="85" zoomScaleNormal="85" zoomScaleSheetLayoutView="85" workbookViewId="0">
      <selection activeCell="BW10" sqref="BW10"/>
    </sheetView>
  </sheetViews>
  <sheetFormatPr baseColWidth="10" defaultColWidth="11.42578125" defaultRowHeight="12.75" x14ac:dyDescent="0.25"/>
  <cols>
    <col min="1" max="1" width="4.85546875" style="7" customWidth="1"/>
    <col min="2" max="2" width="34.7109375" style="14" customWidth="1"/>
    <col min="3" max="3" width="6.7109375" style="13" customWidth="1"/>
    <col min="4" max="4" width="6.7109375" style="12" customWidth="1"/>
    <col min="5" max="10" width="6.7109375" style="7" customWidth="1"/>
    <col min="11" max="11" width="10.7109375" style="7" customWidth="1"/>
    <col min="12" max="14" width="6.7109375" style="7" customWidth="1"/>
    <col min="15" max="16" width="6.7109375" style="7" hidden="1" customWidth="1"/>
    <col min="17" max="26" width="6.140625" style="7" hidden="1" customWidth="1"/>
    <col min="27" max="27" width="8.42578125" style="7" hidden="1" customWidth="1"/>
    <col min="28" max="28" width="13.140625" style="11" customWidth="1"/>
    <col min="29" max="29" width="1.42578125" style="8" customWidth="1"/>
    <col min="30" max="30" width="14.42578125" style="8" customWidth="1"/>
    <col min="31" max="31" width="12.7109375" style="8" customWidth="1"/>
    <col min="32" max="32" width="13.140625" style="8" customWidth="1"/>
    <col min="33" max="33" width="11.42578125" style="10" customWidth="1"/>
    <col min="34" max="34" width="20.28515625" style="10" customWidth="1"/>
    <col min="35" max="35" width="11.42578125" style="9" customWidth="1"/>
    <col min="36" max="36" width="1.7109375" style="9" customWidth="1"/>
    <col min="37" max="38" width="12.140625" style="8" customWidth="1"/>
    <col min="39" max="39" width="1.85546875" style="8" customWidth="1"/>
    <col min="40" max="40" width="13" style="8" customWidth="1"/>
    <col min="41" max="41" width="0.85546875" style="8" customWidth="1"/>
    <col min="42" max="42" width="47.85546875" style="8" customWidth="1"/>
    <col min="43" max="43" width="6.85546875" style="8" customWidth="1"/>
    <col min="44" max="44" width="7.140625" style="8" customWidth="1"/>
    <col min="45" max="45" width="7" style="8" customWidth="1"/>
    <col min="46" max="47" width="7.85546875" style="8" customWidth="1"/>
    <col min="48" max="67" width="6.85546875" style="8" customWidth="1"/>
    <col min="68" max="68" width="1.42578125" style="8" customWidth="1"/>
    <col min="69" max="75" width="7.28515625" style="8" customWidth="1"/>
    <col min="76" max="93" width="7.28515625" style="7" customWidth="1"/>
    <col min="94" max="16384" width="11.42578125" style="7"/>
  </cols>
  <sheetData>
    <row r="1" spans="1:93" ht="15" customHeight="1" x14ac:dyDescent="0.25">
      <c r="A1" s="77" t="s">
        <v>58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9"/>
      <c r="AD1" s="80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  <c r="BL1" s="81"/>
      <c r="BM1" s="81"/>
      <c r="BN1" s="81"/>
      <c r="BO1" s="81"/>
      <c r="BP1" s="81"/>
      <c r="BQ1" s="81"/>
      <c r="BR1" s="81"/>
      <c r="BS1" s="81"/>
      <c r="BT1" s="81"/>
      <c r="BU1" s="81"/>
      <c r="BV1" s="81"/>
    </row>
    <row r="2" spans="1:93" ht="30" customHeight="1" x14ac:dyDescent="0.25">
      <c r="A2" s="82" t="s">
        <v>61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4"/>
      <c r="AD2" s="85" t="s">
        <v>28</v>
      </c>
      <c r="AE2" s="86"/>
      <c r="AF2" s="86"/>
      <c r="AG2" s="86"/>
      <c r="AH2" s="86"/>
      <c r="AI2" s="87"/>
      <c r="AJ2" s="37"/>
      <c r="AK2" s="88" t="s">
        <v>27</v>
      </c>
      <c r="AL2" s="89"/>
      <c r="AM2" s="89"/>
      <c r="AN2" s="89"/>
      <c r="AO2" s="89"/>
      <c r="AP2" s="89"/>
      <c r="AQ2" s="89"/>
      <c r="AR2" s="89"/>
      <c r="AS2" s="89"/>
      <c r="AT2" s="89"/>
      <c r="AU2" s="89"/>
      <c r="AV2" s="89"/>
      <c r="AW2" s="89"/>
      <c r="AX2" s="89"/>
      <c r="AY2" s="89"/>
      <c r="AZ2" s="89"/>
      <c r="BA2" s="89"/>
      <c r="BB2" s="89"/>
      <c r="BC2" s="89"/>
      <c r="BD2" s="89"/>
      <c r="BE2" s="89"/>
      <c r="BF2" s="89"/>
      <c r="BG2" s="89"/>
      <c r="BH2" s="89"/>
      <c r="BI2" s="89"/>
      <c r="BJ2" s="89"/>
      <c r="BK2" s="89"/>
      <c r="BL2" s="89"/>
      <c r="BM2" s="89"/>
      <c r="BN2" s="89"/>
      <c r="BO2" s="89"/>
      <c r="BP2" s="89"/>
      <c r="BQ2" s="89"/>
      <c r="BR2" s="89"/>
      <c r="BS2" s="89"/>
      <c r="BT2" s="89"/>
      <c r="BU2" s="89"/>
      <c r="BV2" s="89"/>
      <c r="BW2" s="89"/>
      <c r="BX2" s="89"/>
      <c r="BY2" s="89"/>
      <c r="BZ2" s="89"/>
      <c r="CA2" s="89"/>
      <c r="CB2" s="89"/>
      <c r="CC2" s="89"/>
      <c r="CD2" s="89"/>
      <c r="CE2" s="89"/>
      <c r="CF2" s="89"/>
      <c r="CG2" s="89"/>
      <c r="CH2" s="89"/>
      <c r="CI2" s="89"/>
      <c r="CJ2" s="89"/>
      <c r="CK2" s="89"/>
      <c r="CL2" s="89"/>
      <c r="CM2" s="89"/>
      <c r="CN2" s="89"/>
      <c r="CO2" s="90"/>
    </row>
    <row r="3" spans="1:93" ht="21" customHeight="1" x14ac:dyDescent="0.25">
      <c r="A3" s="68" t="s">
        <v>26</v>
      </c>
      <c r="B3" s="68" t="s">
        <v>25</v>
      </c>
      <c r="C3" s="70" t="s">
        <v>57</v>
      </c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2"/>
      <c r="AB3" s="73" t="s">
        <v>59</v>
      </c>
      <c r="AD3" s="62" t="s">
        <v>54</v>
      </c>
      <c r="AE3" s="63" t="s">
        <v>55</v>
      </c>
      <c r="AF3" s="65" t="s">
        <v>24</v>
      </c>
      <c r="AG3" s="65" t="s">
        <v>23</v>
      </c>
      <c r="AH3" s="36">
        <v>0.2</v>
      </c>
      <c r="AI3" s="66" t="s">
        <v>22</v>
      </c>
      <c r="AJ3" s="33"/>
      <c r="AK3" s="67" t="s">
        <v>21</v>
      </c>
      <c r="AL3" s="67"/>
      <c r="AM3" s="35"/>
      <c r="AN3" s="75" t="s">
        <v>56</v>
      </c>
      <c r="AP3" s="56" t="s">
        <v>20</v>
      </c>
      <c r="AQ3" s="58" t="s">
        <v>19</v>
      </c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Q3" s="59" t="s">
        <v>18</v>
      </c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  <c r="CM3" s="60"/>
      <c r="CN3" s="60"/>
      <c r="CO3" s="61"/>
    </row>
    <row r="4" spans="1:93" ht="39.75" customHeight="1" x14ac:dyDescent="0.25">
      <c r="A4" s="69"/>
      <c r="B4" s="69"/>
      <c r="C4" s="30" t="s">
        <v>29</v>
      </c>
      <c r="D4" s="30" t="s">
        <v>30</v>
      </c>
      <c r="E4" s="30" t="s">
        <v>31</v>
      </c>
      <c r="F4" s="30" t="s">
        <v>32</v>
      </c>
      <c r="G4" s="30" t="s">
        <v>33</v>
      </c>
      <c r="H4" s="30" t="s">
        <v>34</v>
      </c>
      <c r="I4" s="30" t="s">
        <v>35</v>
      </c>
      <c r="J4" s="30" t="s">
        <v>36</v>
      </c>
      <c r="K4" s="30" t="s">
        <v>37</v>
      </c>
      <c r="L4" s="30" t="s">
        <v>38</v>
      </c>
      <c r="M4" s="30" t="s">
        <v>39</v>
      </c>
      <c r="N4" s="30" t="s">
        <v>40</v>
      </c>
      <c r="O4" s="30" t="s">
        <v>41</v>
      </c>
      <c r="P4" s="30" t="s">
        <v>42</v>
      </c>
      <c r="Q4" s="30" t="s">
        <v>43</v>
      </c>
      <c r="R4" s="30" t="s">
        <v>44</v>
      </c>
      <c r="S4" s="30" t="s">
        <v>45</v>
      </c>
      <c r="T4" s="30" t="s">
        <v>46</v>
      </c>
      <c r="U4" s="30" t="s">
        <v>47</v>
      </c>
      <c r="V4" s="30" t="s">
        <v>48</v>
      </c>
      <c r="W4" s="30" t="s">
        <v>49</v>
      </c>
      <c r="X4" s="30" t="s">
        <v>50</v>
      </c>
      <c r="Y4" s="30" t="s">
        <v>51</v>
      </c>
      <c r="Z4" s="30" t="s">
        <v>52</v>
      </c>
      <c r="AA4" s="30" t="s">
        <v>53</v>
      </c>
      <c r="AB4" s="74"/>
      <c r="AD4" s="62"/>
      <c r="AE4" s="64"/>
      <c r="AF4" s="65"/>
      <c r="AG4" s="65"/>
      <c r="AH4" s="34" t="s">
        <v>17</v>
      </c>
      <c r="AI4" s="66"/>
      <c r="AJ4" s="33"/>
      <c r="AK4" s="32" t="s">
        <v>16</v>
      </c>
      <c r="AL4" s="32" t="s">
        <v>15</v>
      </c>
      <c r="AM4" s="31"/>
      <c r="AN4" s="76"/>
      <c r="AP4" s="57"/>
      <c r="AQ4" s="30" t="s">
        <v>29</v>
      </c>
      <c r="AR4" s="30" t="s">
        <v>30</v>
      </c>
      <c r="AS4" s="30" t="s">
        <v>31</v>
      </c>
      <c r="AT4" s="30" t="s">
        <v>32</v>
      </c>
      <c r="AU4" s="30" t="s">
        <v>33</v>
      </c>
      <c r="AV4" s="30" t="s">
        <v>34</v>
      </c>
      <c r="AW4" s="30" t="s">
        <v>35</v>
      </c>
      <c r="AX4" s="30" t="s">
        <v>36</v>
      </c>
      <c r="AY4" s="30" t="s">
        <v>37</v>
      </c>
      <c r="AZ4" s="30" t="s">
        <v>38</v>
      </c>
      <c r="BA4" s="30" t="s">
        <v>39</v>
      </c>
      <c r="BB4" s="30" t="s">
        <v>40</v>
      </c>
      <c r="BC4" s="30" t="s">
        <v>41</v>
      </c>
      <c r="BD4" s="30" t="s">
        <v>42</v>
      </c>
      <c r="BE4" s="30" t="s">
        <v>43</v>
      </c>
      <c r="BF4" s="30" t="s">
        <v>44</v>
      </c>
      <c r="BG4" s="30" t="s">
        <v>45</v>
      </c>
      <c r="BH4" s="30" t="s">
        <v>46</v>
      </c>
      <c r="BI4" s="30" t="s">
        <v>47</v>
      </c>
      <c r="BJ4" s="30" t="s">
        <v>48</v>
      </c>
      <c r="BK4" s="30" t="s">
        <v>49</v>
      </c>
      <c r="BL4" s="30" t="s">
        <v>50</v>
      </c>
      <c r="BM4" s="30" t="s">
        <v>51</v>
      </c>
      <c r="BN4" s="30" t="s">
        <v>52</v>
      </c>
      <c r="BO4" s="30" t="s">
        <v>53</v>
      </c>
      <c r="BQ4" s="30" t="s">
        <v>29</v>
      </c>
      <c r="BR4" s="30" t="s">
        <v>30</v>
      </c>
      <c r="BS4" s="30" t="s">
        <v>31</v>
      </c>
      <c r="BT4" s="30" t="s">
        <v>32</v>
      </c>
      <c r="BU4" s="30" t="s">
        <v>33</v>
      </c>
      <c r="BV4" s="30" t="s">
        <v>34</v>
      </c>
      <c r="BW4" s="30" t="s">
        <v>35</v>
      </c>
      <c r="BX4" s="30" t="s">
        <v>36</v>
      </c>
      <c r="BY4" s="30" t="s">
        <v>37</v>
      </c>
      <c r="BZ4" s="30" t="s">
        <v>38</v>
      </c>
      <c r="CA4" s="30" t="s">
        <v>39</v>
      </c>
      <c r="CB4" s="30" t="s">
        <v>40</v>
      </c>
      <c r="CC4" s="30" t="s">
        <v>41</v>
      </c>
      <c r="CD4" s="30" t="s">
        <v>42</v>
      </c>
      <c r="CE4" s="30" t="s">
        <v>43</v>
      </c>
      <c r="CF4" s="30" t="s">
        <v>44</v>
      </c>
      <c r="CG4" s="30" t="s">
        <v>45</v>
      </c>
      <c r="CH4" s="30" t="s">
        <v>46</v>
      </c>
      <c r="CI4" s="30" t="s">
        <v>47</v>
      </c>
      <c r="CJ4" s="30" t="s">
        <v>48</v>
      </c>
      <c r="CK4" s="30" t="s">
        <v>49</v>
      </c>
      <c r="CL4" s="30" t="s">
        <v>50</v>
      </c>
      <c r="CM4" s="30" t="s">
        <v>51</v>
      </c>
      <c r="CN4" s="30" t="s">
        <v>52</v>
      </c>
      <c r="CO4" s="30" t="s">
        <v>53</v>
      </c>
    </row>
    <row r="5" spans="1:93" ht="38.450000000000003" customHeight="1" x14ac:dyDescent="0.25">
      <c r="A5" s="27">
        <v>1</v>
      </c>
      <c r="B5" s="28" t="s">
        <v>11</v>
      </c>
      <c r="C5" s="38">
        <v>5.4436778104530976</v>
      </c>
      <c r="D5" s="38">
        <v>2.5270027029375179</v>
      </c>
      <c r="E5" s="38">
        <v>10.807323452484743</v>
      </c>
      <c r="F5" s="38">
        <v>9.1333374218826897</v>
      </c>
      <c r="G5" s="38">
        <v>8.0593626707498078</v>
      </c>
      <c r="H5" s="38">
        <v>4.2514653900413402</v>
      </c>
      <c r="I5" s="38">
        <v>2.2307150552648127</v>
      </c>
      <c r="J5" s="38">
        <v>3.7403485038978546</v>
      </c>
      <c r="K5" s="38">
        <v>2.3267352415796294</v>
      </c>
      <c r="L5" s="38">
        <v>7.8863827510815465</v>
      </c>
      <c r="M5" s="38">
        <v>16.846183118100075</v>
      </c>
      <c r="N5" s="38">
        <v>9957.9817758311765</v>
      </c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41">
        <f>IF(AE5&lt;=1,AN5,(ROUND(+AN5,2)))</f>
        <v>6.66</v>
      </c>
      <c r="AD5" s="48">
        <f>ROUND(AVERAGE(C5:O5),2)</f>
        <v>835.94</v>
      </c>
      <c r="AE5" s="26">
        <f>COUNT(C5:AA5)</f>
        <v>12</v>
      </c>
      <c r="AF5" s="25">
        <f>+STDEVA(C5:AA5)</f>
        <v>2872.702542354551</v>
      </c>
      <c r="AG5" s="24">
        <f>+AF5/AD5</f>
        <v>3.4364936985364389</v>
      </c>
      <c r="AH5" s="23" t="str">
        <f>IF(AG5&gt;=$AH$3,"COEFICIENTE DE VARIACION MAYOR AL 20%",IF(AG5&lt;=$AH$3,"COEFICIENTE DE VARIACION MENOR AL 20%"))</f>
        <v>COEFICIENTE DE VARIACION MAYOR AL 20%</v>
      </c>
      <c r="AI5" s="22" t="str">
        <f>IF(AE5&lt;=1,"NO APLICA LIMITES",IF(AG5&gt;=$AH$3,"SI APLICA LIMITE INFERIOR Y SUPERIOR",IF(AG5&lt;=$AH$3,"NO APLICA LIMITES")))</f>
        <v>SI APLICA LIMITE INFERIOR Y SUPERIOR</v>
      </c>
      <c r="AJ5" s="21"/>
      <c r="AK5" s="29">
        <f>AD5-AF5</f>
        <v>-2036.762542354551</v>
      </c>
      <c r="AL5" s="29">
        <f>AD5+AF5</f>
        <v>3708.6425423545511</v>
      </c>
      <c r="AM5" s="19"/>
      <c r="AN5" s="18">
        <f>AVERAGEIFS(C5:AA5,BQ5:CO5,"promediar")</f>
        <v>6.6593212834975555</v>
      </c>
      <c r="AP5" s="17" t="str">
        <f>IF(AI5="NO APLICA LIMITES","Las cotizaciones tenidas en cuenta son las allegadas por las empresas:"&amp;IF(AND(BQ5="PROMEDIAR",C5&lt;&gt;""),$C$4,"")&amp;IF(AND(BR5="PROMEDIAR",D5&lt;&gt;""),$D$4,"")&amp;IF(AND(BS5="PROMEDIAR",E5&lt;&gt;""),$E$4,"")&amp;IF(AND(BT5="PROMEDIAR",F5&lt;&gt;""),$F$4,"")&amp;IF(AND(BU5="PROMEDIAR",G5&lt;&gt;""),$G$4,"")&amp;" "&amp;IF(AND(BV5="PROMEDIAR",H5&lt;&gt;""),$H$4,"")&amp;" "&amp;IF(AND(BW5="PROMEDIAR",I5&lt;&gt;""),$I$4,"")&amp;" "&amp;IF(AND(BX5="PROMEDIAR",J5&lt;&gt;""),$J$4,"")&amp;" "&amp;IF(AND(BY5="PROMEDIAR",K5&lt;&gt;""),$K$4,"")&amp;" "&amp;IF(AND(CO5="PROMEDIAR",L5&lt;&gt;""),$L$4,"")&amp;" por encontrarse dentro del promedio requerido por la Corporación","Las cotizaciones tenidas en cuenta son las allegadas por las empresas:"&amp;IF(AND(BQ5="PROMEDIAR",C5&lt;&gt;""),$C$4,"")&amp;IF(AND(BR5="PROMEDIAR",D5&lt;&gt;""),$D$4,"")&amp;IF(AND(BS5="PROMEDIAR",E5&lt;&gt;""),$E$4,"")&amp;IF(AND(BT5="PROMEDIAR",F5&lt;&gt;""),$F$4,"")&amp;IF(AND(BU5="PROMEDIAR",G5&lt;&gt;""),$G$4,"")&amp;" "&amp;IF(AND(BV5="PROMEDIAR",H5&lt;&gt;""),$H$4,"")&amp;" por encontrarse dentro del promedio requerido por la Corporación"&amp;" y se descarta los valores cotizados por :"&amp;IF(AND(BQ5="DESCARTAR",C5&lt;&gt;""),$C$4,"")&amp;IF(AND(BR5="DESCARTAR",D5&lt;&gt;""),$D$4,"")&amp;IF(AND(BS5="DESCARTAR",E5&lt;&gt;""),$E$4,"")&amp;IF(AND(BT5="DESCARTAR",F5&lt;&gt;""),$F$4,"")&amp;IF(AND(BU5="DESCARTAR",G5&lt;&gt;""),$G$4,"")&amp;"  "&amp;IF(AND(BV5="DESCARTAR",H5&lt;&gt;""),$H$4,"")&amp;" "&amp;IF(AND(BW5="PROMEDIAR",I5&lt;&gt;""),$I$4,"")&amp;" "&amp;IF(AND(BX5="PROMEDIAR",J5&lt;&gt;""),$J$4,"")&amp;" "&amp;IF(AND(BY5="PROMEDIAR",K5&lt;&gt;""),$K$4,"")&amp;" "&amp;IF(AND(CO5="PROMEDIAR",L5&lt;&gt;""),$L$4,"")&amp;"por ser un dato atipico")</f>
        <v>Las cotizaciones tenidas en cuenta son las allegadas por las empresas:Valor 1, Valor 2Valor 3Valor 4Valor 5 Valor 6 por encontrarse dentro del promedio requerido por la Corporación y se descarta los valores cotizados por :   Valor 7 Valor 8,  Valor 9,  por ser un dato atipico</v>
      </c>
      <c r="AQ5" s="16">
        <f t="shared" ref="AQ5:AZ9" si="0">IF(C5&lt;&gt;"",(C5/$AB5-1),"")</f>
        <v>-0.18263095939142682</v>
      </c>
      <c r="AR5" s="16">
        <f t="shared" si="0"/>
        <v>-0.62057016472409643</v>
      </c>
      <c r="AS5" s="16">
        <f t="shared" si="0"/>
        <v>0.62272123911182331</v>
      </c>
      <c r="AT5" s="16">
        <f t="shared" si="0"/>
        <v>0.37137198526767112</v>
      </c>
      <c r="AU5" s="16">
        <f t="shared" si="0"/>
        <v>0.21011451512759871</v>
      </c>
      <c r="AV5" s="16">
        <f t="shared" si="0"/>
        <v>-0.36164183332712607</v>
      </c>
      <c r="AW5" s="16">
        <f t="shared" si="0"/>
        <v>-0.66505779950978794</v>
      </c>
      <c r="AX5" s="16">
        <f t="shared" si="0"/>
        <v>-0.43838611052584764</v>
      </c>
      <c r="AY5" s="16">
        <f t="shared" si="0"/>
        <v>-0.6506403541171728</v>
      </c>
      <c r="AZ5" s="16">
        <f t="shared" si="0"/>
        <v>0.1841415542164484</v>
      </c>
      <c r="BA5" s="16">
        <f t="shared" ref="BA5:BJ9" si="1">IF(M5&lt;&gt;"",(M5/$AB5-1),"")</f>
        <v>1.5294569246396508</v>
      </c>
      <c r="BB5" s="16">
        <f t="shared" si="1"/>
        <v>1494.19245883351</v>
      </c>
      <c r="BC5" s="16" t="str">
        <f t="shared" si="1"/>
        <v/>
      </c>
      <c r="BD5" s="16" t="str">
        <f t="shared" si="1"/>
        <v/>
      </c>
      <c r="BE5" s="16" t="str">
        <f t="shared" si="1"/>
        <v/>
      </c>
      <c r="BF5" s="16" t="str">
        <f t="shared" si="1"/>
        <v/>
      </c>
      <c r="BG5" s="16" t="str">
        <f t="shared" si="1"/>
        <v/>
      </c>
      <c r="BH5" s="16" t="str">
        <f t="shared" si="1"/>
        <v/>
      </c>
      <c r="BI5" s="16" t="str">
        <f t="shared" si="1"/>
        <v/>
      </c>
      <c r="BJ5" s="16" t="str">
        <f t="shared" si="1"/>
        <v/>
      </c>
      <c r="BK5" s="16" t="str">
        <f t="shared" ref="BK5:BO9" si="2">IF(W5&lt;&gt;"",(W5/$AB5-1),"")</f>
        <v/>
      </c>
      <c r="BL5" s="16" t="str">
        <f t="shared" si="2"/>
        <v/>
      </c>
      <c r="BM5" s="16" t="str">
        <f t="shared" si="2"/>
        <v/>
      </c>
      <c r="BN5" s="16" t="str">
        <f t="shared" si="2"/>
        <v/>
      </c>
      <c r="BO5" s="16" t="str">
        <f t="shared" si="2"/>
        <v/>
      </c>
      <c r="BQ5" s="15" t="str">
        <f t="shared" ref="BQ5:BZ9" si="3">IF(C5&lt;&gt;"",IF(C5=0,"SIN COTIZACIÓN",IF($AI5="NO APLICA LIMITES","PROMEDIAR",IF(C5&lt;$AK5,"DESCARTAR",IF(C5&gt;$AL5,"DESCARTAR","PROMEDIAR")))),"")</f>
        <v>PROMEDIAR</v>
      </c>
      <c r="BR5" s="15" t="str">
        <f t="shared" si="3"/>
        <v>PROMEDIAR</v>
      </c>
      <c r="BS5" s="15" t="str">
        <f t="shared" si="3"/>
        <v>PROMEDIAR</v>
      </c>
      <c r="BT5" s="15" t="str">
        <f t="shared" si="3"/>
        <v>PROMEDIAR</v>
      </c>
      <c r="BU5" s="15" t="str">
        <f t="shared" si="3"/>
        <v>PROMEDIAR</v>
      </c>
      <c r="BV5" s="15" t="str">
        <f t="shared" si="3"/>
        <v>PROMEDIAR</v>
      </c>
      <c r="BW5" s="15" t="str">
        <f t="shared" si="3"/>
        <v>PROMEDIAR</v>
      </c>
      <c r="BX5" s="15" t="str">
        <f t="shared" si="3"/>
        <v>PROMEDIAR</v>
      </c>
      <c r="BY5" s="15" t="str">
        <f t="shared" si="3"/>
        <v>PROMEDIAR</v>
      </c>
      <c r="BZ5" s="15" t="str">
        <f t="shared" si="3"/>
        <v>PROMEDIAR</v>
      </c>
      <c r="CA5" s="15" t="str">
        <f t="shared" ref="CA5:CJ9" si="4">IF(M5&lt;&gt;"",IF(M5=0,"SIN COTIZACIÓN",IF($AI5="NO APLICA LIMITES","PROMEDIAR",IF(M5&lt;$AK5,"DESCARTAR",IF(M5&gt;$AL5,"DESCARTAR","PROMEDIAR")))),"")</f>
        <v>PROMEDIAR</v>
      </c>
      <c r="CB5" s="15" t="str">
        <f t="shared" si="4"/>
        <v>DESCARTAR</v>
      </c>
      <c r="CC5" s="15" t="str">
        <f t="shared" si="4"/>
        <v/>
      </c>
      <c r="CD5" s="15" t="str">
        <f t="shared" si="4"/>
        <v/>
      </c>
      <c r="CE5" s="15" t="str">
        <f t="shared" si="4"/>
        <v/>
      </c>
      <c r="CF5" s="15" t="str">
        <f t="shared" si="4"/>
        <v/>
      </c>
      <c r="CG5" s="15" t="str">
        <f t="shared" si="4"/>
        <v/>
      </c>
      <c r="CH5" s="15" t="str">
        <f t="shared" si="4"/>
        <v/>
      </c>
      <c r="CI5" s="15" t="str">
        <f t="shared" si="4"/>
        <v/>
      </c>
      <c r="CJ5" s="15" t="str">
        <f t="shared" si="4"/>
        <v/>
      </c>
      <c r="CK5" s="15" t="str">
        <f t="shared" ref="CK5:CO9" si="5">IF(W5&lt;&gt;"",IF(W5=0,"SIN COTIZACIÓN",IF($AI5="NO APLICA LIMITES","PROMEDIAR",IF(W5&lt;$AK5,"DESCARTAR",IF(W5&gt;$AL5,"DESCARTAR","PROMEDIAR")))),"")</f>
        <v/>
      </c>
      <c r="CL5" s="15" t="str">
        <f t="shared" si="5"/>
        <v/>
      </c>
      <c r="CM5" s="15" t="str">
        <f t="shared" si="5"/>
        <v/>
      </c>
      <c r="CN5" s="15" t="str">
        <f t="shared" si="5"/>
        <v/>
      </c>
      <c r="CO5" s="15" t="str">
        <f t="shared" si="5"/>
        <v/>
      </c>
    </row>
    <row r="6" spans="1:93" ht="38.450000000000003" customHeight="1" x14ac:dyDescent="0.25">
      <c r="A6" s="27">
        <v>2</v>
      </c>
      <c r="B6" s="28" t="s">
        <v>10</v>
      </c>
      <c r="C6" s="38">
        <v>0.40981342952378091</v>
      </c>
      <c r="D6" s="38">
        <v>0.69287791195501103</v>
      </c>
      <c r="E6" s="38">
        <v>8.0250677168187581E-2</v>
      </c>
      <c r="F6" s="38">
        <v>0.28703490371328477</v>
      </c>
      <c r="G6" s="38">
        <v>0.34257864923356746</v>
      </c>
      <c r="H6" s="38">
        <v>0.21293501781091007</v>
      </c>
      <c r="I6" s="38">
        <v>0.85094320716203431</v>
      </c>
      <c r="J6" s="38">
        <v>0.25812756126440867</v>
      </c>
      <c r="K6" s="38">
        <v>0.50493731196376979</v>
      </c>
      <c r="L6" s="38">
        <v>7.6529421459645794E-2</v>
      </c>
      <c r="M6" s="38">
        <v>0.1903259691045488</v>
      </c>
      <c r="N6" s="38">
        <v>1.0042195522260148E-4</v>
      </c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9">
        <f>IF(AE6&lt;=1,AN6,(ROUND(+AN6,2)))</f>
        <v>0.26</v>
      </c>
      <c r="AD6" s="48">
        <f t="shared" ref="AD6:AD9" si="6">ROUND(AVERAGE(C6:O6),2)</f>
        <v>0.33</v>
      </c>
      <c r="AE6" s="26">
        <f>COUNT(C6:AA6)</f>
        <v>12</v>
      </c>
      <c r="AF6" s="25">
        <f>+STDEVA(C6:AA6)</f>
        <v>0.25506420371990673</v>
      </c>
      <c r="AG6" s="24">
        <f>+AF6/AD6</f>
        <v>0.7729218294542628</v>
      </c>
      <c r="AH6" s="23" t="str">
        <f>IF(AG6&gt;=$AH$3,"COEFICIENTE DE VARIACION MAYOR AL 20%",IF(AG6&lt;=$AH$3,"COEFICIENTE DE VARIACION MENOR AL 20%"))</f>
        <v>COEFICIENTE DE VARIACION MAYOR AL 20%</v>
      </c>
      <c r="AI6" s="22" t="str">
        <f>IF(AE6&lt;=1,"NO APLICA LIMITES",IF(AG6&gt;=$AH$3,"SI APLICA LIMITE INFERIOR Y SUPERIOR",IF(AG6&lt;=$AH$3,"NO APLICA LIMITES")))</f>
        <v>SI APLICA LIMITE INFERIOR Y SUPERIOR</v>
      </c>
      <c r="AJ6" s="21"/>
      <c r="AK6" s="20">
        <f>AD6-AF6</f>
        <v>7.4935796280093281E-2</v>
      </c>
      <c r="AL6" s="20">
        <f>AD6+AF6</f>
        <v>0.58506420371990675</v>
      </c>
      <c r="AM6" s="19"/>
      <c r="AN6" s="18">
        <f>AVERAGEIFS(C6:AA6,BQ6:CO6,"promediar")</f>
        <v>0.26250366013801152</v>
      </c>
      <c r="AP6" s="17" t="str">
        <f>IF(AI6="NO APLICA LIMITES","Las cotizaciones tenidas en cuenta son las allegadas por las empresas:"&amp;IF(AND(BQ6="PROMEDIAR",C6&lt;&gt;""),$C$4,"")&amp;IF(AND(BR6="PROMEDIAR",D6&lt;&gt;""),$D$4,"")&amp;IF(AND(BS6="PROMEDIAR",E6&lt;&gt;""),$E$4,"")&amp;IF(AND(BT6="PROMEDIAR",F6&lt;&gt;""),$F$4,"")&amp;IF(AND(BU6="PROMEDIAR",G6&lt;&gt;""),$G$4,"")&amp;" "&amp;IF(AND(BV6="PROMEDIAR",H6&lt;&gt;""),$H$4,"")&amp;" "&amp;IF(AND(BW6="PROMEDIAR",I6&lt;&gt;""),$I$4,"")&amp;" "&amp;IF(AND(BX6="PROMEDIAR",J6&lt;&gt;""),$J$4,"")&amp;" "&amp;IF(AND(BY6="PROMEDIAR",K6&lt;&gt;""),$K$4,"")&amp;" "&amp;IF(AND(CO6="PROMEDIAR",L6&lt;&gt;""),$L$4,"")&amp;" por encontrarse dentro del promedio requerido por la Corporación","Las cotizaciones tenidas en cuenta son las allegadas por las empresas:"&amp;IF(AND(BQ6="PROMEDIAR",C6&lt;&gt;""),$C$4,"")&amp;IF(AND(BR6="PROMEDIAR",D6&lt;&gt;""),$D$4,"")&amp;IF(AND(BS6="PROMEDIAR",E6&lt;&gt;""),$E$4,"")&amp;IF(AND(BT6="PROMEDIAR",F6&lt;&gt;""),$F$4,"")&amp;IF(AND(BU6="PROMEDIAR",G6&lt;&gt;""),$G$4,"")&amp;" "&amp;IF(AND(BV6="PROMEDIAR",H6&lt;&gt;""),$H$4,"")&amp;" por encontrarse dentro del promedio requerido por la Corporación"&amp;" y se descarta los valores cotizados por :"&amp;IF(AND(BQ6="DESCARTAR",C6&lt;&gt;""),$C$4,"")&amp;IF(AND(BR6="DESCARTAR",D6&lt;&gt;""),$D$4,"")&amp;IF(AND(BS6="DESCARTAR",E6&lt;&gt;""),$E$4,"")&amp;IF(AND(BT6="DESCARTAR",F6&lt;&gt;""),$F$4,"")&amp;IF(AND(BU6="DESCARTAR",G6&lt;&gt;""),$G$4,"")&amp;"  "&amp;IF(AND(BV6="DESCARTAR",H6&lt;&gt;""),$H$4,"")&amp;" "&amp;IF(AND(BW6="PROMEDIAR",I6&lt;&gt;""),$I$4,"")&amp;" "&amp;IF(AND(BX6="PROMEDIAR",J6&lt;&gt;""),$J$4,"")&amp;" "&amp;IF(AND(BY6="PROMEDIAR",K6&lt;&gt;""),$K$4,"")&amp;" "&amp;IF(AND(CO6="PROMEDIAR",L6&lt;&gt;""),$L$4,"")&amp;"por ser un dato atipico")</f>
        <v>Las cotizaciones tenidas en cuenta son las allegadas por las empresas:Valor 1, Valor 3Valor 4Valor 5 Valor 6 por encontrarse dentro del promedio requerido por la Corporación y se descarta los valores cotizados por :Valor 2    Valor 8,  Valor 9,  por ser un dato atipico</v>
      </c>
      <c r="AQ6" s="16">
        <f t="shared" si="0"/>
        <v>0.57620549816838817</v>
      </c>
      <c r="AR6" s="16">
        <f t="shared" si="0"/>
        <v>1.6649150459808117</v>
      </c>
      <c r="AS6" s="16">
        <f t="shared" si="0"/>
        <v>-0.6913435493531247</v>
      </c>
      <c r="AT6" s="16">
        <f t="shared" si="0"/>
        <v>0.10398039889724919</v>
      </c>
      <c r="AU6" s="16">
        <f t="shared" si="0"/>
        <v>0.31761018935987484</v>
      </c>
      <c r="AV6" s="16">
        <f t="shared" si="0"/>
        <v>-0.18101916226573056</v>
      </c>
      <c r="AW6" s="16">
        <f t="shared" si="0"/>
        <v>2.2728584890847472</v>
      </c>
      <c r="AX6" s="16">
        <f t="shared" si="0"/>
        <v>-7.20168744458205E-3</v>
      </c>
      <c r="AY6" s="16">
        <f t="shared" si="0"/>
        <v>0.94206658447603764</v>
      </c>
      <c r="AZ6" s="16">
        <f t="shared" si="0"/>
        <v>-0.70565607130905472</v>
      </c>
      <c r="BA6" s="16">
        <f t="shared" si="1"/>
        <v>-0.26797704190558158</v>
      </c>
      <c r="BB6" s="16">
        <f t="shared" si="1"/>
        <v>-0.99961376171068228</v>
      </c>
      <c r="BC6" s="16" t="str">
        <f t="shared" si="1"/>
        <v/>
      </c>
      <c r="BD6" s="16" t="str">
        <f t="shared" si="1"/>
        <v/>
      </c>
      <c r="BE6" s="16" t="str">
        <f t="shared" si="1"/>
        <v/>
      </c>
      <c r="BF6" s="16" t="str">
        <f t="shared" si="1"/>
        <v/>
      </c>
      <c r="BG6" s="16" t="str">
        <f t="shared" si="1"/>
        <v/>
      </c>
      <c r="BH6" s="16" t="str">
        <f t="shared" si="1"/>
        <v/>
      </c>
      <c r="BI6" s="16" t="str">
        <f t="shared" si="1"/>
        <v/>
      </c>
      <c r="BJ6" s="16" t="str">
        <f t="shared" si="1"/>
        <v/>
      </c>
      <c r="BK6" s="16" t="str">
        <f t="shared" si="2"/>
        <v/>
      </c>
      <c r="BL6" s="16" t="str">
        <f t="shared" si="2"/>
        <v/>
      </c>
      <c r="BM6" s="16" t="str">
        <f t="shared" si="2"/>
        <v/>
      </c>
      <c r="BN6" s="16" t="str">
        <f t="shared" si="2"/>
        <v/>
      </c>
      <c r="BO6" s="16" t="str">
        <f t="shared" si="2"/>
        <v/>
      </c>
      <c r="BQ6" s="15" t="str">
        <f t="shared" si="3"/>
        <v>PROMEDIAR</v>
      </c>
      <c r="BR6" s="15" t="str">
        <f t="shared" si="3"/>
        <v>DESCARTAR</v>
      </c>
      <c r="BS6" s="15" t="str">
        <f t="shared" si="3"/>
        <v>PROMEDIAR</v>
      </c>
      <c r="BT6" s="15" t="str">
        <f t="shared" si="3"/>
        <v>PROMEDIAR</v>
      </c>
      <c r="BU6" s="15" t="str">
        <f t="shared" si="3"/>
        <v>PROMEDIAR</v>
      </c>
      <c r="BV6" s="15" t="str">
        <f t="shared" si="3"/>
        <v>PROMEDIAR</v>
      </c>
      <c r="BW6" s="15" t="str">
        <f t="shared" si="3"/>
        <v>DESCARTAR</v>
      </c>
      <c r="BX6" s="15" t="str">
        <f t="shared" si="3"/>
        <v>PROMEDIAR</v>
      </c>
      <c r="BY6" s="15" t="str">
        <f t="shared" si="3"/>
        <v>PROMEDIAR</v>
      </c>
      <c r="BZ6" s="15" t="str">
        <f t="shared" si="3"/>
        <v>PROMEDIAR</v>
      </c>
      <c r="CA6" s="15" t="str">
        <f t="shared" si="4"/>
        <v>PROMEDIAR</v>
      </c>
      <c r="CB6" s="15" t="str">
        <f t="shared" si="4"/>
        <v>DESCARTAR</v>
      </c>
      <c r="CC6" s="15" t="str">
        <f t="shared" si="4"/>
        <v/>
      </c>
      <c r="CD6" s="15" t="str">
        <f t="shared" si="4"/>
        <v/>
      </c>
      <c r="CE6" s="15" t="str">
        <f t="shared" si="4"/>
        <v/>
      </c>
      <c r="CF6" s="15" t="str">
        <f t="shared" si="4"/>
        <v/>
      </c>
      <c r="CG6" s="15" t="str">
        <f t="shared" si="4"/>
        <v/>
      </c>
      <c r="CH6" s="15" t="str">
        <f t="shared" si="4"/>
        <v/>
      </c>
      <c r="CI6" s="15" t="str">
        <f t="shared" si="4"/>
        <v/>
      </c>
      <c r="CJ6" s="15" t="str">
        <f t="shared" si="4"/>
        <v/>
      </c>
      <c r="CK6" s="15" t="str">
        <f t="shared" si="5"/>
        <v/>
      </c>
      <c r="CL6" s="15" t="str">
        <f t="shared" si="5"/>
        <v/>
      </c>
      <c r="CM6" s="15" t="str">
        <f t="shared" si="5"/>
        <v/>
      </c>
      <c r="CN6" s="15" t="str">
        <f t="shared" si="5"/>
        <v/>
      </c>
      <c r="CO6" s="15" t="str">
        <f t="shared" si="5"/>
        <v/>
      </c>
    </row>
    <row r="7" spans="1:93" ht="38.450000000000003" customHeight="1" x14ac:dyDescent="0.25">
      <c r="A7" s="27">
        <v>3</v>
      </c>
      <c r="B7" s="28" t="s">
        <v>14</v>
      </c>
      <c r="C7" s="38">
        <v>5.2498374777495576</v>
      </c>
      <c r="D7" s="38">
        <v>1.5527388288651205</v>
      </c>
      <c r="E7" s="38">
        <v>1272.875</v>
      </c>
      <c r="F7" s="38">
        <v>1312.8097183607786</v>
      </c>
      <c r="G7" s="38">
        <v>9.4051865751612738</v>
      </c>
      <c r="H7" s="38">
        <v>35.13051633475412</v>
      </c>
      <c r="I7" s="38">
        <v>2.0095986122083151</v>
      </c>
      <c r="J7" s="38">
        <v>2.7121896323103716</v>
      </c>
      <c r="K7" s="38">
        <v>55.168049035894292</v>
      </c>
      <c r="L7" s="38">
        <v>536.14564276255476</v>
      </c>
      <c r="M7" s="38">
        <v>1.2554354989446588</v>
      </c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9">
        <f>IF(AE7&lt;=1,AN7,(ROUND(+AN7,2)))</f>
        <v>14.06</v>
      </c>
      <c r="AD7" s="48">
        <f t="shared" si="6"/>
        <v>294.02999999999997</v>
      </c>
      <c r="AE7" s="26">
        <f>COUNT(C7:AA7)</f>
        <v>11</v>
      </c>
      <c r="AF7" s="25">
        <f>+STDEVA(C7:AA7)</f>
        <v>518.1274697740065</v>
      </c>
      <c r="AG7" s="24">
        <f>+AF7/AD7</f>
        <v>1.7621585204707226</v>
      </c>
      <c r="AH7" s="23" t="str">
        <f>IF(AG7&gt;=$AH$3,"COEFICIENTE DE VARIACION MAYOR AL 20%",IF(AG7&lt;=$AH$3,"COEFICIENTE DE VARIACION MENOR AL 20%"))</f>
        <v>COEFICIENTE DE VARIACION MAYOR AL 20%</v>
      </c>
      <c r="AI7" s="22" t="str">
        <f>IF(AE7&lt;=1,"NO APLICA LIMITES",IF(AG7&gt;=$AH$3,"SI APLICA LIMITE INFERIOR Y SUPERIOR",IF(AG7&lt;=$AH$3,"NO APLICA LIMITES")))</f>
        <v>SI APLICA LIMITE INFERIOR Y SUPERIOR</v>
      </c>
      <c r="AJ7" s="21"/>
      <c r="AK7" s="20">
        <f>AD7-AF7</f>
        <v>-224.09746977400653</v>
      </c>
      <c r="AL7" s="20">
        <f>AD7+AF7</f>
        <v>812.15746977400647</v>
      </c>
      <c r="AM7" s="19"/>
      <c r="AN7" s="18">
        <f>AVERAGEIFS(C7:AA7,BQ7:CO7,"promediar")</f>
        <v>14.060443999485964</v>
      </c>
      <c r="AP7" s="17" t="str">
        <f>IF(AI7="NO APLICA LIMITES","Las cotizaciones tenidas en cuenta son las allegadas por las empresas:"&amp;IF(AND(BQ7="PROMEDIAR",C7&lt;&gt;""),$C$4,"")&amp;IF(AND(BR7="PROMEDIAR",D7&lt;&gt;""),$D$4,"")&amp;IF(AND(BS7="PROMEDIAR",E7&lt;&gt;""),$E$4,"")&amp;IF(AND(BT7="PROMEDIAR",F7&lt;&gt;""),$F$4,"")&amp;IF(AND(BU7="PROMEDIAR",G7&lt;&gt;""),$G$4,"")&amp;" "&amp;IF(AND(BV7="PROMEDIAR",H7&lt;&gt;""),$H$4,"")&amp;" "&amp;IF(AND(BW7="PROMEDIAR",I7&lt;&gt;""),$I$4,"")&amp;" "&amp;IF(AND(BX7="PROMEDIAR",J7&lt;&gt;""),$J$4,"")&amp;" "&amp;IF(AND(BY7="PROMEDIAR",K7&lt;&gt;""),$K$4,"")&amp;" "&amp;IF(AND(CO7="PROMEDIAR",L7&lt;&gt;""),$L$4,"")&amp;" por encontrarse dentro del promedio requerido por la Corporación","Las cotizaciones tenidas en cuenta son las allegadas por las empresas:"&amp;IF(AND(BQ7="PROMEDIAR",C7&lt;&gt;""),$C$4,"")&amp;IF(AND(BR7="PROMEDIAR",D7&lt;&gt;""),$D$4,"")&amp;IF(AND(BS7="PROMEDIAR",E7&lt;&gt;""),$E$4,"")&amp;IF(AND(BT7="PROMEDIAR",F7&lt;&gt;""),$F$4,"")&amp;IF(AND(BU7="PROMEDIAR",G7&lt;&gt;""),$G$4,"")&amp;" "&amp;IF(AND(BV7="PROMEDIAR",H7&lt;&gt;""),$H$4,"")&amp;" por encontrarse dentro del promedio requerido por la Corporación"&amp;" y se descarta los valores cotizados por :"&amp;IF(AND(BQ7="DESCARTAR",C7&lt;&gt;""),$C$4,"")&amp;IF(AND(BR7="DESCARTAR",D7&lt;&gt;""),$D$4,"")&amp;IF(AND(BS7="DESCARTAR",E7&lt;&gt;""),$E$4,"")&amp;IF(AND(BT7="DESCARTAR",F7&lt;&gt;""),$F$4,"")&amp;IF(AND(BU7="DESCARTAR",G7&lt;&gt;""),$G$4,"")&amp;"  "&amp;IF(AND(BV7="DESCARTAR",H7&lt;&gt;""),$H$4,"")&amp;" "&amp;IF(AND(BW7="PROMEDIAR",I7&lt;&gt;""),$I$4,"")&amp;" "&amp;IF(AND(BX7="PROMEDIAR",J7&lt;&gt;""),$J$4,"")&amp;" "&amp;IF(AND(BY7="PROMEDIAR",K7&lt;&gt;""),$K$4,"")&amp;" "&amp;IF(AND(CO7="PROMEDIAR",L7&lt;&gt;""),$L$4,"")&amp;"por ser un dato atipico")</f>
        <v>Las cotizaciones tenidas en cuenta son las allegadas por las empresas:Valor 1, Valor 2Valor 5 Valor 6 por encontrarse dentro del promedio requerido por la Corporación y se descarta los valores cotizados por :Valor 3Valor 4   Valor 7 Valor 8,  Valor 9,  por ser un dato atipico</v>
      </c>
      <c r="AQ7" s="16">
        <f t="shared" si="0"/>
        <v>-0.62661184368779821</v>
      </c>
      <c r="AR7" s="16">
        <f t="shared" si="0"/>
        <v>-0.88956338343775809</v>
      </c>
      <c r="AS7" s="16">
        <f t="shared" si="0"/>
        <v>89.53165007112375</v>
      </c>
      <c r="AT7" s="16">
        <f t="shared" si="0"/>
        <v>92.371957209159206</v>
      </c>
      <c r="AU7" s="16">
        <f t="shared" si="0"/>
        <v>-0.3310678111549592</v>
      </c>
      <c r="AV7" s="16">
        <f t="shared" si="0"/>
        <v>1.4986142485600369</v>
      </c>
      <c r="AW7" s="16">
        <f t="shared" si="0"/>
        <v>-0.85706979998518384</v>
      </c>
      <c r="AX7" s="16">
        <f t="shared" si="0"/>
        <v>-0.80709888817138187</v>
      </c>
      <c r="AY7" s="16">
        <f t="shared" si="0"/>
        <v>2.9237588218985979</v>
      </c>
      <c r="AZ7" s="16">
        <f t="shared" si="0"/>
        <v>37.132691519385119</v>
      </c>
      <c r="BA7" s="16">
        <f t="shared" si="1"/>
        <v>-0.91070871273508824</v>
      </c>
      <c r="BB7" s="16" t="str">
        <f t="shared" si="1"/>
        <v/>
      </c>
      <c r="BC7" s="16" t="str">
        <f t="shared" si="1"/>
        <v/>
      </c>
      <c r="BD7" s="16" t="str">
        <f t="shared" si="1"/>
        <v/>
      </c>
      <c r="BE7" s="16" t="str">
        <f t="shared" si="1"/>
        <v/>
      </c>
      <c r="BF7" s="16" t="str">
        <f t="shared" si="1"/>
        <v/>
      </c>
      <c r="BG7" s="16" t="str">
        <f t="shared" si="1"/>
        <v/>
      </c>
      <c r="BH7" s="16" t="str">
        <f t="shared" si="1"/>
        <v/>
      </c>
      <c r="BI7" s="16" t="str">
        <f t="shared" si="1"/>
        <v/>
      </c>
      <c r="BJ7" s="16" t="str">
        <f t="shared" si="1"/>
        <v/>
      </c>
      <c r="BK7" s="16" t="str">
        <f t="shared" si="2"/>
        <v/>
      </c>
      <c r="BL7" s="16" t="str">
        <f t="shared" si="2"/>
        <v/>
      </c>
      <c r="BM7" s="16" t="str">
        <f t="shared" si="2"/>
        <v/>
      </c>
      <c r="BN7" s="16" t="str">
        <f t="shared" si="2"/>
        <v/>
      </c>
      <c r="BO7" s="16" t="str">
        <f t="shared" si="2"/>
        <v/>
      </c>
      <c r="BQ7" s="15" t="str">
        <f t="shared" si="3"/>
        <v>PROMEDIAR</v>
      </c>
      <c r="BR7" s="15" t="str">
        <f t="shared" si="3"/>
        <v>PROMEDIAR</v>
      </c>
      <c r="BS7" s="15" t="str">
        <f t="shared" si="3"/>
        <v>DESCARTAR</v>
      </c>
      <c r="BT7" s="15" t="str">
        <f t="shared" si="3"/>
        <v>DESCARTAR</v>
      </c>
      <c r="BU7" s="15" t="str">
        <f t="shared" si="3"/>
        <v>PROMEDIAR</v>
      </c>
      <c r="BV7" s="15" t="str">
        <f t="shared" si="3"/>
        <v>PROMEDIAR</v>
      </c>
      <c r="BW7" s="15" t="str">
        <f t="shared" si="3"/>
        <v>PROMEDIAR</v>
      </c>
      <c r="BX7" s="15" t="str">
        <f t="shared" si="3"/>
        <v>PROMEDIAR</v>
      </c>
      <c r="BY7" s="15" t="str">
        <f t="shared" si="3"/>
        <v>PROMEDIAR</v>
      </c>
      <c r="BZ7" s="15" t="s">
        <v>73</v>
      </c>
      <c r="CA7" s="15" t="str">
        <f t="shared" si="4"/>
        <v>PROMEDIAR</v>
      </c>
      <c r="CB7" s="15" t="str">
        <f t="shared" si="4"/>
        <v/>
      </c>
      <c r="CC7" s="15" t="str">
        <f t="shared" si="4"/>
        <v/>
      </c>
      <c r="CD7" s="15" t="str">
        <f t="shared" si="4"/>
        <v/>
      </c>
      <c r="CE7" s="15" t="str">
        <f t="shared" si="4"/>
        <v/>
      </c>
      <c r="CF7" s="15" t="str">
        <f t="shared" si="4"/>
        <v/>
      </c>
      <c r="CG7" s="15" t="str">
        <f t="shared" si="4"/>
        <v/>
      </c>
      <c r="CH7" s="15" t="str">
        <f t="shared" si="4"/>
        <v/>
      </c>
      <c r="CI7" s="15" t="str">
        <f t="shared" si="4"/>
        <v/>
      </c>
      <c r="CJ7" s="15" t="str">
        <f t="shared" si="4"/>
        <v/>
      </c>
      <c r="CK7" s="15" t="str">
        <f t="shared" si="5"/>
        <v/>
      </c>
      <c r="CL7" s="15" t="str">
        <f t="shared" si="5"/>
        <v/>
      </c>
      <c r="CM7" s="15" t="str">
        <f t="shared" si="5"/>
        <v/>
      </c>
      <c r="CN7" s="15" t="str">
        <f t="shared" si="5"/>
        <v/>
      </c>
      <c r="CO7" s="15" t="str">
        <f t="shared" si="5"/>
        <v/>
      </c>
    </row>
    <row r="8" spans="1:93" ht="38.450000000000003" customHeight="1" x14ac:dyDescent="0.25">
      <c r="A8" s="27">
        <v>4</v>
      </c>
      <c r="B8" s="28" t="s">
        <v>12</v>
      </c>
      <c r="C8" s="38">
        <v>8.2366088055836242E-2</v>
      </c>
      <c r="D8" s="38">
        <v>5.846324322981114E-2</v>
      </c>
      <c r="E8" s="38">
        <v>0.11066072592914583</v>
      </c>
      <c r="F8" s="38">
        <v>9.6439841302127335E-2</v>
      </c>
      <c r="G8" s="38">
        <v>0.1911515703498198</v>
      </c>
      <c r="H8" s="38">
        <v>0.12823920937223185</v>
      </c>
      <c r="I8" s="38">
        <v>1.5307931574981972</v>
      </c>
      <c r="J8" s="38">
        <v>0.13884618663860787</v>
      </c>
      <c r="K8" s="38">
        <v>0.11027265827267475</v>
      </c>
      <c r="L8" s="38">
        <v>0.37613204625058766</v>
      </c>
      <c r="M8" s="38">
        <v>4.9569366444934371E-2</v>
      </c>
      <c r="N8" s="38">
        <v>2.1042028244433221E-3</v>
      </c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41">
        <f>IF(AE8&lt;=1,AN8,(ROUND(+AN8,2)))</f>
        <v>0.12</v>
      </c>
      <c r="AD8" s="48">
        <f t="shared" si="6"/>
        <v>0.24</v>
      </c>
      <c r="AE8" s="26">
        <f>COUNT(C8:AA8)</f>
        <v>12</v>
      </c>
      <c r="AF8" s="25">
        <f>+STDEVA(C8:AA8)</f>
        <v>0.41720010744950398</v>
      </c>
      <c r="AG8" s="24">
        <f>+AF8/AD8</f>
        <v>1.7383337810396</v>
      </c>
      <c r="AH8" s="23" t="str">
        <f>IF(AG8&gt;=$AH$3,"COEFICIENTE DE VARIACION MAYOR AL 20%",IF(AG8&lt;=$AH$3,"COEFICIENTE DE VARIACION MENOR AL 20%"))</f>
        <v>COEFICIENTE DE VARIACION MAYOR AL 20%</v>
      </c>
      <c r="AI8" s="22" t="str">
        <f>IF(AE8&lt;=1,"NO APLICA LIMITES",IF(AG8&gt;=$AH$3,"SI APLICA LIMITE INFERIOR Y SUPERIOR",IF(AG8&lt;=$AH$3,"NO APLICA LIMITES")))</f>
        <v>SI APLICA LIMITE INFERIOR Y SUPERIOR</v>
      </c>
      <c r="AJ8" s="21"/>
      <c r="AK8" s="20">
        <f>AD8-AF8</f>
        <v>-0.17720010744950399</v>
      </c>
      <c r="AL8" s="20">
        <f>AD8+AF8</f>
        <v>0.65720010744950397</v>
      </c>
      <c r="AM8" s="19"/>
      <c r="AN8" s="18">
        <f>AVERAGEIFS(C8:AA8,BQ8:CO8,"promediar")</f>
        <v>0.12220410351547457</v>
      </c>
      <c r="AP8" s="17" t="str">
        <f>IF(AI8="NO APLICA LIMITES","Las cotizaciones tenidas en cuenta son las allegadas por las empresas:"&amp;IF(AND(BQ8="PROMEDIAR",C8&lt;&gt;""),$C$4,"")&amp;IF(AND(BR8="PROMEDIAR",D8&lt;&gt;""),$D$4,"")&amp;IF(AND(BS8="PROMEDIAR",E8&lt;&gt;""),$E$4,"")&amp;IF(AND(BT8="PROMEDIAR",F8&lt;&gt;""),$F$4,"")&amp;IF(AND(BU8="PROMEDIAR",G8&lt;&gt;""),$G$4,"")&amp;" "&amp;IF(AND(BV8="PROMEDIAR",H8&lt;&gt;""),$H$4,"")&amp;" "&amp;IF(AND(BW8="PROMEDIAR",I8&lt;&gt;""),$I$4,"")&amp;" "&amp;IF(AND(BX8="PROMEDIAR",J8&lt;&gt;""),$J$4,"")&amp;" "&amp;IF(AND(BY8="PROMEDIAR",K8&lt;&gt;""),$K$4,"")&amp;" "&amp;IF(AND(CO8="PROMEDIAR",L8&lt;&gt;""),$L$4,"")&amp;" por encontrarse dentro del promedio requerido por la Corporación","Las cotizaciones tenidas en cuenta son las allegadas por las empresas:"&amp;IF(AND(BQ8="PROMEDIAR",C8&lt;&gt;""),$C$4,"")&amp;IF(AND(BR8="PROMEDIAR",D8&lt;&gt;""),$D$4,"")&amp;IF(AND(BS8="PROMEDIAR",E8&lt;&gt;""),$E$4,"")&amp;IF(AND(BT8="PROMEDIAR",F8&lt;&gt;""),$F$4,"")&amp;IF(AND(BU8="PROMEDIAR",G8&lt;&gt;""),$G$4,"")&amp;" "&amp;IF(AND(BV8="PROMEDIAR",H8&lt;&gt;""),$H$4,"")&amp;" por encontrarse dentro del promedio requerido por la Corporación"&amp;" y se descarta los valores cotizados por :"&amp;IF(AND(BQ8="DESCARTAR",C8&lt;&gt;""),$C$4,"")&amp;IF(AND(BR8="DESCARTAR",D8&lt;&gt;""),$D$4,"")&amp;IF(AND(BS8="DESCARTAR",E8&lt;&gt;""),$E$4,"")&amp;IF(AND(BT8="DESCARTAR",F8&lt;&gt;""),$F$4,"")&amp;IF(AND(BU8="DESCARTAR",G8&lt;&gt;""),$G$4,"")&amp;"  "&amp;IF(AND(BV8="DESCARTAR",H8&lt;&gt;""),$H$4,"")&amp;" "&amp;IF(AND(BW8="PROMEDIAR",I8&lt;&gt;""),$I$4,"")&amp;" "&amp;IF(AND(BX8="PROMEDIAR",J8&lt;&gt;""),$J$4,"")&amp;" "&amp;IF(AND(BY8="PROMEDIAR",K8&lt;&gt;""),$K$4,"")&amp;" "&amp;IF(AND(CO8="PROMEDIAR",L8&lt;&gt;""),$L$4,"")&amp;"por ser un dato atipico")</f>
        <v>Las cotizaciones tenidas en cuenta son las allegadas por las empresas:Valor 1, Valor 2Valor 3Valor 4Valor 5 Valor 6 por encontrarse dentro del promedio requerido por la Corporación y se descarta los valores cotizados por :    Valor 8,  Valor 9,  por ser un dato atipico</v>
      </c>
      <c r="AQ8" s="16">
        <f t="shared" si="0"/>
        <v>-0.31361593286803124</v>
      </c>
      <c r="AR8" s="16">
        <f t="shared" si="0"/>
        <v>-0.51280630641824043</v>
      </c>
      <c r="AS8" s="16">
        <f t="shared" si="0"/>
        <v>-7.7827283923784685E-2</v>
      </c>
      <c r="AT8" s="16">
        <f t="shared" si="0"/>
        <v>-0.1963346558156055</v>
      </c>
      <c r="AU8" s="16">
        <f t="shared" si="0"/>
        <v>0.59292975291516514</v>
      </c>
      <c r="AV8" s="16">
        <f t="shared" si="0"/>
        <v>6.8660078101932198E-2</v>
      </c>
      <c r="AW8" s="16">
        <f t="shared" si="0"/>
        <v>11.75660964581831</v>
      </c>
      <c r="AX8" s="16">
        <f t="shared" si="0"/>
        <v>0.15705155532173221</v>
      </c>
      <c r="AY8" s="16">
        <f t="shared" si="0"/>
        <v>-8.1061181061043652E-2</v>
      </c>
      <c r="AZ8" s="16">
        <f t="shared" si="0"/>
        <v>2.1344337187548974</v>
      </c>
      <c r="BA8" s="16">
        <f t="shared" si="1"/>
        <v>-0.5869219462922135</v>
      </c>
      <c r="BB8" s="16">
        <f t="shared" si="1"/>
        <v>-0.98246497646297226</v>
      </c>
      <c r="BC8" s="16" t="str">
        <f t="shared" si="1"/>
        <v/>
      </c>
      <c r="BD8" s="16" t="str">
        <f t="shared" si="1"/>
        <v/>
      </c>
      <c r="BE8" s="16" t="str">
        <f t="shared" si="1"/>
        <v/>
      </c>
      <c r="BF8" s="16" t="str">
        <f t="shared" si="1"/>
        <v/>
      </c>
      <c r="BG8" s="16" t="str">
        <f t="shared" si="1"/>
        <v/>
      </c>
      <c r="BH8" s="16" t="str">
        <f t="shared" si="1"/>
        <v/>
      </c>
      <c r="BI8" s="16" t="str">
        <f t="shared" si="1"/>
        <v/>
      </c>
      <c r="BJ8" s="16" t="str">
        <f t="shared" si="1"/>
        <v/>
      </c>
      <c r="BK8" s="16" t="str">
        <f t="shared" si="2"/>
        <v/>
      </c>
      <c r="BL8" s="16" t="str">
        <f t="shared" si="2"/>
        <v/>
      </c>
      <c r="BM8" s="16" t="str">
        <f t="shared" si="2"/>
        <v/>
      </c>
      <c r="BN8" s="16" t="str">
        <f t="shared" si="2"/>
        <v/>
      </c>
      <c r="BO8" s="16" t="str">
        <f t="shared" si="2"/>
        <v/>
      </c>
      <c r="BQ8" s="15" t="str">
        <f t="shared" si="3"/>
        <v>PROMEDIAR</v>
      </c>
      <c r="BR8" s="15" t="str">
        <f t="shared" si="3"/>
        <v>PROMEDIAR</v>
      </c>
      <c r="BS8" s="15" t="str">
        <f t="shared" si="3"/>
        <v>PROMEDIAR</v>
      </c>
      <c r="BT8" s="15" t="str">
        <f t="shared" si="3"/>
        <v>PROMEDIAR</v>
      </c>
      <c r="BU8" s="15" t="str">
        <f t="shared" si="3"/>
        <v>PROMEDIAR</v>
      </c>
      <c r="BV8" s="15" t="str">
        <f t="shared" si="3"/>
        <v>PROMEDIAR</v>
      </c>
      <c r="BW8" s="15" t="str">
        <f t="shared" si="3"/>
        <v>DESCARTAR</v>
      </c>
      <c r="BX8" s="15" t="str">
        <f t="shared" si="3"/>
        <v>PROMEDIAR</v>
      </c>
      <c r="BY8" s="15" t="str">
        <f t="shared" si="3"/>
        <v>PROMEDIAR</v>
      </c>
      <c r="BZ8" s="15" t="str">
        <f t="shared" si="3"/>
        <v>PROMEDIAR</v>
      </c>
      <c r="CA8" s="15" t="str">
        <f t="shared" si="4"/>
        <v>PROMEDIAR</v>
      </c>
      <c r="CB8" s="15" t="str">
        <f t="shared" si="4"/>
        <v>PROMEDIAR</v>
      </c>
      <c r="CC8" s="15" t="str">
        <f t="shared" si="4"/>
        <v/>
      </c>
      <c r="CD8" s="15" t="str">
        <f t="shared" si="4"/>
        <v/>
      </c>
      <c r="CE8" s="15" t="str">
        <f t="shared" si="4"/>
        <v/>
      </c>
      <c r="CF8" s="15" t="str">
        <f t="shared" si="4"/>
        <v/>
      </c>
      <c r="CG8" s="15" t="str">
        <f t="shared" si="4"/>
        <v/>
      </c>
      <c r="CH8" s="15" t="str">
        <f t="shared" si="4"/>
        <v/>
      </c>
      <c r="CI8" s="15" t="str">
        <f t="shared" si="4"/>
        <v/>
      </c>
      <c r="CJ8" s="15" t="str">
        <f t="shared" si="4"/>
        <v/>
      </c>
      <c r="CK8" s="15" t="str">
        <f t="shared" si="5"/>
        <v/>
      </c>
      <c r="CL8" s="15" t="str">
        <f t="shared" si="5"/>
        <v/>
      </c>
      <c r="CM8" s="15" t="str">
        <f t="shared" si="5"/>
        <v/>
      </c>
      <c r="CN8" s="15" t="str">
        <f t="shared" si="5"/>
        <v/>
      </c>
      <c r="CO8" s="15" t="str">
        <f t="shared" si="5"/>
        <v/>
      </c>
    </row>
    <row r="9" spans="1:93" ht="38.450000000000003" customHeight="1" x14ac:dyDescent="0.25">
      <c r="A9" s="27">
        <v>5</v>
      </c>
      <c r="B9" s="28" t="s">
        <v>13</v>
      </c>
      <c r="C9" s="38">
        <v>4.8611359033216263E-2</v>
      </c>
      <c r="D9" s="38">
        <v>1.7955353334621664E-2</v>
      </c>
      <c r="E9" s="38">
        <v>0.10178012773740867</v>
      </c>
      <c r="F9" s="38">
        <v>6.8758240739846752E-2</v>
      </c>
      <c r="G9" s="38">
        <v>0.1256671235805033</v>
      </c>
      <c r="H9" s="38">
        <v>0.10093259104049862</v>
      </c>
      <c r="I9" s="38">
        <v>0.22817511855498421</v>
      </c>
      <c r="J9" s="38">
        <v>0.10300615909072111</v>
      </c>
      <c r="K9" s="38">
        <v>5.4591878621371E-2</v>
      </c>
      <c r="L9" s="38">
        <v>0.34734687835859746</v>
      </c>
      <c r="M9" s="38">
        <v>4.0135028738403737E-2</v>
      </c>
      <c r="N9" s="38">
        <v>2.1042028244433221E-3</v>
      </c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9">
        <f>IF(AE9&lt;=1,AN9,(ROUND(+AN9,2)))</f>
        <v>0.09</v>
      </c>
      <c r="AD9" s="48">
        <f t="shared" si="6"/>
        <v>0.1</v>
      </c>
      <c r="AE9" s="26">
        <f>COUNT(C9:AA9)</f>
        <v>12</v>
      </c>
      <c r="AF9" s="40">
        <f>+STDEVA(C9:AA9)</f>
        <v>9.7108895144584789E-2</v>
      </c>
      <c r="AG9" s="24">
        <f>+AF9/AD9</f>
        <v>0.97108895144584784</v>
      </c>
      <c r="AH9" s="23" t="str">
        <f>IF(AG9&gt;=$AH$3,"COEFICIENTE DE VARIACION MAYOR AL 20%",IF(AG9&lt;=$AH$3,"COEFICIENTE DE VARIACION MENOR AL 20%"))</f>
        <v>COEFICIENTE DE VARIACION MAYOR AL 20%</v>
      </c>
      <c r="AI9" s="22" t="str">
        <f>IF(AE9&lt;=1,"NO APLICA LIMITES",IF(AG9&gt;=$AH$3,"SI APLICA LIMITE INFERIOR Y SUPERIOR",IF(AG9&lt;=$AH$3,"NO APLICA LIMITES")))</f>
        <v>SI APLICA LIMITE INFERIOR Y SUPERIOR</v>
      </c>
      <c r="AJ9" s="21"/>
      <c r="AK9" s="20">
        <f>AD9-AF9</f>
        <v>2.8911048554152163E-3</v>
      </c>
      <c r="AL9" s="20">
        <f>AD9+AF9</f>
        <v>0.19710889514458479</v>
      </c>
      <c r="AM9" s="19"/>
      <c r="AN9" s="18">
        <f>AVERAGEIFS(C9:AA9,BQ9:CO9,"promediar")</f>
        <v>8.8961298047157536E-2</v>
      </c>
      <c r="AP9" s="17" t="str">
        <f>IF(AI9="NO APLICA LIMITES","Las cotizaciones tenidas en cuenta son las allegadas por las empresas:"&amp;IF(AND(BQ9="PROMEDIAR",C9&lt;&gt;""),$C$4,"")&amp;IF(AND(BR9="PROMEDIAR",D9&lt;&gt;""),$D$4,"")&amp;IF(AND(BS9="PROMEDIAR",E9&lt;&gt;""),$E$4,"")&amp;IF(AND(BT9="PROMEDIAR",F9&lt;&gt;""),$F$4,"")&amp;IF(AND(BU9="PROMEDIAR",G9&lt;&gt;""),$G$4,"")&amp;" "&amp;IF(AND(BV9="PROMEDIAR",H9&lt;&gt;""),$H$4,"")&amp;" "&amp;IF(AND(BW9="PROMEDIAR",I9&lt;&gt;""),$I$4,"")&amp;" "&amp;IF(AND(BX9="PROMEDIAR",J9&lt;&gt;""),$J$4,"")&amp;" "&amp;IF(AND(BY9="PROMEDIAR",K9&lt;&gt;""),$K$4,"")&amp;" "&amp;IF(AND(CO9="PROMEDIAR",L9&lt;&gt;""),$L$4,"")&amp;" por encontrarse dentro del promedio requerido por la Corporación","Las cotizaciones tenidas en cuenta son las allegadas por las empresas:"&amp;IF(AND(BQ9="PROMEDIAR",C9&lt;&gt;""),$C$4,"")&amp;IF(AND(BR9="PROMEDIAR",D9&lt;&gt;""),$D$4,"")&amp;IF(AND(BS9="PROMEDIAR",E9&lt;&gt;""),$E$4,"")&amp;IF(AND(BT9="PROMEDIAR",F9&lt;&gt;""),$F$4,"")&amp;IF(AND(BU9="PROMEDIAR",G9&lt;&gt;""),$G$4,"")&amp;" "&amp;IF(AND(BV9="PROMEDIAR",H9&lt;&gt;""),$H$4,"")&amp;" por encontrarse dentro del promedio requerido por la Corporación"&amp;" y se descarta los valores cotizados por :"&amp;IF(AND(BQ9="DESCARTAR",C9&lt;&gt;""),$C$4,"")&amp;IF(AND(BR9="DESCARTAR",D9&lt;&gt;""),$D$4,"")&amp;IF(AND(BS9="DESCARTAR",E9&lt;&gt;""),$E$4,"")&amp;IF(AND(BT9="DESCARTAR",F9&lt;&gt;""),$F$4,"")&amp;IF(AND(BU9="DESCARTAR",G9&lt;&gt;""),$G$4,"")&amp;"  "&amp;IF(AND(BV9="DESCARTAR",H9&lt;&gt;""),$H$4,"")&amp;" "&amp;IF(AND(BW9="PROMEDIAR",I9&lt;&gt;""),$I$4,"")&amp;" "&amp;IF(AND(BX9="PROMEDIAR",J9&lt;&gt;""),$J$4,"")&amp;" "&amp;IF(AND(BY9="PROMEDIAR",K9&lt;&gt;""),$K$4,"")&amp;" "&amp;IF(AND(CO9="PROMEDIAR",L9&lt;&gt;""),$L$4,"")&amp;"por ser un dato atipico")</f>
        <v>Las cotizaciones tenidas en cuenta son las allegadas por las empresas:Valor 1, Valor 2Valor 3Valor 4Valor 5 Valor 6 por encontrarse dentro del promedio requerido por la Corporación y se descarta los valores cotizados por :   Valor 7 Valor 8,  Valor 9,  por ser un dato atipico</v>
      </c>
      <c r="AQ9" s="16">
        <f t="shared" si="0"/>
        <v>-0.4598737885198193</v>
      </c>
      <c r="AR9" s="16">
        <f t="shared" si="0"/>
        <v>-0.80049607405975931</v>
      </c>
      <c r="AS9" s="16">
        <f t="shared" si="0"/>
        <v>0.13089030819342984</v>
      </c>
      <c r="AT9" s="16">
        <f t="shared" si="0"/>
        <v>-0.23601954733503605</v>
      </c>
      <c r="AU9" s="16">
        <f t="shared" si="0"/>
        <v>0.39630137311670333</v>
      </c>
      <c r="AV9" s="16">
        <f t="shared" si="0"/>
        <v>0.12147323378331798</v>
      </c>
      <c r="AW9" s="16">
        <f t="shared" si="0"/>
        <v>1.5352790950553801</v>
      </c>
      <c r="AX9" s="16">
        <f t="shared" si="0"/>
        <v>0.14451287878579011</v>
      </c>
      <c r="AY9" s="16">
        <f t="shared" si="0"/>
        <v>-0.39342357087365554</v>
      </c>
      <c r="AZ9" s="16">
        <f t="shared" si="0"/>
        <v>2.8594097595399717</v>
      </c>
      <c r="BA9" s="16">
        <f t="shared" si="1"/>
        <v>-0.55405523623995845</v>
      </c>
      <c r="BB9" s="16">
        <f t="shared" si="1"/>
        <v>-0.97661996861729639</v>
      </c>
      <c r="BC9" s="16" t="str">
        <f t="shared" si="1"/>
        <v/>
      </c>
      <c r="BD9" s="16" t="str">
        <f t="shared" si="1"/>
        <v/>
      </c>
      <c r="BE9" s="16" t="str">
        <f t="shared" si="1"/>
        <v/>
      </c>
      <c r="BF9" s="16" t="str">
        <f t="shared" si="1"/>
        <v/>
      </c>
      <c r="BG9" s="16" t="str">
        <f t="shared" si="1"/>
        <v/>
      </c>
      <c r="BH9" s="16" t="str">
        <f t="shared" si="1"/>
        <v/>
      </c>
      <c r="BI9" s="16" t="str">
        <f t="shared" si="1"/>
        <v/>
      </c>
      <c r="BJ9" s="16" t="str">
        <f t="shared" si="1"/>
        <v/>
      </c>
      <c r="BK9" s="16" t="str">
        <f t="shared" si="2"/>
        <v/>
      </c>
      <c r="BL9" s="16" t="str">
        <f t="shared" si="2"/>
        <v/>
      </c>
      <c r="BM9" s="16" t="str">
        <f t="shared" si="2"/>
        <v/>
      </c>
      <c r="BN9" s="16" t="str">
        <f t="shared" si="2"/>
        <v/>
      </c>
      <c r="BO9" s="16" t="str">
        <f t="shared" si="2"/>
        <v/>
      </c>
      <c r="BQ9" s="15" t="str">
        <f t="shared" si="3"/>
        <v>PROMEDIAR</v>
      </c>
      <c r="BR9" s="15" t="str">
        <f t="shared" si="3"/>
        <v>PROMEDIAR</v>
      </c>
      <c r="BS9" s="15" t="str">
        <f t="shared" si="3"/>
        <v>PROMEDIAR</v>
      </c>
      <c r="BT9" s="15" t="str">
        <f t="shared" si="3"/>
        <v>PROMEDIAR</v>
      </c>
      <c r="BU9" s="15" t="str">
        <f t="shared" si="3"/>
        <v>PROMEDIAR</v>
      </c>
      <c r="BV9" s="15" t="str">
        <f t="shared" si="3"/>
        <v>PROMEDIAR</v>
      </c>
      <c r="BW9" s="15" t="s">
        <v>74</v>
      </c>
      <c r="BX9" s="15" t="str">
        <f t="shared" si="3"/>
        <v>PROMEDIAR</v>
      </c>
      <c r="BY9" s="15" t="str">
        <f t="shared" si="3"/>
        <v>PROMEDIAR</v>
      </c>
      <c r="BZ9" s="15" t="str">
        <f t="shared" si="3"/>
        <v>DESCARTAR</v>
      </c>
      <c r="CA9" s="15" t="str">
        <f t="shared" si="4"/>
        <v>PROMEDIAR</v>
      </c>
      <c r="CB9" s="15" t="str">
        <f t="shared" si="4"/>
        <v>DESCARTAR</v>
      </c>
      <c r="CC9" s="15" t="str">
        <f t="shared" si="4"/>
        <v/>
      </c>
      <c r="CD9" s="15" t="str">
        <f t="shared" si="4"/>
        <v/>
      </c>
      <c r="CE9" s="15" t="str">
        <f t="shared" si="4"/>
        <v/>
      </c>
      <c r="CF9" s="15" t="str">
        <f t="shared" si="4"/>
        <v/>
      </c>
      <c r="CG9" s="15" t="str">
        <f t="shared" si="4"/>
        <v/>
      </c>
      <c r="CH9" s="15" t="str">
        <f t="shared" si="4"/>
        <v/>
      </c>
      <c r="CI9" s="15" t="str">
        <f t="shared" si="4"/>
        <v/>
      </c>
      <c r="CJ9" s="15" t="str">
        <f t="shared" si="4"/>
        <v/>
      </c>
      <c r="CK9" s="15" t="str">
        <f t="shared" si="5"/>
        <v/>
      </c>
      <c r="CL9" s="15" t="str">
        <f t="shared" si="5"/>
        <v/>
      </c>
      <c r="CM9" s="15" t="str">
        <f t="shared" si="5"/>
        <v/>
      </c>
      <c r="CN9" s="15" t="str">
        <f t="shared" si="5"/>
        <v/>
      </c>
      <c r="CO9" s="15" t="str">
        <f t="shared" si="5"/>
        <v/>
      </c>
    </row>
  </sheetData>
  <mergeCells count="19">
    <mergeCell ref="A1:AB1"/>
    <mergeCell ref="AD1:BV1"/>
    <mergeCell ref="A2:AB2"/>
    <mergeCell ref="AD2:AI2"/>
    <mergeCell ref="AK2:CO2"/>
    <mergeCell ref="A3:A4"/>
    <mergeCell ref="B3:B4"/>
    <mergeCell ref="C3:AA3"/>
    <mergeCell ref="AB3:AB4"/>
    <mergeCell ref="AN3:AN4"/>
    <mergeCell ref="AP3:AP4"/>
    <mergeCell ref="AQ3:BO3"/>
    <mergeCell ref="BQ3:CO3"/>
    <mergeCell ref="AD3:AD4"/>
    <mergeCell ref="AE3:AE4"/>
    <mergeCell ref="AF3:AF4"/>
    <mergeCell ref="AG3:AG4"/>
    <mergeCell ref="AI3:AI4"/>
    <mergeCell ref="AK3:AL3"/>
  </mergeCells>
  <conditionalFormatting sqref="C5:AA9">
    <cfRule type="expression" dxfId="23" priority="2">
      <formula>IF(BQ5="PROMEDIAR",C5)</formula>
    </cfRule>
  </conditionalFormatting>
  <conditionalFormatting sqref="L5:M9">
    <cfRule type="expression" dxfId="22" priority="26">
      <formula>IF(CO5="PROMEDIAR",L5)</formula>
    </cfRule>
  </conditionalFormatting>
  <conditionalFormatting sqref="N5:N9">
    <cfRule type="expression" dxfId="21" priority="25">
      <formula>IF(CP5="PROMEDIAR",N5)</formula>
    </cfRule>
  </conditionalFormatting>
  <conditionalFormatting sqref="O5:O9">
    <cfRule type="expression" dxfId="20" priority="24">
      <formula>IF(CP5="PROMEDIAR",O5)</formula>
    </cfRule>
  </conditionalFormatting>
  <conditionalFormatting sqref="P5:P9">
    <cfRule type="expression" dxfId="19" priority="23">
      <formula>IF(CP5="PROMEDIAR",P5)</formula>
    </cfRule>
  </conditionalFormatting>
  <conditionalFormatting sqref="Q5:Q9">
    <cfRule type="expression" dxfId="18" priority="22">
      <formula>IF(CP5="PROMEDIAR",Q5)</formula>
    </cfRule>
  </conditionalFormatting>
  <conditionalFormatting sqref="R5:R9">
    <cfRule type="expression" dxfId="17" priority="21">
      <formula>IF(CP5="PROMEDIAR",R5)</formula>
    </cfRule>
  </conditionalFormatting>
  <conditionalFormatting sqref="S5:S9">
    <cfRule type="expression" dxfId="16" priority="20">
      <formula>IF(CP5="PROMEDIAR",S5)</formula>
    </cfRule>
  </conditionalFormatting>
  <conditionalFormatting sqref="T5:T9">
    <cfRule type="expression" dxfId="15" priority="19">
      <formula>IF(CP5="PROMEDIAR",T5)</formula>
    </cfRule>
  </conditionalFormatting>
  <conditionalFormatting sqref="U5:U9">
    <cfRule type="expression" dxfId="14" priority="18">
      <formula>IF(CP5="PROMEDIAR",U5)</formula>
    </cfRule>
  </conditionalFormatting>
  <conditionalFormatting sqref="V5:V9">
    <cfRule type="expression" dxfId="13" priority="17">
      <formula>IF(CP5="PROMEDIAR",V5)</formula>
    </cfRule>
  </conditionalFormatting>
  <conditionalFormatting sqref="W5:W9">
    <cfRule type="expression" dxfId="12" priority="16">
      <formula>IF(CP5="PROMEDIAR",W5)</formula>
    </cfRule>
  </conditionalFormatting>
  <conditionalFormatting sqref="X5:X9">
    <cfRule type="expression" dxfId="11" priority="15">
      <formula>IF(CP5="PROMEDIAR",X5)</formula>
    </cfRule>
  </conditionalFormatting>
  <conditionalFormatting sqref="Y5:Y9">
    <cfRule type="expression" dxfId="10" priority="14">
      <formula>IF(CP5="PROMEDIAR",Y5)</formula>
    </cfRule>
  </conditionalFormatting>
  <conditionalFormatting sqref="Z5:Z9">
    <cfRule type="expression" dxfId="9" priority="13">
      <formula>IF(CP5="PROMEDIAR",Z5)</formula>
    </cfRule>
  </conditionalFormatting>
  <conditionalFormatting sqref="AA5:AA9">
    <cfRule type="expression" dxfId="8" priority="8">
      <formula>IF(CP5="PROMEDIAR",AA5)</formula>
    </cfRule>
  </conditionalFormatting>
  <conditionalFormatting sqref="AG5:AG9">
    <cfRule type="cellIs" dxfId="7" priority="3" operator="greaterThan">
      <formula>0.2</formula>
    </cfRule>
  </conditionalFormatting>
  <conditionalFormatting sqref="AH5:AH9">
    <cfRule type="containsText" dxfId="6" priority="4" operator="containsText" text="COEFICIENTE DE VARIACION MENOR AL 10%">
      <formula>NOT(ISERROR(SEARCH("COEFICIENTE DE VARIACION MENOR AL 10%",AH5)))</formula>
    </cfRule>
    <cfRule type="containsText" dxfId="5" priority="5" stopIfTrue="1" operator="containsText" text="COEFICIENTE DE VARIACION MAYOR AL 10%">
      <formula>NOT(ISERROR(SEARCH("COEFICIENTE DE VARIACION MAYOR AL 10%",AH5)))</formula>
    </cfRule>
  </conditionalFormatting>
  <conditionalFormatting sqref="AI5:AJ9">
    <cfRule type="containsText" dxfId="4" priority="6" operator="containsText" text="NO APLICA LIMITES">
      <formula>NOT(ISERROR(SEARCH("NO APLICA LIMITES",AI5)))</formula>
    </cfRule>
    <cfRule type="containsText" dxfId="3" priority="7" operator="containsText" text="SI APLICA LIMITE INFERIOR Y SUPERIOR">
      <formula>NOT(ISERROR(SEARCH("SI APLICA LIMITE INFERIOR Y SUPERIOR",AI5)))</formula>
    </cfRule>
  </conditionalFormatting>
  <conditionalFormatting sqref="AQ5:BO9">
    <cfRule type="cellIs" dxfId="2" priority="11" operator="lessThanOrEqual">
      <formula>-$AH$3</formula>
    </cfRule>
    <cfRule type="cellIs" dxfId="1" priority="12" operator="greaterThanOrEqual">
      <formula>$AH$3</formula>
    </cfRule>
  </conditionalFormatting>
  <conditionalFormatting sqref="BQ5:CO9">
    <cfRule type="containsText" dxfId="0" priority="1" operator="containsText" text="PROMEDIAR">
      <formula>NOT(ISERROR(SEARCH("PROMEDIAR",BQ5)))</formula>
    </cfRule>
  </conditionalFormatting>
  <pageMargins left="0.70866141732283472" right="0.55118110236220474" top="0.74803149606299213" bottom="0.62992125984251968" header="0.31496062992125984" footer="0.31496062992125984"/>
  <pageSetup paperSize="41" scale="65" fitToHeight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opLeftCell="J1" zoomScale="130" zoomScaleNormal="130" workbookViewId="0">
      <selection activeCell="P2" sqref="P2:P13"/>
    </sheetView>
  </sheetViews>
  <sheetFormatPr baseColWidth="10" defaultRowHeight="15" x14ac:dyDescent="0.25"/>
  <cols>
    <col min="1" max="1" width="6" customWidth="1"/>
    <col min="2" max="2" width="33.85546875" customWidth="1"/>
    <col min="3" max="3" width="12.42578125" customWidth="1"/>
    <col min="4" max="8" width="21.85546875" customWidth="1"/>
    <col min="9" max="9" width="19.140625" customWidth="1"/>
    <col min="10" max="10" width="20.140625" customWidth="1"/>
    <col min="11" max="11" width="3" customWidth="1"/>
    <col min="12" max="12" width="16.7109375" customWidth="1"/>
    <col min="13" max="13" width="15.85546875" bestFit="1" customWidth="1"/>
    <col min="14" max="14" width="19.7109375" bestFit="1" customWidth="1"/>
    <col min="15" max="15" width="18.42578125" bestFit="1" customWidth="1"/>
    <col min="16" max="16" width="16.28515625" bestFit="1" customWidth="1"/>
  </cols>
  <sheetData>
    <row r="1" spans="1:16" ht="66.95" customHeight="1" x14ac:dyDescent="0.25">
      <c r="A1" s="3" t="s">
        <v>0</v>
      </c>
      <c r="B1" s="3" t="s">
        <v>1</v>
      </c>
      <c r="C1" s="3" t="s">
        <v>2</v>
      </c>
      <c r="D1" s="4" t="s">
        <v>3</v>
      </c>
      <c r="E1" s="4" t="s">
        <v>5</v>
      </c>
      <c r="F1" s="4" t="s">
        <v>4</v>
      </c>
      <c r="G1" s="5" t="s">
        <v>6</v>
      </c>
      <c r="H1" s="5" t="s">
        <v>7</v>
      </c>
      <c r="I1" s="5" t="s">
        <v>8</v>
      </c>
      <c r="J1" s="5" t="s">
        <v>9</v>
      </c>
      <c r="L1" s="1" t="s">
        <v>11</v>
      </c>
      <c r="M1" s="1" t="s">
        <v>10</v>
      </c>
      <c r="N1" s="1" t="s">
        <v>14</v>
      </c>
      <c r="O1" s="1" t="s">
        <v>12</v>
      </c>
      <c r="P1" s="1" t="s">
        <v>13</v>
      </c>
    </row>
    <row r="2" spans="1:16" x14ac:dyDescent="0.25">
      <c r="A2" s="2">
        <v>1</v>
      </c>
      <c r="B2" s="42" t="s">
        <v>62</v>
      </c>
      <c r="C2" s="46">
        <v>830045448</v>
      </c>
      <c r="D2" s="49">
        <v>16171575185</v>
      </c>
      <c r="E2" s="53">
        <v>2970707626</v>
      </c>
      <c r="F2" s="55">
        <v>18484076312</v>
      </c>
      <c r="G2" s="53">
        <v>7575022705</v>
      </c>
      <c r="H2" s="55">
        <v>10909053607</v>
      </c>
      <c r="I2" s="53">
        <v>171155026</v>
      </c>
      <c r="J2" s="53">
        <v>898536070</v>
      </c>
      <c r="L2" s="6">
        <f t="shared" ref="L2" si="0">D2/E2</f>
        <v>5.4436778104530976</v>
      </c>
      <c r="M2" s="6">
        <f t="shared" ref="M2" si="1">G2/F2</f>
        <v>0.40981342952378091</v>
      </c>
      <c r="N2" s="6">
        <f t="shared" ref="N2" si="2">J2/I2</f>
        <v>5.2498374777495576</v>
      </c>
      <c r="O2" s="6">
        <f t="shared" ref="O2" si="3">J2/H2</f>
        <v>8.2366088055836242E-2</v>
      </c>
      <c r="P2" s="6">
        <f t="shared" ref="P2" si="4">J2/F2</f>
        <v>4.8611359033216263E-2</v>
      </c>
    </row>
    <row r="3" spans="1:16" x14ac:dyDescent="0.25">
      <c r="A3" s="2">
        <v>2</v>
      </c>
      <c r="B3" s="42" t="s">
        <v>63</v>
      </c>
      <c r="C3" s="2">
        <v>900264302</v>
      </c>
      <c r="D3" s="50">
        <v>70576319172</v>
      </c>
      <c r="E3" s="53">
        <v>27928865723</v>
      </c>
      <c r="F3" s="53">
        <v>73946301432</v>
      </c>
      <c r="G3" s="53">
        <v>51235758933</v>
      </c>
      <c r="H3" s="53">
        <v>22710542499</v>
      </c>
      <c r="I3" s="53">
        <v>855090338</v>
      </c>
      <c r="J3" s="53">
        <v>1327731970</v>
      </c>
      <c r="L3" s="6">
        <f t="shared" ref="L3:L13" si="5">D3/E3</f>
        <v>2.5270027029375179</v>
      </c>
      <c r="M3" s="6">
        <f t="shared" ref="M3:M13" si="6">G3/F3</f>
        <v>0.69287791195501103</v>
      </c>
      <c r="N3" s="6">
        <f t="shared" ref="N3:N13" si="7">J3/I3</f>
        <v>1.5527388288651205</v>
      </c>
      <c r="O3" s="6">
        <f t="shared" ref="O3:O13" si="8">J3/H3</f>
        <v>5.846324322981114E-2</v>
      </c>
      <c r="P3" s="6">
        <f t="shared" ref="P3:P13" si="9">J3/F3</f>
        <v>1.7955353334621664E-2</v>
      </c>
    </row>
    <row r="4" spans="1:16" x14ac:dyDescent="0.25">
      <c r="A4" s="2">
        <v>3</v>
      </c>
      <c r="B4" s="42" t="s">
        <v>64</v>
      </c>
      <c r="C4" s="46">
        <v>900530421</v>
      </c>
      <c r="D4" s="50">
        <v>86772000</v>
      </c>
      <c r="E4" s="53">
        <v>8029000</v>
      </c>
      <c r="F4" s="53">
        <v>100049000</v>
      </c>
      <c r="G4" s="53">
        <v>8029000</v>
      </c>
      <c r="H4" s="53">
        <v>92020000</v>
      </c>
      <c r="I4" s="53">
        <v>8000</v>
      </c>
      <c r="J4" s="53">
        <v>10183000</v>
      </c>
      <c r="L4" s="6">
        <f t="shared" si="5"/>
        <v>10.807323452484743</v>
      </c>
      <c r="M4" s="6">
        <f t="shared" si="6"/>
        <v>8.0250677168187581E-2</v>
      </c>
      <c r="N4" s="6">
        <f t="shared" si="7"/>
        <v>1272.875</v>
      </c>
      <c r="O4" s="6">
        <f t="shared" si="8"/>
        <v>0.11066072592914583</v>
      </c>
      <c r="P4" s="6">
        <f t="shared" si="9"/>
        <v>0.10178012773740867</v>
      </c>
    </row>
    <row r="5" spans="1:16" x14ac:dyDescent="0.25">
      <c r="A5" s="2">
        <v>4</v>
      </c>
      <c r="B5" s="42" t="s">
        <v>65</v>
      </c>
      <c r="C5" s="2">
        <v>830128700</v>
      </c>
      <c r="D5" s="50">
        <v>5142247781</v>
      </c>
      <c r="E5" s="53">
        <v>563019578</v>
      </c>
      <c r="F5" s="53">
        <v>5967804580</v>
      </c>
      <c r="G5" s="53">
        <v>1712968213</v>
      </c>
      <c r="H5" s="53">
        <v>4254836367</v>
      </c>
      <c r="I5" s="53">
        <v>312563</v>
      </c>
      <c r="J5" s="53">
        <v>410335744</v>
      </c>
      <c r="L5" s="6">
        <f t="shared" si="5"/>
        <v>9.1333374218826897</v>
      </c>
      <c r="M5" s="6">
        <f t="shared" si="6"/>
        <v>0.28703490371328477</v>
      </c>
      <c r="N5" s="6">
        <f t="shared" si="7"/>
        <v>1312.8097183607786</v>
      </c>
      <c r="O5" s="6">
        <f t="shared" si="8"/>
        <v>9.6439841302127335E-2</v>
      </c>
      <c r="P5" s="6">
        <f t="shared" si="9"/>
        <v>6.8758240739846752E-2</v>
      </c>
    </row>
    <row r="6" spans="1:16" x14ac:dyDescent="0.25">
      <c r="A6" s="2">
        <v>5</v>
      </c>
      <c r="B6" s="43" t="s">
        <v>66</v>
      </c>
      <c r="C6" s="47">
        <v>901283996</v>
      </c>
      <c r="D6" s="51">
        <v>3474545020</v>
      </c>
      <c r="E6" s="54">
        <v>431119080</v>
      </c>
      <c r="F6" s="54">
        <v>3582828684</v>
      </c>
      <c r="G6" s="54">
        <v>1227400611</v>
      </c>
      <c r="H6" s="54">
        <v>2355428073</v>
      </c>
      <c r="I6" s="54">
        <v>47871860</v>
      </c>
      <c r="J6" s="54">
        <v>450243775</v>
      </c>
      <c r="K6" s="44"/>
      <c r="L6" s="6">
        <f t="shared" si="5"/>
        <v>8.0593626707498078</v>
      </c>
      <c r="M6" s="6">
        <f t="shared" si="6"/>
        <v>0.34257864923356746</v>
      </c>
      <c r="N6" s="6">
        <f t="shared" si="7"/>
        <v>9.4051865751612738</v>
      </c>
      <c r="O6" s="6">
        <f t="shared" si="8"/>
        <v>0.1911515703498198</v>
      </c>
      <c r="P6" s="6">
        <f t="shared" si="9"/>
        <v>0.1256671235805033</v>
      </c>
    </row>
    <row r="7" spans="1:16" x14ac:dyDescent="0.25">
      <c r="A7" s="2">
        <v>6</v>
      </c>
      <c r="B7" s="43" t="s">
        <v>60</v>
      </c>
      <c r="C7" s="47">
        <v>830007073</v>
      </c>
      <c r="D7" s="51">
        <v>27173849000</v>
      </c>
      <c r="E7" s="54">
        <v>6391643000</v>
      </c>
      <c r="F7" s="54">
        <v>53813084000</v>
      </c>
      <c r="G7" s="54">
        <v>11458690000</v>
      </c>
      <c r="H7" s="54">
        <v>42354394000</v>
      </c>
      <c r="I7" s="54">
        <v>154609000</v>
      </c>
      <c r="J7" s="54">
        <v>5431494000</v>
      </c>
      <c r="L7" s="6">
        <f t="shared" si="5"/>
        <v>4.2514653900413402</v>
      </c>
      <c r="M7" s="6">
        <f t="shared" si="6"/>
        <v>0.21293501781091007</v>
      </c>
      <c r="N7" s="6">
        <f t="shared" si="7"/>
        <v>35.13051633475412</v>
      </c>
      <c r="O7" s="6">
        <f t="shared" si="8"/>
        <v>0.12823920937223185</v>
      </c>
      <c r="P7" s="6">
        <f t="shared" si="9"/>
        <v>0.10093259104049862</v>
      </c>
    </row>
    <row r="8" spans="1:16" x14ac:dyDescent="0.25">
      <c r="A8" s="2">
        <v>7</v>
      </c>
      <c r="B8" s="43" t="s">
        <v>67</v>
      </c>
      <c r="C8" s="47">
        <v>900356846</v>
      </c>
      <c r="D8" s="52">
        <v>498167491111</v>
      </c>
      <c r="E8" s="54">
        <v>223321885032</v>
      </c>
      <c r="F8" s="54">
        <v>890167653508</v>
      </c>
      <c r="G8" s="54">
        <v>757482117988</v>
      </c>
      <c r="H8" s="54">
        <v>132685535520</v>
      </c>
      <c r="I8" s="54">
        <v>101071979568</v>
      </c>
      <c r="J8" s="54">
        <v>203114109873</v>
      </c>
      <c r="L8" s="6">
        <f t="shared" si="5"/>
        <v>2.2307150552648127</v>
      </c>
      <c r="M8" s="6">
        <f t="shared" si="6"/>
        <v>0.85094320716203431</v>
      </c>
      <c r="N8" s="6">
        <f t="shared" si="7"/>
        <v>2.0095986122083151</v>
      </c>
      <c r="O8" s="6">
        <f t="shared" si="8"/>
        <v>1.5307931574981972</v>
      </c>
      <c r="P8" s="6">
        <f t="shared" si="9"/>
        <v>0.22817511855498421</v>
      </c>
    </row>
    <row r="9" spans="1:16" x14ac:dyDescent="0.25">
      <c r="A9" s="2">
        <v>8</v>
      </c>
      <c r="B9" s="43" t="s">
        <v>68</v>
      </c>
      <c r="C9" s="47">
        <v>901622850</v>
      </c>
      <c r="D9" s="51">
        <v>165050235</v>
      </c>
      <c r="E9" s="54">
        <v>44126967</v>
      </c>
      <c r="F9" s="54">
        <v>170950234</v>
      </c>
      <c r="G9" s="54">
        <v>44126967</v>
      </c>
      <c r="H9" s="54">
        <v>126823267</v>
      </c>
      <c r="I9" s="54">
        <v>0</v>
      </c>
      <c r="J9" s="54">
        <v>17608927</v>
      </c>
      <c r="L9" s="6">
        <f t="shared" si="5"/>
        <v>3.7403485038978546</v>
      </c>
      <c r="M9" s="6">
        <f t="shared" si="6"/>
        <v>0.25812756126440867</v>
      </c>
      <c r="N9" s="6" t="e">
        <f t="shared" si="7"/>
        <v>#DIV/0!</v>
      </c>
      <c r="O9" s="6">
        <f t="shared" si="8"/>
        <v>0.13884618663860787</v>
      </c>
      <c r="P9" s="6">
        <f t="shared" si="9"/>
        <v>0.10300615909072111</v>
      </c>
    </row>
    <row r="10" spans="1:16" x14ac:dyDescent="0.25">
      <c r="A10" s="2">
        <v>9</v>
      </c>
      <c r="B10" s="43" t="s">
        <v>69</v>
      </c>
      <c r="C10" s="47">
        <v>890932424</v>
      </c>
      <c r="D10" s="51">
        <v>344511513444</v>
      </c>
      <c r="E10" s="54">
        <v>148066487019</v>
      </c>
      <c r="F10" s="54">
        <v>1040742666598</v>
      </c>
      <c r="G10" s="54">
        <v>525509804518</v>
      </c>
      <c r="H10" s="54">
        <v>515232862080</v>
      </c>
      <c r="I10" s="54">
        <v>20948423611</v>
      </c>
      <c r="J10" s="54">
        <v>56816097331</v>
      </c>
      <c r="L10" s="6">
        <f t="shared" si="5"/>
        <v>2.3267352415796294</v>
      </c>
      <c r="M10" s="6">
        <f t="shared" si="6"/>
        <v>0.50493731196376979</v>
      </c>
      <c r="N10" s="6">
        <f t="shared" si="7"/>
        <v>2.7121896323103716</v>
      </c>
      <c r="O10" s="6">
        <f t="shared" si="8"/>
        <v>0.11027265827267475</v>
      </c>
      <c r="P10" s="6">
        <f t="shared" si="9"/>
        <v>5.4591878621371E-2</v>
      </c>
    </row>
    <row r="11" spans="1:16" x14ac:dyDescent="0.25">
      <c r="A11" s="2">
        <v>10</v>
      </c>
      <c r="B11" s="43" t="s">
        <v>70</v>
      </c>
      <c r="C11" s="47">
        <v>900849616</v>
      </c>
      <c r="D11" s="51">
        <v>339067140</v>
      </c>
      <c r="E11" s="54">
        <v>42994000</v>
      </c>
      <c r="F11" s="54">
        <v>561797008</v>
      </c>
      <c r="G11" s="54">
        <v>42994000</v>
      </c>
      <c r="H11" s="54">
        <v>518803008</v>
      </c>
      <c r="I11" s="54">
        <v>3537164</v>
      </c>
      <c r="J11" s="54">
        <v>195138437</v>
      </c>
      <c r="L11" s="6">
        <f t="shared" si="5"/>
        <v>7.8863827510815465</v>
      </c>
      <c r="M11" s="6">
        <f t="shared" si="6"/>
        <v>7.6529421459645794E-2</v>
      </c>
      <c r="N11" s="6">
        <f t="shared" si="7"/>
        <v>55.168049035894292</v>
      </c>
      <c r="O11" s="6">
        <f t="shared" si="8"/>
        <v>0.37613204625058766</v>
      </c>
      <c r="P11" s="6">
        <f t="shared" si="9"/>
        <v>0.34734687835859746</v>
      </c>
    </row>
    <row r="12" spans="1:16" x14ac:dyDescent="0.25">
      <c r="A12" s="2">
        <v>11</v>
      </c>
      <c r="B12" s="43" t="s">
        <v>71</v>
      </c>
      <c r="C12" s="47">
        <v>901340726</v>
      </c>
      <c r="D12" s="52">
        <v>8368522493</v>
      </c>
      <c r="E12" s="54">
        <v>496760746</v>
      </c>
      <c r="F12" s="54">
        <v>10491267983</v>
      </c>
      <c r="G12" s="54">
        <v>1996760746</v>
      </c>
      <c r="H12" s="54">
        <v>8494507237</v>
      </c>
      <c r="I12" s="54">
        <v>785360</v>
      </c>
      <c r="J12" s="54">
        <v>421067342</v>
      </c>
      <c r="L12" s="6">
        <f t="shared" si="5"/>
        <v>16.846183118100075</v>
      </c>
      <c r="M12" s="6">
        <f t="shared" si="6"/>
        <v>0.1903259691045488</v>
      </c>
      <c r="N12" s="6">
        <f t="shared" si="7"/>
        <v>536.14564276255476</v>
      </c>
      <c r="O12" s="6">
        <f t="shared" si="8"/>
        <v>4.9569366444934371E-2</v>
      </c>
      <c r="P12" s="6">
        <f t="shared" si="9"/>
        <v>4.0135028738403737E-2</v>
      </c>
    </row>
    <row r="13" spans="1:16" x14ac:dyDescent="0.25">
      <c r="A13" s="2">
        <v>12</v>
      </c>
      <c r="B13" s="43" t="s">
        <v>72</v>
      </c>
      <c r="C13" s="47">
        <v>902020913</v>
      </c>
      <c r="D13" s="52">
        <v>5001894246</v>
      </c>
      <c r="E13" s="54">
        <v>502300</v>
      </c>
      <c r="F13" s="54">
        <v>5001894246</v>
      </c>
      <c r="G13" s="54">
        <v>502300</v>
      </c>
      <c r="H13" s="54">
        <v>5001894246</v>
      </c>
      <c r="I13" s="54">
        <v>8383545</v>
      </c>
      <c r="J13" s="54">
        <v>10525000</v>
      </c>
      <c r="L13" s="6">
        <f t="shared" si="5"/>
        <v>9957.9817758311765</v>
      </c>
      <c r="M13" s="6">
        <f t="shared" si="6"/>
        <v>1.0042195522260148E-4</v>
      </c>
      <c r="N13" s="6">
        <f t="shared" si="7"/>
        <v>1.2554354989446588</v>
      </c>
      <c r="O13" s="6">
        <f t="shared" si="8"/>
        <v>2.1042028244433221E-3</v>
      </c>
      <c r="P13" s="6">
        <f t="shared" si="9"/>
        <v>2.1042028244433221E-3</v>
      </c>
    </row>
    <row r="17" spans="12:16" x14ac:dyDescent="0.25">
      <c r="L17" s="45"/>
      <c r="M17" s="45"/>
      <c r="N17" s="45"/>
      <c r="O17" s="45"/>
      <c r="P17" s="45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ANALISIS</vt:lpstr>
      <vt:lpstr>MUESTRA</vt:lpstr>
      <vt:lpstr>ANALISIS!Área_de_impresión</vt:lpstr>
      <vt:lpstr>ANALISIS!Títulos_a_imprimir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Mauricio Fonseca B</dc:creator>
  <cp:lastModifiedBy>USUARIO</cp:lastModifiedBy>
  <dcterms:created xsi:type="dcterms:W3CDTF">2025-07-03T19:00:50Z</dcterms:created>
  <dcterms:modified xsi:type="dcterms:W3CDTF">2026-10-07T16:47:21Z</dcterms:modified>
</cp:coreProperties>
</file>