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PRO_CONTRATOS\Downloads\"/>
    </mc:Choice>
  </mc:AlternateContent>
  <xr:revisionPtr revIDLastSave="0" documentId="13_ncr:1_{7A2866DA-18F5-4472-8BA4-7ED5A75E53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8" i="1" l="1"/>
  <c r="H49" i="1" s="1"/>
  <c r="G44" i="1"/>
  <c r="H44" i="1" s="1"/>
  <c r="H47" i="1" s="1"/>
  <c r="G43" i="1"/>
  <c r="H43" i="1" s="1"/>
  <c r="G42" i="1"/>
  <c r="H42" i="1" s="1"/>
  <c r="G41" i="1"/>
  <c r="H41" i="1" s="1"/>
  <c r="G40" i="1"/>
  <c r="H40" i="1" s="1"/>
  <c r="G39" i="1"/>
  <c r="H39" i="1" s="1"/>
  <c r="G36" i="1"/>
  <c r="H36" i="1" s="1"/>
  <c r="G35" i="1"/>
  <c r="H35" i="1" s="1"/>
  <c r="G34" i="1"/>
  <c r="H34" i="1" s="1"/>
  <c r="G33" i="1"/>
  <c r="H33" i="1" s="1"/>
  <c r="G30" i="1"/>
  <c r="H30" i="1" s="1"/>
  <c r="G29" i="1"/>
  <c r="H29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H37" i="1" l="1"/>
  <c r="H45" i="1"/>
  <c r="H27" i="1"/>
  <c r="H31" i="1"/>
</calcChain>
</file>

<file path=xl/sharedStrings.xml><?xml version="1.0" encoding="utf-8"?>
<sst xmlns="http://schemas.openxmlformats.org/spreadsheetml/2006/main" count="84" uniqueCount="63">
  <si>
    <t xml:space="preserve">OFERTA COMERCIAL </t>
  </si>
  <si>
    <t>NOMBRE:</t>
  </si>
  <si>
    <t xml:space="preserve">ALCALDIA ANAPOIMA </t>
  </si>
  <si>
    <t>OFERTA No:</t>
  </si>
  <si>
    <t>NIT:</t>
  </si>
  <si>
    <t>890.680.097-1</t>
  </si>
  <si>
    <t>FECHA:</t>
  </si>
  <si>
    <t>DIRECCION:</t>
  </si>
  <si>
    <t>CARRERA 2 #3-36</t>
  </si>
  <si>
    <t xml:space="preserve">VIGENCIA: </t>
  </si>
  <si>
    <t>TEL, FAX Y CEL:</t>
  </si>
  <si>
    <t>8993734/736</t>
  </si>
  <si>
    <t>MAQUINA:</t>
  </si>
  <si>
    <t>CIUDAD:</t>
  </si>
  <si>
    <t xml:space="preserve">ANAPIOMA- CUNDINAMARCA </t>
  </si>
  <si>
    <t>MARCA:</t>
  </si>
  <si>
    <t>CONTACTO:</t>
  </si>
  <si>
    <t>MODELO:</t>
  </si>
  <si>
    <t>E-MAIL:</t>
  </si>
  <si>
    <t>SERIE:</t>
  </si>
  <si>
    <t>Ítem</t>
  </si>
  <si>
    <t>Descripción</t>
  </si>
  <si>
    <t>Unidad de Medida</t>
  </si>
  <si>
    <t>Can</t>
  </si>
  <si>
    <t>Valor Unitario</t>
  </si>
  <si>
    <t>(%) IVA</t>
  </si>
  <si>
    <t>Valor IVA</t>
  </si>
  <si>
    <t>Valor Total UNITARIO</t>
  </si>
  <si>
    <t>CAMION COMPACTADOR OCF 227</t>
  </si>
  <si>
    <t>UNIDAD</t>
  </si>
  <si>
    <t>SERVICIO DESMONTAJE DE CAJA DE VELICIDADES PARA DESMONTAR VOLANTE Y KIT DE EMBRAGUE</t>
  </si>
  <si>
    <t xml:space="preserve">CREMALLERA PRENSA - PIN DE CREMALLERA SERVICIO ARMADO Y CALIBRACION </t>
  </si>
  <si>
    <t xml:space="preserve">SUMINISTRO DEPOSITO REFREGETANTE </t>
  </si>
  <si>
    <t>SUMINISTRO ANILLO COLLARIN CAREVACA</t>
  </si>
  <si>
    <t>SOPORTE MOTOR TRASERO VW18-310-31-310</t>
  </si>
  <si>
    <t>SOPORTE MOTOR DELANTERO VW</t>
  </si>
  <si>
    <t>RODILLO AGUJAS CONTROL CAJA 81</t>
  </si>
  <si>
    <t xml:space="preserve">KIT REPARACION CONTROL CAMBIOS CARGO VW </t>
  </si>
  <si>
    <t xml:space="preserve">TERMINAL CAJE DE CAMBIO VW31-310 </t>
  </si>
  <si>
    <t xml:space="preserve">SOPORTE DELANTERO CABINA CARGO  VW </t>
  </si>
  <si>
    <t>SUMINISTRO VALVULA DEL MONO BARRA DE CAMBIOS</t>
  </si>
  <si>
    <t>CAMION COMPACTADOR BASURA GZM 922</t>
  </si>
  <si>
    <t>GARDAPOLVOS CAUCHO DELANTEROS</t>
  </si>
  <si>
    <t xml:space="preserve">GUARDAPOLVOS CAUCHO TRASEROS </t>
  </si>
  <si>
    <t>COMPACTADOR CHEVROLET FVR 692</t>
  </si>
  <si>
    <t>SUMINISTRO E ISTALACION DE CAJA DE CAMBIOS</t>
  </si>
  <si>
    <t>SUMISTRO E ISTALACION DE BOMBA INYECION 6HK</t>
  </si>
  <si>
    <t>SUMINISTRO E ISTALACION ALTERNADOR</t>
  </si>
  <si>
    <t xml:space="preserve">SUMINISTRO Y CAMBIO FLEXIBLE EXOSTO </t>
  </si>
  <si>
    <t>MOTOCARGUERO VAISAND PLACA 051AIG</t>
  </si>
  <si>
    <t>SUMINISTRO LLANTA 500-12 KTL 508B</t>
  </si>
  <si>
    <t>SUMINISTRO Y CAMBIO DE CAJA DE REVERSA INCLUIDA MANO DE OBRA</t>
  </si>
  <si>
    <t xml:space="preserve">SUMINISTRO E INSTALACION DE PASTILLAS DE FRENO </t>
  </si>
  <si>
    <t xml:space="preserve">SUMINISTRO FILTRO DE ACEITE </t>
  </si>
  <si>
    <t xml:space="preserve">SUMINSTRO FILTRO DE AIRE </t>
  </si>
  <si>
    <t xml:space="preserve">SUMINISTRO ACEITE 20W50 </t>
  </si>
  <si>
    <t xml:space="preserve">X CUARTO </t>
  </si>
  <si>
    <t>SUB TOTAL</t>
  </si>
  <si>
    <t>EXENTO IVA</t>
  </si>
  <si>
    <t>IVA 19%</t>
  </si>
  <si>
    <t>Movil 57 3229488080</t>
  </si>
  <si>
    <t>TOTAL</t>
  </si>
  <si>
    <t>wilson_diaz@imcolpartes.com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</si>
</sst>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  <numFmt numFmtId="167" formatCode="_-[$$-240A]\ * #,##0_-;\-[$$-240A]\ * #,##0_-;_-[$$-240A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4"/>
      <color theme="1"/>
      <name val="Courier New"/>
      <family val="3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8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/>
    </xf>
    <xf numFmtId="9" fontId="11" fillId="3" borderId="9" xfId="0" applyNumberFormat="1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vertical="center"/>
    </xf>
    <xf numFmtId="0" fontId="8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9" fontId="11" fillId="3" borderId="1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6" fontId="0" fillId="0" borderId="2" xfId="1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66" fontId="0" fillId="0" borderId="2" xfId="1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7" fontId="0" fillId="0" borderId="4" xfId="1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166" fontId="0" fillId="0" borderId="12" xfId="1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9" fontId="11" fillId="3" borderId="4" xfId="0" applyNumberFormat="1" applyFont="1" applyFill="1" applyBorder="1" applyAlignment="1">
      <alignment horizontal="center" vertical="center"/>
    </xf>
    <xf numFmtId="165" fontId="11" fillId="3" borderId="1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0" fillId="3" borderId="19" xfId="0" applyFont="1" applyFill="1" applyBorder="1" applyAlignment="1">
      <alignment horizontal="center" vertical="center"/>
    </xf>
    <xf numFmtId="166" fontId="0" fillId="0" borderId="4" xfId="1" applyNumberFormat="1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165" fontId="11" fillId="3" borderId="12" xfId="0" applyNumberFormat="1" applyFont="1" applyFill="1" applyBorder="1" applyAlignment="1">
      <alignment vertical="center"/>
    </xf>
    <xf numFmtId="0" fontId="10" fillId="3" borderId="4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65" fontId="11" fillId="3" borderId="4" xfId="0" applyNumberFormat="1" applyFont="1" applyFill="1" applyBorder="1" applyAlignment="1">
      <alignment vertical="center"/>
    </xf>
    <xf numFmtId="0" fontId="0" fillId="0" borderId="12" xfId="0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9" fontId="11" fillId="3" borderId="12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166" fontId="2" fillId="2" borderId="0" xfId="3" applyNumberFormat="1" applyFont="1" applyFill="1" applyAlignment="1">
      <alignment vertical="center"/>
    </xf>
    <xf numFmtId="166" fontId="2" fillId="2" borderId="4" xfId="3" applyNumberFormat="1" applyFont="1" applyFill="1" applyBorder="1" applyAlignment="1">
      <alignment vertical="center"/>
    </xf>
    <xf numFmtId="0" fontId="12" fillId="2" borderId="25" xfId="0" applyFont="1" applyFill="1" applyBorder="1" applyAlignment="1">
      <alignment horizontal="left" vertical="center"/>
    </xf>
    <xf numFmtId="0" fontId="12" fillId="2" borderId="26" xfId="0" applyFont="1" applyFill="1" applyBorder="1" applyAlignment="1">
      <alignment horizontal="left" vertical="center"/>
    </xf>
    <xf numFmtId="0" fontId="12" fillId="2" borderId="27" xfId="0" applyFont="1" applyFill="1" applyBorder="1" applyAlignment="1">
      <alignment horizontal="left" vertical="center"/>
    </xf>
    <xf numFmtId="0" fontId="6" fillId="2" borderId="28" xfId="2" applyFill="1" applyBorder="1" applyAlignment="1">
      <alignment horizontal="left" vertical="center"/>
    </xf>
    <xf numFmtId="0" fontId="6" fillId="2" borderId="0" xfId="2" applyFill="1" applyBorder="1" applyAlignment="1">
      <alignment horizontal="left" vertical="center"/>
    </xf>
    <xf numFmtId="0" fontId="6" fillId="2" borderId="29" xfId="2" applyFill="1" applyBorder="1" applyAlignment="1">
      <alignment horizontal="left" vertical="center"/>
    </xf>
    <xf numFmtId="0" fontId="6" fillId="2" borderId="30" xfId="2" applyFill="1" applyBorder="1" applyAlignment="1">
      <alignment horizontal="left" vertical="center" wrapText="1"/>
    </xf>
    <xf numFmtId="0" fontId="6" fillId="2" borderId="31" xfId="2" applyFill="1" applyBorder="1" applyAlignment="1">
      <alignment horizontal="left" vertical="center" wrapText="1"/>
    </xf>
    <xf numFmtId="0" fontId="6" fillId="2" borderId="32" xfId="2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left"/>
    </xf>
    <xf numFmtId="0" fontId="2" fillId="2" borderId="34" xfId="0" applyFont="1" applyFill="1" applyBorder="1" applyAlignment="1">
      <alignment vertical="center"/>
    </xf>
    <xf numFmtId="166" fontId="2" fillId="2" borderId="35" xfId="3" applyNumberFormat="1" applyFont="1" applyFill="1" applyBorder="1" applyAlignment="1">
      <alignment vertical="center"/>
    </xf>
    <xf numFmtId="0" fontId="7" fillId="3" borderId="36" xfId="0" applyFont="1" applyFill="1" applyBorder="1" applyAlignment="1">
      <alignment horizontal="center" vertical="center" wrapText="1"/>
    </xf>
    <xf numFmtId="165" fontId="8" fillId="3" borderId="36" xfId="0" applyNumberFormat="1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166" fontId="11" fillId="3" borderId="11" xfId="1" applyNumberFormat="1" applyFont="1" applyFill="1" applyBorder="1" applyAlignment="1">
      <alignment vertical="center"/>
    </xf>
    <xf numFmtId="166" fontId="11" fillId="3" borderId="4" xfId="1" applyNumberFormat="1" applyFont="1" applyFill="1" applyBorder="1" applyAlignment="1">
      <alignment vertical="center"/>
    </xf>
    <xf numFmtId="165" fontId="11" fillId="3" borderId="1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/>
    </xf>
    <xf numFmtId="3" fontId="5" fillId="0" borderId="37" xfId="0" applyNumberFormat="1" applyFont="1" applyBorder="1" applyAlignment="1">
      <alignment horizontal="center" vertical="center"/>
    </xf>
    <xf numFmtId="49" fontId="5" fillId="0" borderId="37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/>
    </xf>
    <xf numFmtId="0" fontId="9" fillId="2" borderId="17" xfId="0" applyFont="1" applyFill="1" applyBorder="1"/>
    <xf numFmtId="0" fontId="9" fillId="2" borderId="18" xfId="0" applyFont="1" applyFill="1" applyBorder="1"/>
    <xf numFmtId="0" fontId="11" fillId="3" borderId="19" xfId="0" applyFont="1" applyFill="1" applyBorder="1" applyAlignment="1">
      <alignment horizontal="center"/>
    </xf>
    <xf numFmtId="0" fontId="9" fillId="2" borderId="24" xfId="0" applyFont="1" applyFill="1" applyBorder="1"/>
    <xf numFmtId="0" fontId="11" fillId="3" borderId="13" xfId="0" applyFont="1" applyFill="1" applyBorder="1" applyAlignment="1">
      <alignment horizontal="center"/>
    </xf>
    <xf numFmtId="0" fontId="9" fillId="2" borderId="6" xfId="0" applyFont="1" applyFill="1" applyBorder="1"/>
    <xf numFmtId="0" fontId="9" fillId="2" borderId="14" xfId="0" applyFont="1" applyFill="1" applyBorder="1"/>
    <xf numFmtId="0" fontId="7" fillId="3" borderId="5" xfId="0" applyFont="1" applyFill="1" applyBorder="1" applyAlignment="1">
      <alignment horizontal="center" vertical="center" wrapText="1"/>
    </xf>
    <xf numFmtId="0" fontId="9" fillId="2" borderId="7" xfId="0" applyFont="1" applyFill="1" applyBorder="1"/>
    <xf numFmtId="0" fontId="13" fillId="2" borderId="37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vertical="center"/>
    </xf>
    <xf numFmtId="14" fontId="13" fillId="2" borderId="37" xfId="0" applyNumberFormat="1" applyFont="1" applyFill="1" applyBorder="1" applyAlignment="1">
      <alignment vertical="center"/>
    </xf>
    <xf numFmtId="0" fontId="14" fillId="0" borderId="37" xfId="0" applyFont="1" applyBorder="1" applyAlignment="1">
      <alignment horizontal="center" wrapText="1"/>
    </xf>
    <xf numFmtId="0" fontId="15" fillId="0" borderId="37" xfId="2" applyFont="1" applyBorder="1" applyAlignment="1">
      <alignment horizontal="center" wrapText="1"/>
    </xf>
    <xf numFmtId="0" fontId="10" fillId="3" borderId="45" xfId="0" applyFont="1" applyFill="1" applyBorder="1" applyAlignment="1">
      <alignment horizontal="center" vertical="center"/>
    </xf>
    <xf numFmtId="166" fontId="0" fillId="0" borderId="4" xfId="1" applyNumberFormat="1" applyFont="1" applyFill="1" applyBorder="1" applyAlignment="1">
      <alignment horizontal="center" vertical="center" wrapText="1"/>
    </xf>
    <xf numFmtId="9" fontId="11" fillId="3" borderId="45" xfId="0" applyNumberFormat="1" applyFont="1" applyFill="1" applyBorder="1" applyAlignment="1">
      <alignment horizontal="center" vertical="center"/>
    </xf>
    <xf numFmtId="165" fontId="11" fillId="3" borderId="45" xfId="0" applyNumberFormat="1" applyFont="1" applyFill="1" applyBorder="1" applyAlignment="1">
      <alignment vertical="center"/>
    </xf>
  </cellXfs>
  <cellStyles count="4">
    <cellStyle name="Hipervínculo" xfId="2" builtinId="8"/>
    <cellStyle name="Moneda" xfId="1" builtinId="4"/>
    <cellStyle name="Moneda 20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57150</xdr:rowOff>
    </xdr:from>
    <xdr:to>
      <xdr:col>7</xdr:col>
      <xdr:colOff>981075</xdr:colOff>
      <xdr:row>5</xdr:row>
      <xdr:rowOff>285750</xdr:rowOff>
    </xdr:to>
    <xdr:pic>
      <xdr:nvPicPr>
        <xdr:cNvPr id="2" name="Imagen 1" descr="LOGO SAS (003)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381000"/>
          <a:ext cx="5324475" cy="152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ilson_diaz@imcolpart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view="pageLayout" zoomScaleNormal="100" workbookViewId="0">
      <selection activeCell="C21" sqref="C21"/>
    </sheetView>
  </sheetViews>
  <sheetFormatPr baseColWidth="10" defaultRowHeight="25.5" customHeight="1" x14ac:dyDescent="0.25"/>
  <cols>
    <col min="1" max="1" width="4.28515625" customWidth="1"/>
    <col min="2" max="2" width="24.28515625" customWidth="1"/>
    <col min="3" max="3" width="9.28515625" customWidth="1"/>
    <col min="4" max="4" width="5.85546875" customWidth="1"/>
    <col min="5" max="5" width="11.42578125" style="58"/>
    <col min="6" max="6" width="6.140625" style="58" customWidth="1"/>
    <col min="7" max="7" width="10.140625" style="58" customWidth="1"/>
    <col min="8" max="8" width="14.85546875" style="58" customWidth="1"/>
  </cols>
  <sheetData>
    <row r="1" spans="1:8" ht="25.5" customHeight="1" x14ac:dyDescent="0.25">
      <c r="A1" s="59" t="s">
        <v>0</v>
      </c>
      <c r="B1" s="60"/>
      <c r="C1" s="60"/>
      <c r="D1" s="60"/>
      <c r="E1" s="60"/>
      <c r="F1" s="60"/>
      <c r="G1" s="60"/>
      <c r="H1" s="61"/>
    </row>
    <row r="2" spans="1:8" ht="25.5" customHeight="1" x14ac:dyDescent="0.25">
      <c r="A2" s="62"/>
      <c r="B2" s="63"/>
      <c r="C2" s="63"/>
      <c r="D2" s="63"/>
      <c r="E2" s="63"/>
      <c r="F2" s="63"/>
      <c r="G2" s="63"/>
      <c r="H2" s="64"/>
    </row>
    <row r="3" spans="1:8" ht="25.5" customHeight="1" x14ac:dyDescent="0.25">
      <c r="A3" s="65"/>
      <c r="B3" s="66"/>
      <c r="C3" s="66"/>
      <c r="D3" s="66"/>
      <c r="E3" s="66"/>
      <c r="F3" s="66"/>
      <c r="G3" s="66"/>
      <c r="H3" s="67"/>
    </row>
    <row r="4" spans="1:8" ht="25.5" customHeight="1" x14ac:dyDescent="0.25">
      <c r="A4" s="65"/>
      <c r="B4" s="66"/>
      <c r="C4" s="66"/>
      <c r="D4" s="66"/>
      <c r="E4" s="66"/>
      <c r="F4" s="66"/>
      <c r="G4" s="66"/>
      <c r="H4" s="67"/>
    </row>
    <row r="5" spans="1:8" ht="25.5" customHeight="1" x14ac:dyDescent="0.25">
      <c r="A5" s="65"/>
      <c r="B5" s="66"/>
      <c r="C5" s="66"/>
      <c r="D5" s="66"/>
      <c r="E5" s="66"/>
      <c r="F5" s="66"/>
      <c r="G5" s="66"/>
      <c r="H5" s="67"/>
    </row>
    <row r="6" spans="1:8" ht="25.5" customHeight="1" thickBot="1" x14ac:dyDescent="0.3">
      <c r="A6" s="68"/>
      <c r="B6" s="69"/>
      <c r="C6" s="69"/>
      <c r="D6" s="69"/>
      <c r="E6" s="69"/>
      <c r="F6" s="69"/>
      <c r="G6" s="69"/>
      <c r="H6" s="70"/>
    </row>
    <row r="7" spans="1:8" ht="16.5" customHeight="1" thickBot="1" x14ac:dyDescent="0.3">
      <c r="A7" s="88" t="s">
        <v>1</v>
      </c>
      <c r="B7" s="88"/>
      <c r="C7" s="71" t="s">
        <v>2</v>
      </c>
      <c r="D7" s="71"/>
      <c r="E7" s="71"/>
      <c r="F7" s="89" t="s">
        <v>3</v>
      </c>
      <c r="G7" s="89"/>
      <c r="H7" s="90"/>
    </row>
    <row r="8" spans="1:8" ht="16.5" customHeight="1" thickBot="1" x14ac:dyDescent="0.3">
      <c r="A8" s="89" t="s">
        <v>4</v>
      </c>
      <c r="B8" s="89"/>
      <c r="C8" s="72" t="s">
        <v>5</v>
      </c>
      <c r="D8" s="72"/>
      <c r="E8" s="72"/>
      <c r="F8" s="89" t="s">
        <v>6</v>
      </c>
      <c r="G8" s="89"/>
      <c r="H8" s="91">
        <v>46256</v>
      </c>
    </row>
    <row r="9" spans="1:8" ht="16.5" customHeight="1" thickBot="1" x14ac:dyDescent="0.3">
      <c r="A9" s="89" t="s">
        <v>7</v>
      </c>
      <c r="B9" s="89"/>
      <c r="C9" s="73" t="s">
        <v>8</v>
      </c>
      <c r="D9" s="73"/>
      <c r="E9" s="73"/>
      <c r="F9" s="89" t="s">
        <v>9</v>
      </c>
      <c r="G9" s="89"/>
      <c r="H9" s="90"/>
    </row>
    <row r="10" spans="1:8" ht="16.5" customHeight="1" thickBot="1" x14ac:dyDescent="0.3">
      <c r="A10" s="89" t="s">
        <v>10</v>
      </c>
      <c r="B10" s="89"/>
      <c r="C10" s="74" t="s">
        <v>11</v>
      </c>
      <c r="D10" s="74"/>
      <c r="E10" s="74"/>
      <c r="F10" s="89" t="s">
        <v>12</v>
      </c>
      <c r="G10" s="89"/>
      <c r="H10" s="90"/>
    </row>
    <row r="11" spans="1:8" ht="16.5" customHeight="1" thickBot="1" x14ac:dyDescent="0.3">
      <c r="A11" s="89" t="s">
        <v>13</v>
      </c>
      <c r="B11" s="89"/>
      <c r="C11" s="74" t="s">
        <v>14</v>
      </c>
      <c r="D11" s="74"/>
      <c r="E11" s="74"/>
      <c r="F11" s="89" t="s">
        <v>15</v>
      </c>
      <c r="G11" s="89"/>
      <c r="H11" s="90"/>
    </row>
    <row r="12" spans="1:8" ht="16.5" customHeight="1" thickBot="1" x14ac:dyDescent="0.3">
      <c r="A12" s="89" t="s">
        <v>16</v>
      </c>
      <c r="B12" s="89"/>
      <c r="C12" s="92"/>
      <c r="D12" s="92"/>
      <c r="E12" s="92"/>
      <c r="F12" s="89" t="s">
        <v>17</v>
      </c>
      <c r="G12" s="89"/>
      <c r="H12" s="90"/>
    </row>
    <row r="13" spans="1:8" ht="16.5" customHeight="1" thickBot="1" x14ac:dyDescent="0.3">
      <c r="A13" s="89" t="s">
        <v>18</v>
      </c>
      <c r="B13" s="89"/>
      <c r="C13" s="93"/>
      <c r="D13" s="93"/>
      <c r="E13" s="93"/>
      <c r="F13" s="89" t="s">
        <v>19</v>
      </c>
      <c r="G13" s="89"/>
      <c r="H13" s="90"/>
    </row>
    <row r="14" spans="1:8" ht="25.5" customHeight="1" x14ac:dyDescent="0.25">
      <c r="A14" s="52" t="s">
        <v>20</v>
      </c>
      <c r="B14" s="52" t="s">
        <v>21</v>
      </c>
      <c r="C14" s="52" t="s">
        <v>22</v>
      </c>
      <c r="D14" s="52" t="s">
        <v>23</v>
      </c>
      <c r="E14" s="53" t="s">
        <v>24</v>
      </c>
      <c r="F14" s="54" t="s">
        <v>25</v>
      </c>
      <c r="G14" s="54" t="s">
        <v>26</v>
      </c>
      <c r="H14" s="54" t="s">
        <v>27</v>
      </c>
    </row>
    <row r="15" spans="1:8" ht="25.5" customHeight="1" x14ac:dyDescent="0.25">
      <c r="A15" s="86" t="s">
        <v>28</v>
      </c>
      <c r="B15" s="84"/>
      <c r="C15" s="84"/>
      <c r="D15" s="84"/>
      <c r="E15" s="84"/>
      <c r="F15" s="84"/>
      <c r="G15" s="84"/>
      <c r="H15" s="87"/>
    </row>
    <row r="16" spans="1:8" ht="25.5" customHeight="1" x14ac:dyDescent="0.25">
      <c r="A16" s="1">
        <v>1</v>
      </c>
      <c r="B16" s="9" t="s">
        <v>30</v>
      </c>
      <c r="C16" s="7" t="s">
        <v>29</v>
      </c>
      <c r="D16" s="7">
        <v>1</v>
      </c>
      <c r="E16" s="10">
        <v>1479999.5999999999</v>
      </c>
      <c r="F16" s="8">
        <v>0.19</v>
      </c>
      <c r="G16" s="21">
        <f t="shared" ref="G16:G20" si="0">E16*F16</f>
        <v>281199.924</v>
      </c>
      <c r="H16" s="55">
        <f t="shared" ref="H16:H20" si="1">E16+G16</f>
        <v>1761199.5239999997</v>
      </c>
    </row>
    <row r="17" spans="1:8" ht="25.5" customHeight="1" x14ac:dyDescent="0.25">
      <c r="A17" s="1">
        <v>2</v>
      </c>
      <c r="B17" s="9" t="s">
        <v>31</v>
      </c>
      <c r="C17" s="7" t="s">
        <v>29</v>
      </c>
      <c r="D17" s="7">
        <v>1</v>
      </c>
      <c r="E17" s="10">
        <v>2680542</v>
      </c>
      <c r="F17" s="8">
        <v>0.19</v>
      </c>
      <c r="G17" s="21">
        <f t="shared" si="0"/>
        <v>509302.98</v>
      </c>
      <c r="H17" s="55">
        <f t="shared" si="1"/>
        <v>3189844.98</v>
      </c>
    </row>
    <row r="18" spans="1:8" ht="25.5" customHeight="1" x14ac:dyDescent="0.25">
      <c r="A18" s="6">
        <v>3</v>
      </c>
      <c r="B18" s="11" t="s">
        <v>32</v>
      </c>
      <c r="C18" s="7" t="s">
        <v>29</v>
      </c>
      <c r="D18" s="7">
        <v>1</v>
      </c>
      <c r="E18" s="10">
        <v>584870.40000000002</v>
      </c>
      <c r="F18" s="8">
        <v>0.19</v>
      </c>
      <c r="G18" s="21">
        <f t="shared" si="0"/>
        <v>111125.376</v>
      </c>
      <c r="H18" s="55">
        <f t="shared" si="1"/>
        <v>695995.77600000007</v>
      </c>
    </row>
    <row r="19" spans="1:8" ht="25.5" customHeight="1" x14ac:dyDescent="0.25">
      <c r="A19" s="1">
        <v>4</v>
      </c>
      <c r="B19" s="12" t="s">
        <v>33</v>
      </c>
      <c r="C19" s="7" t="s">
        <v>29</v>
      </c>
      <c r="D19" s="7">
        <v>1</v>
      </c>
      <c r="E19" s="13">
        <v>3117747.6</v>
      </c>
      <c r="F19" s="8">
        <v>0.19</v>
      </c>
      <c r="G19" s="21">
        <f t="shared" si="0"/>
        <v>592372.04399999999</v>
      </c>
      <c r="H19" s="55">
        <f t="shared" si="1"/>
        <v>3710119.6440000003</v>
      </c>
    </row>
    <row r="20" spans="1:8" ht="25.5" customHeight="1" x14ac:dyDescent="0.25">
      <c r="A20" s="1">
        <v>5</v>
      </c>
      <c r="B20" s="14" t="s">
        <v>34</v>
      </c>
      <c r="C20" s="7" t="s">
        <v>29</v>
      </c>
      <c r="D20" s="7">
        <v>1</v>
      </c>
      <c r="E20" s="15">
        <v>363024</v>
      </c>
      <c r="F20" s="8">
        <v>0.19</v>
      </c>
      <c r="G20" s="21">
        <f t="shared" si="0"/>
        <v>68974.559999999998</v>
      </c>
      <c r="H20" s="55">
        <f t="shared" si="1"/>
        <v>431998.56</v>
      </c>
    </row>
    <row r="21" spans="1:8" ht="25.5" customHeight="1" x14ac:dyDescent="0.25">
      <c r="A21" s="6">
        <v>6</v>
      </c>
      <c r="B21" s="14" t="s">
        <v>35</v>
      </c>
      <c r="C21" s="7" t="s">
        <v>29</v>
      </c>
      <c r="D21" s="7">
        <v>1</v>
      </c>
      <c r="E21" s="15">
        <v>484029.6</v>
      </c>
      <c r="F21" s="8">
        <v>0.19</v>
      </c>
      <c r="G21" s="21">
        <f t="shared" ref="G21:G26" si="2">E21*F21</f>
        <v>91965.623999999996</v>
      </c>
      <c r="H21" s="55">
        <f t="shared" ref="H21:H26" si="3">E21+G21</f>
        <v>575995.22399999993</v>
      </c>
    </row>
    <row r="22" spans="1:8" ht="25.5" customHeight="1" x14ac:dyDescent="0.25">
      <c r="A22" s="1">
        <v>7</v>
      </c>
      <c r="B22" s="14" t="s">
        <v>36</v>
      </c>
      <c r="C22" s="7" t="s">
        <v>29</v>
      </c>
      <c r="D22" s="7">
        <v>1</v>
      </c>
      <c r="E22" s="15">
        <v>20167.2</v>
      </c>
      <c r="F22" s="8">
        <v>0.19</v>
      </c>
      <c r="G22" s="21">
        <f t="shared" si="2"/>
        <v>3831.768</v>
      </c>
      <c r="H22" s="55">
        <f t="shared" si="3"/>
        <v>23998.968000000001</v>
      </c>
    </row>
    <row r="23" spans="1:8" ht="25.5" customHeight="1" x14ac:dyDescent="0.25">
      <c r="A23" s="1">
        <v>8</v>
      </c>
      <c r="B23" s="14" t="s">
        <v>37</v>
      </c>
      <c r="C23" s="7" t="s">
        <v>29</v>
      </c>
      <c r="D23" s="7">
        <v>1</v>
      </c>
      <c r="E23" s="15">
        <v>302520</v>
      </c>
      <c r="F23" s="8">
        <v>0.19</v>
      </c>
      <c r="G23" s="21">
        <f t="shared" si="2"/>
        <v>57478.8</v>
      </c>
      <c r="H23" s="55">
        <f t="shared" si="3"/>
        <v>359998.8</v>
      </c>
    </row>
    <row r="24" spans="1:8" ht="25.5" customHeight="1" x14ac:dyDescent="0.25">
      <c r="A24" s="6">
        <v>9</v>
      </c>
      <c r="B24" s="14" t="s">
        <v>38</v>
      </c>
      <c r="C24" s="7" t="s">
        <v>29</v>
      </c>
      <c r="D24" s="7">
        <v>1</v>
      </c>
      <c r="E24" s="15">
        <v>312000</v>
      </c>
      <c r="F24" s="8">
        <v>0.19</v>
      </c>
      <c r="G24" s="21">
        <f t="shared" si="2"/>
        <v>59280</v>
      </c>
      <c r="H24" s="55">
        <f t="shared" si="3"/>
        <v>371280</v>
      </c>
    </row>
    <row r="25" spans="1:8" ht="25.5" customHeight="1" x14ac:dyDescent="0.25">
      <c r="A25" s="1">
        <v>10</v>
      </c>
      <c r="B25" s="16" t="s">
        <v>39</v>
      </c>
      <c r="C25" s="7" t="s">
        <v>29</v>
      </c>
      <c r="D25" s="7">
        <v>1</v>
      </c>
      <c r="E25" s="17">
        <v>282357.59999999998</v>
      </c>
      <c r="F25" s="8">
        <v>0.19</v>
      </c>
      <c r="G25" s="21">
        <f t="shared" si="2"/>
        <v>53647.943999999996</v>
      </c>
      <c r="H25" s="55">
        <f t="shared" si="3"/>
        <v>336005.54399999999</v>
      </c>
    </row>
    <row r="26" spans="1:8" ht="25.5" customHeight="1" x14ac:dyDescent="0.25">
      <c r="A26" s="1">
        <v>11</v>
      </c>
      <c r="B26" s="9" t="s">
        <v>40</v>
      </c>
      <c r="C26" s="94" t="s">
        <v>29</v>
      </c>
      <c r="D26" s="94">
        <v>1</v>
      </c>
      <c r="E26" s="95">
        <v>601188</v>
      </c>
      <c r="F26" s="96">
        <v>0.19</v>
      </c>
      <c r="G26" s="97">
        <f t="shared" si="2"/>
        <v>114225.72</v>
      </c>
      <c r="H26" s="56">
        <f t="shared" si="3"/>
        <v>715413.72</v>
      </c>
    </row>
    <row r="27" spans="1:8" ht="25.5" customHeight="1" x14ac:dyDescent="0.25">
      <c r="A27" s="83"/>
      <c r="B27" s="84"/>
      <c r="C27" s="84"/>
      <c r="D27" s="84"/>
      <c r="E27" s="84"/>
      <c r="F27" s="84"/>
      <c r="G27" s="85"/>
      <c r="H27" s="57">
        <f>SUM(H16:H26)</f>
        <v>12171850.74</v>
      </c>
    </row>
    <row r="28" spans="1:8" ht="25.5" customHeight="1" x14ac:dyDescent="0.25">
      <c r="A28" s="78" t="s">
        <v>41</v>
      </c>
      <c r="B28" s="79"/>
      <c r="C28" s="79"/>
      <c r="D28" s="79"/>
      <c r="E28" s="79"/>
      <c r="F28" s="79"/>
      <c r="G28" s="79"/>
      <c r="H28" s="80"/>
    </row>
    <row r="29" spans="1:8" ht="25.5" customHeight="1" x14ac:dyDescent="0.25">
      <c r="A29" s="1">
        <v>1</v>
      </c>
      <c r="B29" s="22" t="s">
        <v>42</v>
      </c>
      <c r="C29" s="3" t="s">
        <v>29</v>
      </c>
      <c r="D29" s="23">
        <v>1</v>
      </c>
      <c r="E29" s="24">
        <v>209400</v>
      </c>
      <c r="F29" s="4">
        <v>0.19</v>
      </c>
      <c r="G29" s="21">
        <f t="shared" ref="G29:G30" si="4">E29*F29</f>
        <v>39786</v>
      </c>
      <c r="H29" s="5">
        <f t="shared" ref="H29:H30" si="5">E29+G29</f>
        <v>249186</v>
      </c>
    </row>
    <row r="30" spans="1:8" ht="25.5" customHeight="1" x14ac:dyDescent="0.25">
      <c r="A30" s="6">
        <v>2</v>
      </c>
      <c r="B30" s="22" t="s">
        <v>43</v>
      </c>
      <c r="C30" s="7" t="s">
        <v>29</v>
      </c>
      <c r="D30" s="25">
        <v>1</v>
      </c>
      <c r="E30" s="24">
        <v>269400</v>
      </c>
      <c r="F30" s="8">
        <v>0.19</v>
      </c>
      <c r="G30" s="21">
        <f t="shared" si="4"/>
        <v>51186</v>
      </c>
      <c r="H30" s="5">
        <f t="shared" si="5"/>
        <v>320586</v>
      </c>
    </row>
    <row r="31" spans="1:8" ht="25.5" customHeight="1" x14ac:dyDescent="0.25">
      <c r="A31" s="75"/>
      <c r="B31" s="76"/>
      <c r="C31" s="76"/>
      <c r="D31" s="76"/>
      <c r="E31" s="76"/>
      <c r="F31" s="76"/>
      <c r="G31" s="77"/>
      <c r="H31" s="57">
        <f>SUM(H29:H30)</f>
        <v>569772</v>
      </c>
    </row>
    <row r="32" spans="1:8" ht="25.5" customHeight="1" x14ac:dyDescent="0.25">
      <c r="A32" s="78" t="s">
        <v>44</v>
      </c>
      <c r="B32" s="79"/>
      <c r="C32" s="79"/>
      <c r="D32" s="79"/>
      <c r="E32" s="79"/>
      <c r="F32" s="79"/>
      <c r="G32" s="79"/>
      <c r="H32" s="80"/>
    </row>
    <row r="33" spans="1:8" ht="25.5" customHeight="1" x14ac:dyDescent="0.25">
      <c r="A33" s="1">
        <v>1</v>
      </c>
      <c r="B33" s="26" t="s">
        <v>45</v>
      </c>
      <c r="C33" s="7" t="s">
        <v>29</v>
      </c>
      <c r="D33" s="7">
        <v>1</v>
      </c>
      <c r="E33" s="27">
        <v>33277200</v>
      </c>
      <c r="F33" s="8">
        <v>0.19</v>
      </c>
      <c r="G33" s="21">
        <f>E33*F33</f>
        <v>6322668</v>
      </c>
      <c r="H33" s="21">
        <f>E33+G33</f>
        <v>39599868</v>
      </c>
    </row>
    <row r="34" spans="1:8" ht="25.5" customHeight="1" x14ac:dyDescent="0.25">
      <c r="A34" s="1">
        <v>2</v>
      </c>
      <c r="B34" s="28" t="s">
        <v>46</v>
      </c>
      <c r="C34" s="7" t="s">
        <v>29</v>
      </c>
      <c r="D34" s="7">
        <v>1</v>
      </c>
      <c r="E34" s="21">
        <v>12240000</v>
      </c>
      <c r="F34" s="8">
        <v>0.19</v>
      </c>
      <c r="G34" s="21">
        <f>E34*F34</f>
        <v>2325600</v>
      </c>
      <c r="H34" s="5">
        <f>E34+G34</f>
        <v>14565600</v>
      </c>
    </row>
    <row r="35" spans="1:8" ht="25.5" customHeight="1" x14ac:dyDescent="0.25">
      <c r="A35" s="1">
        <v>3</v>
      </c>
      <c r="B35" s="28" t="s">
        <v>47</v>
      </c>
      <c r="C35" s="7" t="s">
        <v>29</v>
      </c>
      <c r="D35" s="7">
        <v>1</v>
      </c>
      <c r="E35" s="30">
        <v>2396142</v>
      </c>
      <c r="F35" s="8">
        <v>0.19</v>
      </c>
      <c r="G35" s="21">
        <f>E35*F35</f>
        <v>455266.98</v>
      </c>
      <c r="H35" s="5">
        <f>E35+G35</f>
        <v>2851408.98</v>
      </c>
    </row>
    <row r="36" spans="1:8" ht="25.5" customHeight="1" x14ac:dyDescent="0.25">
      <c r="A36" s="1">
        <v>4</v>
      </c>
      <c r="B36" s="29" t="s">
        <v>48</v>
      </c>
      <c r="C36" s="19" t="s">
        <v>29</v>
      </c>
      <c r="D36" s="19">
        <v>1</v>
      </c>
      <c r="E36" s="30">
        <v>360000</v>
      </c>
      <c r="F36" s="20">
        <v>0.19</v>
      </c>
      <c r="G36" s="30">
        <f>E36*F36</f>
        <v>68400</v>
      </c>
      <c r="H36" s="30">
        <f>E36+G36</f>
        <v>428400</v>
      </c>
    </row>
    <row r="37" spans="1:8" ht="25.5" customHeight="1" x14ac:dyDescent="0.25">
      <c r="A37" s="81"/>
      <c r="B37" s="79"/>
      <c r="C37" s="79"/>
      <c r="D37" s="79"/>
      <c r="E37" s="79"/>
      <c r="F37" s="79"/>
      <c r="G37" s="82"/>
      <c r="H37" s="5">
        <f>SUM(H33:H36)</f>
        <v>57445276.979999997</v>
      </c>
    </row>
    <row r="38" spans="1:8" ht="25.5" customHeight="1" x14ac:dyDescent="0.25">
      <c r="A38" s="78" t="s">
        <v>49</v>
      </c>
      <c r="B38" s="79"/>
      <c r="C38" s="79"/>
      <c r="D38" s="79"/>
      <c r="E38" s="79"/>
      <c r="F38" s="79"/>
      <c r="G38" s="79"/>
      <c r="H38" s="80"/>
    </row>
    <row r="39" spans="1:8" ht="25.5" customHeight="1" x14ac:dyDescent="0.25">
      <c r="A39" s="1">
        <v>1</v>
      </c>
      <c r="B39" s="2" t="s">
        <v>50</v>
      </c>
      <c r="C39" s="3" t="s">
        <v>29</v>
      </c>
      <c r="D39" s="3">
        <v>1</v>
      </c>
      <c r="E39" s="5">
        <v>346320</v>
      </c>
      <c r="F39" s="4">
        <v>0.19</v>
      </c>
      <c r="G39" s="5">
        <f t="shared" ref="G39" si="6">E39*F39</f>
        <v>65800.800000000003</v>
      </c>
      <c r="H39" s="5">
        <f t="shared" ref="H39" si="7">E39+G39</f>
        <v>412120.8</v>
      </c>
    </row>
    <row r="40" spans="1:8" ht="25.5" customHeight="1" x14ac:dyDescent="0.25">
      <c r="A40" s="1">
        <v>2</v>
      </c>
      <c r="B40" s="28" t="s">
        <v>51</v>
      </c>
      <c r="C40" s="7" t="s">
        <v>29</v>
      </c>
      <c r="D40" s="7">
        <v>1</v>
      </c>
      <c r="E40" s="30">
        <v>877440</v>
      </c>
      <c r="F40" s="8">
        <v>0.19</v>
      </c>
      <c r="G40" s="21">
        <f>E40*F40</f>
        <v>166713.60000000001</v>
      </c>
      <c r="H40" s="5">
        <f>E40+G40</f>
        <v>1044153.6</v>
      </c>
    </row>
    <row r="41" spans="1:8" ht="25.5" customHeight="1" x14ac:dyDescent="0.25">
      <c r="A41" s="6">
        <v>3</v>
      </c>
      <c r="B41" s="31" t="s">
        <v>52</v>
      </c>
      <c r="C41" s="32" t="s">
        <v>29</v>
      </c>
      <c r="D41" s="32">
        <v>1</v>
      </c>
      <c r="E41" s="27">
        <v>167347.19999999998</v>
      </c>
      <c r="F41" s="33">
        <v>0.19</v>
      </c>
      <c r="G41" s="27">
        <f>E41*F41</f>
        <v>31795.967999999997</v>
      </c>
      <c r="H41" s="27">
        <f>E41+G41</f>
        <v>199143.16799999998</v>
      </c>
    </row>
    <row r="42" spans="1:8" ht="25.5" customHeight="1" x14ac:dyDescent="0.25">
      <c r="A42" s="6">
        <v>4</v>
      </c>
      <c r="B42" s="29" t="s">
        <v>53</v>
      </c>
      <c r="C42" s="7" t="s">
        <v>29</v>
      </c>
      <c r="D42" s="7">
        <v>1</v>
      </c>
      <c r="E42" s="30">
        <v>84248.4</v>
      </c>
      <c r="F42" s="8">
        <v>0.19</v>
      </c>
      <c r="G42" s="27">
        <f t="shared" ref="G42:G44" si="8">E42*F42</f>
        <v>16007.196</v>
      </c>
      <c r="H42" s="27">
        <f t="shared" ref="H42:H44" si="9">E42+G42</f>
        <v>100255.59599999999</v>
      </c>
    </row>
    <row r="43" spans="1:8" ht="25.5" customHeight="1" x14ac:dyDescent="0.25">
      <c r="A43" s="18">
        <v>5</v>
      </c>
      <c r="B43" s="29" t="s">
        <v>54</v>
      </c>
      <c r="C43" s="19" t="s">
        <v>29</v>
      </c>
      <c r="D43" s="19">
        <v>1</v>
      </c>
      <c r="E43" s="30">
        <v>50220</v>
      </c>
      <c r="F43" s="20">
        <v>0.19</v>
      </c>
      <c r="G43" s="30">
        <f t="shared" si="8"/>
        <v>9541.7999999999993</v>
      </c>
      <c r="H43" s="30">
        <f t="shared" si="9"/>
        <v>59761.8</v>
      </c>
    </row>
    <row r="44" spans="1:8" ht="25.5" customHeight="1" x14ac:dyDescent="0.25">
      <c r="A44" s="18">
        <v>6</v>
      </c>
      <c r="B44" s="29" t="s">
        <v>55</v>
      </c>
      <c r="C44" s="19" t="s">
        <v>56</v>
      </c>
      <c r="D44" s="19">
        <v>1</v>
      </c>
      <c r="E44" s="30">
        <v>70632</v>
      </c>
      <c r="F44" s="20">
        <v>0</v>
      </c>
      <c r="G44" s="30">
        <f t="shared" si="8"/>
        <v>0</v>
      </c>
      <c r="H44" s="30">
        <f t="shared" si="9"/>
        <v>70632</v>
      </c>
    </row>
    <row r="45" spans="1:8" ht="25.5" customHeight="1" x14ac:dyDescent="0.25">
      <c r="A45" s="83"/>
      <c r="B45" s="84"/>
      <c r="C45" s="84"/>
      <c r="D45" s="84"/>
      <c r="E45" s="84"/>
      <c r="F45" s="84"/>
      <c r="G45" s="85"/>
      <c r="H45" s="57">
        <f>SUM(H39:H44)</f>
        <v>1886066.9639999999</v>
      </c>
    </row>
    <row r="46" spans="1:8" ht="25.5" customHeight="1" thickBot="1" x14ac:dyDescent="0.3">
      <c r="A46" s="34"/>
      <c r="B46" s="34"/>
      <c r="C46" s="34"/>
      <c r="D46" s="35"/>
      <c r="E46" s="36"/>
      <c r="F46" s="37"/>
      <c r="G46" s="48" t="s">
        <v>57</v>
      </c>
      <c r="H46" s="38">
        <f>E16+E17+E18+E19+E20+E21+E22+E23+E24+E25+E26+E29+E30+E33+E34+E35+E36+E39+E40+E41+E42+E43</f>
        <v>60506163.600000001</v>
      </c>
    </row>
    <row r="47" spans="1:8" ht="25.5" customHeight="1" x14ac:dyDescent="0.25">
      <c r="A47" s="39" t="s">
        <v>60</v>
      </c>
      <c r="B47" s="40"/>
      <c r="C47" s="41"/>
      <c r="D47" s="35"/>
      <c r="E47" s="36"/>
      <c r="F47" s="37"/>
      <c r="G47" s="48" t="s">
        <v>58</v>
      </c>
      <c r="H47" s="38">
        <f>H44</f>
        <v>70632</v>
      </c>
    </row>
    <row r="48" spans="1:8" ht="25.5" customHeight="1" x14ac:dyDescent="0.25">
      <c r="A48" s="42" t="s">
        <v>62</v>
      </c>
      <c r="B48" s="43"/>
      <c r="C48" s="44"/>
      <c r="D48" s="35"/>
      <c r="E48" s="36"/>
      <c r="F48" s="37"/>
      <c r="G48" s="48" t="s">
        <v>59</v>
      </c>
      <c r="H48" s="38">
        <f>H46*19%</f>
        <v>11496171.084000001</v>
      </c>
    </row>
    <row r="49" spans="1:8" ht="25.5" customHeight="1" thickBot="1" x14ac:dyDescent="0.3">
      <c r="A49" s="45"/>
      <c r="B49" s="46"/>
      <c r="C49" s="47"/>
      <c r="D49" s="49"/>
      <c r="E49" s="50"/>
      <c r="F49" s="51"/>
      <c r="G49" s="48" t="s">
        <v>61</v>
      </c>
      <c r="H49" s="38">
        <f>H47+H48+H46</f>
        <v>72072966.684</v>
      </c>
    </row>
  </sheetData>
  <mergeCells count="31">
    <mergeCell ref="A15:H15"/>
    <mergeCell ref="A27:G27"/>
    <mergeCell ref="A28:H28"/>
    <mergeCell ref="C13:E13"/>
    <mergeCell ref="C12:E12"/>
    <mergeCell ref="A31:G31"/>
    <mergeCell ref="A32:H32"/>
    <mergeCell ref="A37:G37"/>
    <mergeCell ref="A38:H38"/>
    <mergeCell ref="A45:G45"/>
    <mergeCell ref="A11:B11"/>
    <mergeCell ref="A13:B13"/>
    <mergeCell ref="A12:B12"/>
    <mergeCell ref="F7:G7"/>
    <mergeCell ref="F8:G8"/>
    <mergeCell ref="F9:G9"/>
    <mergeCell ref="F10:G10"/>
    <mergeCell ref="F11:G11"/>
    <mergeCell ref="F12:G12"/>
    <mergeCell ref="F13:G13"/>
    <mergeCell ref="C7:E7"/>
    <mergeCell ref="C8:E8"/>
    <mergeCell ref="C9:E9"/>
    <mergeCell ref="C10:E10"/>
    <mergeCell ref="C11:E11"/>
    <mergeCell ref="A1:H1"/>
    <mergeCell ref="A7:B7"/>
    <mergeCell ref="A8:B8"/>
    <mergeCell ref="A10:B10"/>
    <mergeCell ref="A9:B9"/>
    <mergeCell ref="A2:H6"/>
  </mergeCells>
  <hyperlinks>
    <hyperlink ref="A48" r:id="rId1" xr:uid="{00000000-0004-0000-0000-000000000000}"/>
  </hyperlinks>
  <pageMargins left="0.7" right="0.7" top="0.75" bottom="0.75" header="0.3" footer="0.3"/>
  <pageSetup paperSize="281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Anapoima cundinamarca</cp:lastModifiedBy>
  <cp:lastPrinted>2026-08-25T22:23:24Z</cp:lastPrinted>
  <dcterms:created xsi:type="dcterms:W3CDTF">2026-07-30T14:04:46Z</dcterms:created>
  <dcterms:modified xsi:type="dcterms:W3CDTF">2026-08-25T22:23:27Z</dcterms:modified>
</cp:coreProperties>
</file>