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uarios\katherine.henao\Documents\CONTRACTUAL\VIGENCIA 2026\VIGILANCIA 2026\ESTUDIOS DEL SECTOR\VIGILANCIA\"/>
    </mc:Choice>
  </mc:AlternateContent>
  <xr:revisionPtr revIDLastSave="0" documentId="13_ncr:1_{E562E70B-5D07-42F1-A6F2-0AADF3EAF283}" xr6:coauthVersionLast="47" xr6:coauthVersionMax="47" xr10:uidLastSave="{00000000-0000-0000-0000-000000000000}"/>
  <bookViews>
    <workbookView xWindow="-120" yWindow="-120" windowWidth="29040" windowHeight="15720" xr2:uid="{892263D7-36E8-48F9-9B9E-89D1089114E3}"/>
  </bookViews>
  <sheets>
    <sheet name="ANEXO ECONOMICO CONSOLIDADO" sheetId="2" r:id="rId1"/>
  </sheets>
  <externalReferences>
    <externalReference r:id="rId2"/>
  </externalReferences>
  <definedNames>
    <definedName name="_xlnm.Print_Area" localSheetId="0">'ANEXO ECONOMICO CONSOLIDADO'!$A$1:$G$16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2" i="2" l="1"/>
  <c r="F13" i="2" s="1"/>
  <c r="E12" i="2"/>
  <c r="E13" i="2" s="1"/>
  <c r="D12" i="2"/>
  <c r="G12" i="2" s="1"/>
  <c r="G13" i="2" s="1"/>
  <c r="F9" i="2"/>
  <c r="E9" i="2"/>
  <c r="D9" i="2"/>
  <c r="D13" i="2" l="1"/>
  <c r="G7" i="2"/>
  <c r="G9" i="2" s="1"/>
  <c r="G14" i="2" s="1"/>
</calcChain>
</file>

<file path=xl/sharedStrings.xml><?xml version="1.0" encoding="utf-8"?>
<sst xmlns="http://schemas.openxmlformats.org/spreadsheetml/2006/main" count="32" uniqueCount="24">
  <si>
    <t xml:space="preserve"> </t>
  </si>
  <si>
    <t>PRESTAR LOS SERVICIOS DE VIGILANCIA Y SEGURIDAD PRIVADA, FIJA Y MÓVIL, MEDIANTE EL USO DE MEDIOS TECNOLÓGICOS Y PERSONAL UNIFORMADO, CON Y SIN ARMAS, CON EL FIN DE GARANTIZAR LA PROTECCIÓN, CUSTODIA, AMPARO Y SALVAGUARDA DE LAS PERSONAS QUE LABORAN E INGRESAN A LAS INSTALACIONES, AL IGUAL QUE DE LOS BIENES MUEBLES E INMUEBLES DE LA FISCALÍA GENERAL DE LA NACIÓN Y DEL FONDO ESPECIAL PARA LA ADMINISTRACIÓN DE BIENES (FEAB), EN LA REGIONAL NOROCCIDENTAL, CONFORMADA POR: I) ANTIOQUIA-MEDELLÍN, II) CÓRDOBA Y III) SUCRE.</t>
  </si>
  <si>
    <t>FGN</t>
  </si>
  <si>
    <t>DESCRIPCIÓN DEL SERVICIO</t>
  </si>
  <si>
    <t>VALOR TOTAL 2026
 (1 MES)</t>
  </si>
  <si>
    <t>VALOR TOTAL 2027
 (12 MESES)</t>
  </si>
  <si>
    <t>VALOR TOTAL 2028 
(11 MESES)</t>
  </si>
  <si>
    <t>VALOR TOTAL PRESUPUESTO
2026 - 2028</t>
  </si>
  <si>
    <t>FACTOR HUMANO – F.G.N.</t>
  </si>
  <si>
    <t>FACTOR TECNOLÓGICO</t>
  </si>
  <si>
    <t>TOTAL FGN</t>
  </si>
  <si>
    <t>FEAB</t>
  </si>
  <si>
    <t>FACTOR HUMANO – F.E.A.B.</t>
  </si>
  <si>
    <t>TOTAL FEAB</t>
  </si>
  <si>
    <t>VALOR TOTAL PRESUPUESTO OFICIAL VIGENCIAS 2026 - 2027 - 2028</t>
  </si>
  <si>
    <t xml:space="preserve">ANEXO ECONOMICO CONSOLIDADO </t>
  </si>
  <si>
    <t>Empresa:</t>
  </si>
  <si>
    <t>Representante Legal:</t>
  </si>
  <si>
    <t>NIT:</t>
  </si>
  <si>
    <t>Teléfono o Celular:</t>
  </si>
  <si>
    <t xml:space="preserve">E-mail: </t>
  </si>
  <si>
    <t>Fecha de Oferta:</t>
  </si>
  <si>
    <t>FIRMA DIGITAL</t>
  </si>
  <si>
    <t xml:space="preserve">Logo de la empresa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</si>
</sst>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8" formatCode="&quot;$&quot;\ #,##0.00;[Red]\-&quot;$&quot;\ #,##0.00"/>
    <numFmt numFmtId="164" formatCode="&quot;$&quot;\ #,##0.00"/>
    <numFmt numFmtId="165" formatCode="_-&quot;$&quot;* #,##0.00_-;\-&quot;$&quot;* #,##0.00_-;_-&quot;$&quot;* &quot;-&quot;??_-;_-@_-"/>
    <numFmt numFmtId="166" formatCode="&quot;$&quot;#,##0"/>
    <numFmt numFmtId="167" formatCode="&quot;$&quot;\ #,##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0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4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2"/>
      <color theme="0"/>
      <name val="Arial Narrow"/>
      <family val="2"/>
    </font>
    <font>
      <b/>
      <sz val="11"/>
      <color rgb="FF000000"/>
      <name val="Arial Narrow"/>
      <family val="2"/>
    </font>
    <font>
      <sz val="18"/>
      <color rgb="FFFF000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D9D9D9"/>
        <bgColor rgb="FF000000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3" fillId="3" borderId="0" xfId="1" applyFont="1" applyFill="1" applyAlignment="1">
      <alignment vertical="center" wrapText="1"/>
    </xf>
    <xf numFmtId="0" fontId="1" fillId="0" borderId="0" xfId="1"/>
    <xf numFmtId="0" fontId="3" fillId="0" borderId="0" xfId="1" applyFont="1" applyAlignment="1">
      <alignment vertical="center" wrapText="1"/>
    </xf>
    <xf numFmtId="0" fontId="7" fillId="0" borderId="11" xfId="1" applyFont="1" applyBorder="1" applyAlignment="1">
      <alignment horizontal="center" vertical="center" wrapText="1"/>
    </xf>
    <xf numFmtId="8" fontId="7" fillId="0" borderId="11" xfId="1" applyNumberFormat="1" applyFont="1" applyBorder="1" applyAlignment="1">
      <alignment horizontal="center" vertical="center" wrapText="1"/>
    </xf>
    <xf numFmtId="8" fontId="7" fillId="0" borderId="12" xfId="1" applyNumberFormat="1" applyFont="1" applyBorder="1" applyAlignment="1">
      <alignment horizontal="center" vertical="center" wrapText="1"/>
    </xf>
    <xf numFmtId="6" fontId="1" fillId="0" borderId="0" xfId="1" applyNumberFormat="1"/>
    <xf numFmtId="0" fontId="6" fillId="0" borderId="11" xfId="1" applyFont="1" applyBorder="1" applyAlignment="1">
      <alignment horizontal="center" vertical="center" wrapText="1"/>
    </xf>
    <xf numFmtId="8" fontId="6" fillId="0" borderId="11" xfId="1" applyNumberFormat="1" applyFont="1" applyBorder="1" applyAlignment="1">
      <alignment horizontal="center" vertical="center" wrapText="1"/>
    </xf>
    <xf numFmtId="8" fontId="6" fillId="0" borderId="12" xfId="1" applyNumberFormat="1" applyFont="1" applyBorder="1" applyAlignment="1">
      <alignment horizontal="center" vertical="center" wrapText="1"/>
    </xf>
    <xf numFmtId="8" fontId="6" fillId="5" borderId="18" xfId="1" applyNumberFormat="1" applyFont="1" applyFill="1" applyBorder="1" applyAlignment="1">
      <alignment horizontal="center" vertical="center" wrapText="1"/>
    </xf>
    <xf numFmtId="164" fontId="1" fillId="0" borderId="0" xfId="1" applyNumberFormat="1" applyAlignment="1">
      <alignment vertical="center"/>
    </xf>
    <xf numFmtId="0" fontId="4" fillId="3" borderId="0" xfId="1" applyFont="1" applyFill="1" applyAlignment="1">
      <alignment horizontal="center"/>
    </xf>
    <xf numFmtId="1" fontId="4" fillId="3" borderId="0" xfId="1" applyNumberFormat="1" applyFont="1" applyFill="1" applyAlignment="1">
      <alignment horizontal="left" vertical="center"/>
    </xf>
    <xf numFmtId="1" fontId="4" fillId="3" borderId="0" xfId="1" applyNumberFormat="1" applyFont="1" applyFill="1" applyAlignment="1">
      <alignment vertical="center" wrapText="1"/>
    </xf>
    <xf numFmtId="166" fontId="8" fillId="3" borderId="0" xfId="1" applyNumberFormat="1" applyFont="1" applyFill="1"/>
    <xf numFmtId="167" fontId="4" fillId="3" borderId="0" xfId="1" applyNumberFormat="1" applyFont="1" applyFill="1"/>
    <xf numFmtId="167" fontId="4" fillId="0" borderId="0" xfId="1" applyNumberFormat="1" applyFont="1"/>
    <xf numFmtId="166" fontId="4" fillId="3" borderId="0" xfId="1" applyNumberFormat="1" applyFont="1" applyFill="1"/>
    <xf numFmtId="0" fontId="4" fillId="0" borderId="0" xfId="1" applyFont="1"/>
    <xf numFmtId="8" fontId="7" fillId="7" borderId="11" xfId="1" applyNumberFormat="1" applyFont="1" applyFill="1" applyBorder="1" applyAlignment="1">
      <alignment horizontal="center" vertical="center" wrapText="1"/>
    </xf>
    <xf numFmtId="8" fontId="7" fillId="7" borderId="12" xfId="1" applyNumberFormat="1" applyFont="1" applyFill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5" fillId="5" borderId="7" xfId="1" applyFont="1" applyFill="1" applyBorder="1" applyAlignment="1">
      <alignment horizontal="center" vertical="center" wrapText="1"/>
    </xf>
    <xf numFmtId="0" fontId="5" fillId="5" borderId="10" xfId="1" applyFont="1" applyFill="1" applyBorder="1" applyAlignment="1">
      <alignment horizontal="center" vertical="center" wrapText="1"/>
    </xf>
    <xf numFmtId="0" fontId="5" fillId="5" borderId="13" xfId="1" applyFont="1" applyFill="1" applyBorder="1" applyAlignment="1">
      <alignment horizontal="center" vertical="center" wrapText="1"/>
    </xf>
    <xf numFmtId="0" fontId="6" fillId="5" borderId="8" xfId="1" applyFont="1" applyFill="1" applyBorder="1" applyAlignment="1">
      <alignment horizontal="center" vertical="center" wrapText="1"/>
    </xf>
    <xf numFmtId="0" fontId="6" fillId="5" borderId="11" xfId="1" applyFont="1" applyFill="1" applyBorder="1" applyAlignment="1">
      <alignment horizontal="center" vertical="center" wrapText="1"/>
    </xf>
    <xf numFmtId="0" fontId="6" fillId="5" borderId="9" xfId="1" applyFont="1" applyFill="1" applyBorder="1" applyAlignment="1">
      <alignment horizontal="center" vertical="center" wrapText="1"/>
    </xf>
    <xf numFmtId="0" fontId="6" fillId="5" borderId="12" xfId="1" applyFont="1" applyFill="1" applyBorder="1" applyAlignment="1">
      <alignment horizontal="center" vertical="center" wrapText="1"/>
    </xf>
    <xf numFmtId="0" fontId="9" fillId="8" borderId="19" xfId="0" applyFont="1" applyFill="1" applyBorder="1" applyAlignment="1">
      <alignment horizontal="center" vertical="center" wrapText="1"/>
    </xf>
    <xf numFmtId="0" fontId="9" fillId="8" borderId="20" xfId="0" applyFont="1" applyFill="1" applyBorder="1" applyAlignment="1">
      <alignment horizontal="center" vertical="center" wrapText="1"/>
    </xf>
    <xf numFmtId="0" fontId="9" fillId="8" borderId="21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5" fillId="5" borderId="14" xfId="1" applyFont="1" applyFill="1" applyBorder="1" applyAlignment="1">
      <alignment horizontal="center" vertical="center" wrapText="1"/>
    </xf>
    <xf numFmtId="8" fontId="6" fillId="5" borderId="11" xfId="1" applyNumberFormat="1" applyFont="1" applyFill="1" applyBorder="1" applyAlignment="1">
      <alignment horizontal="center" vertical="center" wrapText="1"/>
    </xf>
    <xf numFmtId="8" fontId="6" fillId="5" borderId="12" xfId="1" applyNumberFormat="1" applyFont="1" applyFill="1" applyBorder="1" applyAlignment="1">
      <alignment horizontal="center" vertical="center" wrapText="1"/>
    </xf>
    <xf numFmtId="0" fontId="6" fillId="6" borderId="15" xfId="1" applyFont="1" applyFill="1" applyBorder="1" applyAlignment="1">
      <alignment horizontal="center" vertical="center" wrapText="1"/>
    </xf>
    <xf numFmtId="0" fontId="6" fillId="6" borderId="16" xfId="1" applyFont="1" applyFill="1" applyBorder="1" applyAlignment="1">
      <alignment horizontal="center" vertical="center" wrapText="1"/>
    </xf>
    <xf numFmtId="0" fontId="6" fillId="6" borderId="17" xfId="1" applyFont="1" applyFill="1" applyBorder="1" applyAlignment="1">
      <alignment horizontal="center" vertical="center" wrapText="1"/>
    </xf>
    <xf numFmtId="0" fontId="9" fillId="9" borderId="22" xfId="0" applyFont="1" applyFill="1" applyBorder="1" applyAlignment="1">
      <alignment horizontal="center" vertical="center"/>
    </xf>
    <xf numFmtId="0" fontId="9" fillId="9" borderId="23" xfId="0" applyFont="1" applyFill="1" applyBorder="1" applyAlignment="1">
      <alignment horizontal="center" vertical="center"/>
    </xf>
    <xf numFmtId="0" fontId="9" fillId="9" borderId="24" xfId="0" applyFont="1" applyFill="1" applyBorder="1" applyAlignment="1">
      <alignment horizontal="center" vertical="center"/>
    </xf>
    <xf numFmtId="0" fontId="9" fillId="9" borderId="25" xfId="0" applyFont="1" applyFill="1" applyBorder="1" applyAlignment="1">
      <alignment horizontal="center" vertical="center"/>
    </xf>
    <xf numFmtId="0" fontId="9" fillId="9" borderId="0" xfId="0" applyFont="1" applyFill="1" applyAlignment="1">
      <alignment horizontal="center" vertical="center"/>
    </xf>
    <xf numFmtId="0" fontId="9" fillId="9" borderId="26" xfId="0" applyFont="1" applyFill="1" applyBorder="1" applyAlignment="1">
      <alignment horizontal="center" vertical="center"/>
    </xf>
    <xf numFmtId="0" fontId="9" fillId="9" borderId="27" xfId="0" applyFont="1" applyFill="1" applyBorder="1" applyAlignment="1">
      <alignment horizontal="center" vertical="center"/>
    </xf>
    <xf numFmtId="0" fontId="9" fillId="9" borderId="28" xfId="0" applyFont="1" applyFill="1" applyBorder="1" applyAlignment="1">
      <alignment horizontal="center" vertical="center"/>
    </xf>
    <xf numFmtId="0" fontId="9" fillId="9" borderId="29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</cellXfs>
  <cellStyles count="4">
    <cellStyle name="Moneda 2" xfId="2" xr:uid="{DFAE0684-8EAF-48A9-A6D8-25B5BC36D430}"/>
    <cellStyle name="Normal" xfId="0" builtinId="0"/>
    <cellStyle name="Normal 3" xfId="1" xr:uid="{3A5BED15-57DA-4B7C-9CCB-A7ED3EC2A063}"/>
    <cellStyle name="Porcentaje 2" xfId="3" xr:uid="{6E3A98F0-A5AA-4E25-A222-ABA23C92AE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uarios\katherine.henao\Documents\CONTRACTUAL\VIGENCIA%202026\VIGILANCIA%202026\ESTUDIOS%20DEL%20SECTOR\VIGILANCIA\Estudio%20del%20sector%20vigilancia%20Noroccidental.xlsx" TargetMode="External"/><Relationship Id="rId1" Type="http://schemas.openxmlformats.org/officeDocument/2006/relationships/externalLinkPath" Target="Estudio%20del%20sector%20vigilancia%20Noroccident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 1. VALOR 2026 (1 MES)"/>
      <sheetName val="ANEXO 1.1.VALOR 2027 (12 MESES)"/>
      <sheetName val="ANEXO 1.2.VALOR 2028 (11 MESES)"/>
      <sheetName val="ANEXO 2 - HISTOR MEDIOS TEC."/>
      <sheetName val="ANEXO 2.1 CONSOLIDADO MED F"/>
      <sheetName val="ANEXO 3 CONSOLIDADO"/>
    </sheetNames>
    <sheetDataSet>
      <sheetData sheetId="0">
        <row r="43">
          <cell r="M43">
            <v>1786058249</v>
          </cell>
        </row>
        <row r="48">
          <cell r="M48">
            <v>100198596</v>
          </cell>
        </row>
      </sheetData>
      <sheetData sheetId="1">
        <row r="47">
          <cell r="L47">
            <v>11187829307.040001</v>
          </cell>
        </row>
        <row r="51">
          <cell r="L51">
            <v>627641788.20000005</v>
          </cell>
        </row>
        <row r="68">
          <cell r="L68">
            <v>638091399.29999995</v>
          </cell>
        </row>
      </sheetData>
      <sheetData sheetId="2">
        <row r="43">
          <cell r="M43">
            <v>21478036675.150002</v>
          </cell>
        </row>
        <row r="49">
          <cell r="M49">
            <v>1204926603.6500001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83C17-A0CF-426E-A4A0-08B53EFE61A7}">
  <dimension ref="A1:BO27"/>
  <sheetViews>
    <sheetView showGridLines="0" tabSelected="1" workbookViewId="0">
      <selection activeCell="D7" sqref="D7:F7"/>
    </sheetView>
  </sheetViews>
  <sheetFormatPr baseColWidth="10" defaultColWidth="11" defaultRowHeight="15" x14ac:dyDescent="0.25"/>
  <cols>
    <col min="1" max="1" width="3.85546875" style="2" customWidth="1"/>
    <col min="2" max="2" width="29.42578125" style="2" customWidth="1"/>
    <col min="3" max="3" width="27.140625" style="2" customWidth="1"/>
    <col min="4" max="4" width="17.7109375" style="2" customWidth="1"/>
    <col min="5" max="6" width="19.28515625" style="2" customWidth="1"/>
    <col min="7" max="7" width="19.42578125" style="2" customWidth="1"/>
    <col min="8" max="8" width="11" style="2"/>
    <col min="9" max="9" width="21.5703125" style="2" customWidth="1"/>
    <col min="10" max="10" width="23.5703125" style="2" customWidth="1"/>
    <col min="11" max="16384" width="11" style="2"/>
  </cols>
  <sheetData>
    <row r="1" spans="2:12" ht="26.25" customHeight="1" thickBot="1" x14ac:dyDescent="0.3">
      <c r="B1" s="24" t="s">
        <v>15</v>
      </c>
      <c r="C1" s="25"/>
      <c r="D1" s="25"/>
      <c r="E1" s="25"/>
      <c r="F1" s="25"/>
      <c r="G1" s="26"/>
      <c r="H1" s="1"/>
      <c r="I1" s="1"/>
      <c r="J1" s="1"/>
      <c r="K1" s="1"/>
      <c r="L1" s="1"/>
    </row>
    <row r="2" spans="2:12" ht="120" customHeight="1" thickBot="1" x14ac:dyDescent="0.3">
      <c r="B2" s="23" t="s">
        <v>23</v>
      </c>
      <c r="C2" s="27" t="s">
        <v>1</v>
      </c>
      <c r="D2" s="27"/>
      <c r="E2" s="27"/>
      <c r="F2" s="27"/>
      <c r="G2" s="28"/>
      <c r="H2" s="3"/>
      <c r="I2" s="3"/>
      <c r="J2" s="3"/>
      <c r="K2" s="3"/>
      <c r="L2" s="3"/>
    </row>
    <row r="5" spans="2:12" ht="15" customHeight="1" x14ac:dyDescent="0.25">
      <c r="B5" s="29" t="s">
        <v>2</v>
      </c>
      <c r="C5" s="32" t="s">
        <v>3</v>
      </c>
      <c r="D5" s="32" t="s">
        <v>4</v>
      </c>
      <c r="E5" s="32" t="s">
        <v>5</v>
      </c>
      <c r="F5" s="32" t="s">
        <v>6</v>
      </c>
      <c r="G5" s="34" t="s">
        <v>7</v>
      </c>
    </row>
    <row r="6" spans="2:12" ht="36" customHeight="1" x14ac:dyDescent="0.25">
      <c r="B6" s="30"/>
      <c r="C6" s="33"/>
      <c r="D6" s="33"/>
      <c r="E6" s="33" t="s">
        <v>0</v>
      </c>
      <c r="F6" s="33" t="s">
        <v>0</v>
      </c>
      <c r="G6" s="35"/>
    </row>
    <row r="7" spans="2:12" ht="16.5" customHeight="1" x14ac:dyDescent="0.25">
      <c r="B7" s="30"/>
      <c r="C7" s="4" t="s">
        <v>8</v>
      </c>
      <c r="D7" s="5">
        <v>1786032858.96</v>
      </c>
      <c r="E7" s="5">
        <v>22559804691.48</v>
      </c>
      <c r="F7" s="5">
        <v>21474927913.889999</v>
      </c>
      <c r="G7" s="6">
        <f>+D7+E7+F7</f>
        <v>45820765464.330002</v>
      </c>
      <c r="I7" s="7"/>
    </row>
    <row r="8" spans="2:12" ht="16.5" x14ac:dyDescent="0.25">
      <c r="B8" s="30"/>
      <c r="C8" s="4" t="s">
        <v>9</v>
      </c>
      <c r="D8" s="21"/>
      <c r="E8" s="21"/>
      <c r="F8" s="21"/>
      <c r="G8" s="22">
        <v>0</v>
      </c>
    </row>
    <row r="9" spans="2:12" ht="16.5" x14ac:dyDescent="0.25">
      <c r="B9" s="31"/>
      <c r="C9" s="8" t="s">
        <v>10</v>
      </c>
      <c r="D9" s="9">
        <f>D7+D8</f>
        <v>1786032858.96</v>
      </c>
      <c r="E9" s="9">
        <f t="shared" ref="E9:F9" si="0">E7+E8</f>
        <v>22559804691.48</v>
      </c>
      <c r="F9" s="9">
        <f t="shared" si="0"/>
        <v>21474927913.889999</v>
      </c>
      <c r="G9" s="10">
        <f>G7+G8</f>
        <v>45820765464.330002</v>
      </c>
    </row>
    <row r="10" spans="2:12" ht="15" customHeight="1" x14ac:dyDescent="0.25">
      <c r="B10" s="42" t="s">
        <v>11</v>
      </c>
      <c r="C10" s="33" t="s">
        <v>3</v>
      </c>
      <c r="D10" s="43" t="s">
        <v>4</v>
      </c>
      <c r="E10" s="43" t="s">
        <v>5</v>
      </c>
      <c r="F10" s="43" t="s">
        <v>6</v>
      </c>
      <c r="G10" s="44" t="s">
        <v>7</v>
      </c>
    </row>
    <row r="11" spans="2:12" ht="15" customHeight="1" x14ac:dyDescent="0.25">
      <c r="B11" s="30"/>
      <c r="C11" s="33"/>
      <c r="D11" s="43"/>
      <c r="E11" s="43" t="s">
        <v>0</v>
      </c>
      <c r="F11" s="43" t="s">
        <v>0</v>
      </c>
      <c r="G11" s="44"/>
    </row>
    <row r="12" spans="2:12" ht="16.5" customHeight="1" x14ac:dyDescent="0.25">
      <c r="B12" s="30"/>
      <c r="C12" s="4" t="s">
        <v>12</v>
      </c>
      <c r="D12" s="5">
        <f>'[1]ANEXO 1. VALOR 2026 (1 MES)'!M48</f>
        <v>100198596</v>
      </c>
      <c r="E12" s="5">
        <f>'[1]ANEXO 1.1.VALOR 2027 (12 MESES)'!L51+'[1]ANEXO 1.1.VALOR 2027 (12 MESES)'!L68</f>
        <v>1265733187.5</v>
      </c>
      <c r="F12" s="5">
        <f>'[1]ANEXO 1.2.VALOR 2028 (11 MESES)'!M49</f>
        <v>1204926603.6500001</v>
      </c>
      <c r="G12" s="6">
        <f>+D12+E12+F12</f>
        <v>2570858387.1500001</v>
      </c>
    </row>
    <row r="13" spans="2:12" ht="16.5" x14ac:dyDescent="0.25">
      <c r="B13" s="31"/>
      <c r="C13" s="8" t="s">
        <v>13</v>
      </c>
      <c r="D13" s="9">
        <f>+D12</f>
        <v>100198596</v>
      </c>
      <c r="E13" s="9">
        <f t="shared" ref="E13:F13" si="1">+E12</f>
        <v>1265733187.5</v>
      </c>
      <c r="F13" s="9">
        <f t="shared" si="1"/>
        <v>1204926603.6500001</v>
      </c>
      <c r="G13" s="10">
        <f>G12</f>
        <v>2570858387.1500001</v>
      </c>
    </row>
    <row r="14" spans="2:12" ht="37.5" customHeight="1" thickBot="1" x14ac:dyDescent="0.3">
      <c r="B14" s="45" t="s">
        <v>14</v>
      </c>
      <c r="C14" s="46"/>
      <c r="D14" s="46"/>
      <c r="E14" s="46"/>
      <c r="F14" s="47"/>
      <c r="G14" s="11">
        <f>+G13+G9</f>
        <v>48391623851.480003</v>
      </c>
      <c r="I14" s="12"/>
      <c r="J14" s="12"/>
    </row>
    <row r="17" spans="1:67" ht="15.75" x14ac:dyDescent="0.25">
      <c r="A17" s="13"/>
      <c r="B17" s="14"/>
      <c r="C17" s="15"/>
      <c r="D17" s="15"/>
      <c r="E17" s="16"/>
      <c r="F17" s="17"/>
      <c r="G17" s="17"/>
      <c r="H17" s="17"/>
      <c r="I17" s="18"/>
      <c r="J17" s="18"/>
      <c r="K17" s="17"/>
      <c r="L17" s="17"/>
      <c r="M17" s="18"/>
      <c r="N17" s="17"/>
      <c r="O17" s="17"/>
      <c r="P17" s="17"/>
      <c r="Q17" s="17"/>
      <c r="R17" s="17"/>
      <c r="S17" s="17"/>
      <c r="T17" s="17"/>
      <c r="U17" s="19"/>
      <c r="V17" s="18"/>
      <c r="W17" s="17"/>
      <c r="X17" s="17"/>
      <c r="Y17" s="18"/>
      <c r="Z17" s="17"/>
      <c r="AA17" s="17"/>
      <c r="AB17" s="17"/>
      <c r="AC17" s="18"/>
      <c r="AD17" s="17"/>
      <c r="AE17" s="17"/>
      <c r="AF17" s="17"/>
      <c r="AG17" s="20"/>
      <c r="AH17" s="18"/>
      <c r="AI17" s="17"/>
      <c r="AJ17" s="17"/>
      <c r="AK17" s="18"/>
      <c r="AL17" s="17"/>
      <c r="AM17" s="17"/>
      <c r="AN17" s="17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17"/>
      <c r="BF17" s="17"/>
      <c r="BG17" s="17"/>
      <c r="BH17" s="18"/>
      <c r="BI17" s="18"/>
      <c r="BJ17" s="17"/>
      <c r="BK17" s="17"/>
      <c r="BL17" s="18"/>
      <c r="BM17" s="17"/>
      <c r="BN17" s="17"/>
      <c r="BO17" s="17"/>
    </row>
    <row r="18" spans="1:67" ht="16.5" customHeight="1" x14ac:dyDescent="0.25">
      <c r="B18" s="36" t="s">
        <v>16</v>
      </c>
      <c r="C18" s="37"/>
      <c r="D18" s="38"/>
      <c r="E18" s="39"/>
      <c r="F18" s="40"/>
      <c r="G18" s="41"/>
    </row>
    <row r="19" spans="1:67" ht="16.5" customHeight="1" x14ac:dyDescent="0.25">
      <c r="B19" s="36" t="s">
        <v>17</v>
      </c>
      <c r="C19" s="37"/>
      <c r="D19" s="38"/>
      <c r="E19" s="39"/>
      <c r="F19" s="40"/>
      <c r="G19" s="41"/>
    </row>
    <row r="20" spans="1:67" ht="16.5" customHeight="1" x14ac:dyDescent="0.25">
      <c r="B20" s="36" t="s">
        <v>18</v>
      </c>
      <c r="C20" s="37"/>
      <c r="D20" s="38"/>
      <c r="E20" s="39"/>
      <c r="F20" s="40"/>
      <c r="G20" s="41"/>
    </row>
    <row r="21" spans="1:67" ht="16.5" customHeight="1" x14ac:dyDescent="0.25">
      <c r="B21" s="36" t="s">
        <v>19</v>
      </c>
      <c r="C21" s="37"/>
      <c r="D21" s="38"/>
      <c r="E21" s="39"/>
      <c r="F21" s="40"/>
      <c r="G21" s="41"/>
    </row>
    <row r="22" spans="1:67" ht="16.5" customHeight="1" x14ac:dyDescent="0.25">
      <c r="B22" s="36" t="s">
        <v>20</v>
      </c>
      <c r="C22" s="37"/>
      <c r="D22" s="38"/>
      <c r="E22" s="39"/>
      <c r="F22" s="40"/>
      <c r="G22" s="41"/>
    </row>
    <row r="23" spans="1:67" ht="16.5" customHeight="1" x14ac:dyDescent="0.25">
      <c r="B23" s="36" t="s">
        <v>21</v>
      </c>
      <c r="C23" s="37"/>
      <c r="D23" s="38"/>
      <c r="E23" s="39"/>
      <c r="F23" s="40"/>
      <c r="G23" s="41"/>
    </row>
    <row r="24" spans="1:67" x14ac:dyDescent="0.25">
      <c r="B24" s="48" t="s">
        <v>22</v>
      </c>
      <c r="C24" s="49"/>
      <c r="D24" s="50"/>
      <c r="E24" s="57"/>
      <c r="F24" s="58"/>
      <c r="G24" s="59"/>
    </row>
    <row r="25" spans="1:67" x14ac:dyDescent="0.25">
      <c r="B25" s="51"/>
      <c r="C25" s="52"/>
      <c r="D25" s="53"/>
      <c r="E25" s="60"/>
      <c r="F25" s="61"/>
      <c r="G25" s="62"/>
    </row>
    <row r="26" spans="1:67" x14ac:dyDescent="0.25">
      <c r="B26" s="51"/>
      <c r="C26" s="52"/>
      <c r="D26" s="53"/>
      <c r="E26" s="60"/>
      <c r="F26" s="61"/>
      <c r="G26" s="62"/>
    </row>
    <row r="27" spans="1:67" x14ac:dyDescent="0.25">
      <c r="B27" s="54"/>
      <c r="C27" s="55"/>
      <c r="D27" s="56"/>
      <c r="E27" s="63"/>
      <c r="F27" s="64"/>
      <c r="G27" s="65"/>
    </row>
  </sheetData>
  <mergeCells count="29">
    <mergeCell ref="B24:D27"/>
    <mergeCell ref="E24:G27"/>
    <mergeCell ref="B21:D21"/>
    <mergeCell ref="E21:G21"/>
    <mergeCell ref="B22:D22"/>
    <mergeCell ref="E22:G22"/>
    <mergeCell ref="B23:D23"/>
    <mergeCell ref="E23:G23"/>
    <mergeCell ref="B20:D20"/>
    <mergeCell ref="E20:G20"/>
    <mergeCell ref="B10:B13"/>
    <mergeCell ref="C10:C11"/>
    <mergeCell ref="D10:D11"/>
    <mergeCell ref="E10:E11"/>
    <mergeCell ref="F10:F11"/>
    <mergeCell ref="G10:G11"/>
    <mergeCell ref="B14:F14"/>
    <mergeCell ref="B18:D18"/>
    <mergeCell ref="E18:G18"/>
    <mergeCell ref="B19:D19"/>
    <mergeCell ref="E19:G19"/>
    <mergeCell ref="B1:G1"/>
    <mergeCell ref="C2:G2"/>
    <mergeCell ref="B5:B9"/>
    <mergeCell ref="C5:C6"/>
    <mergeCell ref="D5:D6"/>
    <mergeCell ref="E5:E6"/>
    <mergeCell ref="F5:F6"/>
    <mergeCell ref="G5:G6"/>
  </mergeCells>
  <pageMargins left="0.70866141732283472" right="0.70866141732283472" top="0.74803149606299213" bottom="0.74803149606299213" header="0.31496062992125984" footer="0.31496062992125984"/>
  <pageSetup paperSize="268" scale="55" orientation="landscape" horizontalDpi="4294967293" verticalDpi="0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ECONOMICO CONSOLIDADO</vt:lpstr>
      <vt:lpstr>'ANEXO ECONOMICO CONSOLIDADO'!Área_de_impresión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Henao Orrego</dc:creator>
  <cp:lastModifiedBy>Katherine Henao Orrego</cp:lastModifiedBy>
  <dcterms:created xsi:type="dcterms:W3CDTF">2026-10-20T13:45:36Z</dcterms:created>
  <dcterms:modified xsi:type="dcterms:W3CDTF">2026-10-21T19:13:12Z</dcterms:modified>
</cp:coreProperties>
</file>