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comun\Desktop\PLANEACIÓN 2026\Mejoramiento Instituciones\Proyección Precontractual\"/>
    </mc:Choice>
  </mc:AlternateContent>
  <xr:revisionPtr revIDLastSave="0" documentId="13_ncr:1_{87B1D805-D71D-478F-BDC9-7F44750372FD}"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(Entidad)'!$I$11:$I$114</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(Entidad)'!$A$1:$M$130</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(Entidad)'!$K$116</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(Entidad)'!$K$125</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(Entidad)'!$K$125</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(Entidad)'!$K$126</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12" i="265" l="1"/>
  <c r="C106" i="265"/>
  <c r="C107" i="265" s="1"/>
  <c r="C108" i="265" s="1"/>
  <c r="C109" i="265" s="1"/>
  <c r="K109" i="265"/>
  <c r="K108" i="265"/>
  <c r="K107" i="265"/>
  <c r="K106" i="265"/>
  <c r="K103" i="265"/>
  <c r="K102" i="265"/>
  <c r="K101" i="265"/>
  <c r="K100" i="265"/>
  <c r="K99" i="265"/>
  <c r="K98" i="265"/>
  <c r="K97" i="265"/>
  <c r="K96" i="265"/>
  <c r="K95" i="265"/>
  <c r="K94" i="265"/>
  <c r="K93" i="265"/>
  <c r="K92" i="265"/>
  <c r="K91" i="265"/>
  <c r="K90" i="265"/>
  <c r="K89" i="265"/>
  <c r="K88" i="265"/>
  <c r="K87" i="265"/>
  <c r="K86" i="265"/>
  <c r="K85" i="265"/>
  <c r="K84" i="265"/>
  <c r="K83" i="265"/>
  <c r="K82" i="265"/>
  <c r="K81" i="265"/>
  <c r="K80" i="265"/>
  <c r="K79" i="265"/>
  <c r="K78" i="265"/>
  <c r="K77" i="265"/>
  <c r="K76" i="265"/>
  <c r="K75" i="265"/>
  <c r="K74" i="265"/>
  <c r="K73" i="265"/>
  <c r="K72" i="265"/>
  <c r="K71" i="265"/>
  <c r="K70" i="265"/>
  <c r="K69" i="265"/>
  <c r="K68" i="265"/>
  <c r="C68" i="265"/>
  <c r="C69" i="265" s="1"/>
  <c r="C70" i="265" s="1"/>
  <c r="C71" i="265" s="1"/>
  <c r="C72" i="265" s="1"/>
  <c r="C73" i="265" s="1"/>
  <c r="C74" i="265" s="1"/>
  <c r="C75" i="265" s="1"/>
  <c r="C76" i="265" s="1"/>
  <c r="C77" i="265" s="1"/>
  <c r="C78" i="265" s="1"/>
  <c r="C79" i="265" s="1"/>
  <c r="C80" i="265" s="1"/>
  <c r="C81" i="265" s="1"/>
  <c r="C82" i="265" s="1"/>
  <c r="C83" i="265" s="1"/>
  <c r="C84" i="265" s="1"/>
  <c r="C85" i="265" s="1"/>
  <c r="C86" i="265" s="1"/>
  <c r="C87" i="265" s="1"/>
  <c r="C88" i="265" s="1"/>
  <c r="C89" i="265" s="1"/>
  <c r="C90" i="265" s="1"/>
  <c r="C91" i="265" s="1"/>
  <c r="C92" i="265" s="1"/>
  <c r="C93" i="265" s="1"/>
  <c r="C94" i="265" s="1"/>
  <c r="C95" i="265" s="1"/>
  <c r="C96" i="265" s="1"/>
  <c r="C97" i="265" s="1"/>
  <c r="C98" i="265" s="1"/>
  <c r="C99" i="265" s="1"/>
  <c r="C100" i="265" s="1"/>
  <c r="C101" i="265" s="1"/>
  <c r="C102" i="265" s="1"/>
  <c r="C103" i="265" s="1"/>
  <c r="K65" i="265"/>
  <c r="K64" i="265"/>
  <c r="K63" i="265"/>
  <c r="K62" i="265"/>
  <c r="K61" i="265"/>
  <c r="K60" i="265"/>
  <c r="K59" i="265"/>
  <c r="C59" i="265"/>
  <c r="C60" i="265" s="1"/>
  <c r="C61" i="265" s="1"/>
  <c r="C62" i="265" s="1"/>
  <c r="C63" i="265" s="1"/>
  <c r="C64" i="265" s="1"/>
  <c r="C65" i="265" s="1"/>
  <c r="K56" i="265"/>
  <c r="K55" i="265"/>
  <c r="K54" i="265"/>
  <c r="K53" i="265"/>
  <c r="K52" i="265"/>
  <c r="K51" i="265"/>
  <c r="K48" i="265"/>
  <c r="K47" i="265"/>
  <c r="K46" i="265"/>
  <c r="K45" i="265"/>
  <c r="K44" i="265"/>
  <c r="K43" i="265"/>
  <c r="K40" i="265"/>
  <c r="K39" i="265"/>
  <c r="K38" i="265"/>
  <c r="K37" i="265"/>
  <c r="K36" i="265"/>
  <c r="K35" i="265"/>
  <c r="K15" i="265"/>
  <c r="K16" i="265"/>
  <c r="K17" i="265"/>
  <c r="K18" i="265"/>
  <c r="K19" i="265"/>
  <c r="K20" i="265"/>
  <c r="K21" i="265"/>
  <c r="K22" i="265"/>
  <c r="K23" i="265"/>
  <c r="K24" i="265"/>
  <c r="K25" i="265"/>
  <c r="K26" i="265"/>
  <c r="K27" i="265"/>
  <c r="K28" i="265"/>
  <c r="K29" i="265"/>
  <c r="K30" i="265"/>
  <c r="K31" i="265"/>
  <c r="K32" i="265"/>
  <c r="K14" i="265"/>
  <c r="C51" i="265"/>
  <c r="C52" i="265" s="1"/>
  <c r="C53" i="265" s="1"/>
  <c r="C54" i="265" s="1"/>
  <c r="C55" i="265" s="1"/>
  <c r="C56" i="265" s="1"/>
  <c r="C43" i="265"/>
  <c r="C44" i="265" s="1"/>
  <c r="C45" i="265" s="1"/>
  <c r="C46" i="265" s="1"/>
  <c r="C47" i="265" s="1"/>
  <c r="C48" i="265" s="1"/>
  <c r="C35" i="265"/>
  <c r="C36" i="265" s="1"/>
  <c r="C37" i="265" s="1"/>
  <c r="C38" i="265" s="1"/>
  <c r="C39" i="265" s="1"/>
  <c r="C40" i="265" s="1"/>
  <c r="C14" i="265"/>
  <c r="C15" i="265" s="1"/>
  <c r="C16" i="265" s="1"/>
  <c r="C17" i="265" s="1"/>
  <c r="C18" i="265" s="1"/>
  <c r="C19" i="265" s="1"/>
  <c r="C20" i="265" s="1"/>
  <c r="C21" i="265" s="1"/>
  <c r="C22" i="265" s="1"/>
  <c r="C23" i="265" s="1"/>
  <c r="C24" i="265" s="1"/>
  <c r="C25" i="265" s="1"/>
  <c r="C26" i="265" s="1"/>
  <c r="C27" i="265" s="1"/>
  <c r="C28" i="265" s="1"/>
  <c r="C29" i="265" s="1"/>
  <c r="C30" i="265" s="1"/>
  <c r="C31" i="265" s="1"/>
  <c r="C32" i="265" s="1"/>
  <c r="N68" i="265"/>
  <c r="N34" i="265"/>
  <c r="N58" i="265" s="1"/>
  <c r="K113" i="265" l="1"/>
  <c r="K33" i="265"/>
  <c r="K127" i="265"/>
  <c r="K110" i="265" l="1"/>
  <c r="K104" i="265"/>
  <c r="K49" i="265"/>
  <c r="K57" i="265"/>
  <c r="K41" i="265"/>
  <c r="K114" i="265" s="1"/>
  <c r="K66" i="265"/>
  <c r="K116" i="265" l="1"/>
  <c r="K117" i="265" l="1"/>
  <c r="K120" i="265" s="1"/>
  <c r="K119" i="265"/>
  <c r="K118" i="265"/>
</calcChain>
</file>

<file path=xl/sharedStrings.xml><?xml version="1.0" encoding="utf-8"?>
<sst xmlns="http://schemas.openxmlformats.org/spreadsheetml/2006/main" count="501" uniqueCount="199">
  <si>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</si>
  <si>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</si>
  <si>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</si>
  <si>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</si>
  <si>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</si>
  <si>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</si>
  <si>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</si>
  <si>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</si>
  <si>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</si>
  <si>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</si>
  <si>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</si>
  <si>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</si>
  <si>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</si>
  <si>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</si>
  <si>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</si>
  <si>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</si>
  <si>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</si>
  <si>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</si>
  <si>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</si>
  <si>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</si>
  <si>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</si>
  <si>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</si>
  <si>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</si>
  <si>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</si>
  <si>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</si>
  <si>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</si>
  <si>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</si>
  <si>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</si>
  <si>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</si>
  <si>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</si>
  <si>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</si>
  <si>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</si>
  <si>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</si>
  <si>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</si>
  <si>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</si>
  <si>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</si>
  <si>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</si>
  <si>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</si>
  <si>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</si>
  <si>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</si>
  <si>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</si>
  <si>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</si>
  <si>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</si>
  <si>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</si>
  <si>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</si>
  <si>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</si>
  <si>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</si>
  <si>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</si>
  <si>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</si>
  <si>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</si>
  <si>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</si>
  <si>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</si>
  <si>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</si>
  <si>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</si>
  <si>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</si>
  <si>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</si>
  <si>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</si>
  <si>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</si>
  <si>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</si>
  <si>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</si>
  <si>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</si>
  <si>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</si>
  <si>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</si>
  <si>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</si>
  <si>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</si>
  <si>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</si>
  <si>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</si>
  <si>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</si>
  <si>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</si>
  <si>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</si>
  <si>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</si>
  <si>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</si>
  <si>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</si>
  <si>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</si>
  <si>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</si>
  <si>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</si>
  <si>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</si>
  <si>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</si>
  <si>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</si>
  <si>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</si>
  <si>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</si>
  <si>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</si>
  <si>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</si>
  <si>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</si>
  <si>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</si>
  <si>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</si>
  <si>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</si>
  <si>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</si>
  <si>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</si>
  <si>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</si>
  <si>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</si>
  <si>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</si>
  <si>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</si>
  <si>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ESCUELA PAVAQUIRA 							</t>
  </si>
  <si>
    <t>2.01.55</t>
  </si>
  <si>
    <t>2.01.50</t>
  </si>
  <si>
    <t>2.08.22</t>
  </si>
  <si>
    <t>2.08.33</t>
  </si>
  <si>
    <t>2.09.01</t>
  </si>
  <si>
    <t>1.01.04</t>
  </si>
  <si>
    <t>2.01.62</t>
  </si>
  <si>
    <t>2.01.04</t>
  </si>
  <si>
    <t>2.01.70</t>
  </si>
  <si>
    <t>2.02.25</t>
  </si>
  <si>
    <t>2.02.35</t>
  </si>
  <si>
    <t>2.02.03</t>
  </si>
  <si>
    <t>2.04.30</t>
  </si>
  <si>
    <t>1.03.12</t>
  </si>
  <si>
    <t>3.03.02</t>
  </si>
  <si>
    <t>3.03.08</t>
  </si>
  <si>
    <t>3.13.41</t>
  </si>
  <si>
    <t>2.12.108</t>
  </si>
  <si>
    <t>2.12.122</t>
  </si>
  <si>
    <t>DESMONTE DE ESTRUCTURA EN MADERA PARA CUBIERTA EN TEJA DE FIBROCEMENTO (INCLUYE RETIRO Y ACARRERO LIBRE HASTA 5KM)</t>
  </si>
  <si>
    <t>DESMONTE CUBIERTAS TEJA DE ASBESTO CEMENTO (INCLUYE RETIRO - ACARREO LIBRE HASTA 5 KM)</t>
  </si>
  <si>
    <t>SUMINSTRO E INSTALACIÓN CUBIERTA EN TEJA FIBROCEMENTO NUMERO 10</t>
  </si>
  <si>
    <t>SUMINISTRO E INSTALACIÓN PERFILERIA METALICA PARA ESTRUCTURA DE CUBIERTA DE EDIFICACIONES. DIMENSIONES Y CALIBRES SEGÚN DISEÑO ( 4 x 8 CALIBRE 18)</t>
  </si>
  <si>
    <t>SUMINISTRO E INSTALACIÓN DE CIELO RASO EN PVC DE 7 MM</t>
  </si>
  <si>
    <t>CONCRETO SIMPLE DE 21 Mpa. (3000 PSI)</t>
  </si>
  <si>
    <t>LOCALIZACIÓN Y REPLANTEO DE OBRA ARQUITECTÓNICA</t>
  </si>
  <si>
    <t>CERRAMIENTO EN TABLA BURRA H =3.00 M.</t>
  </si>
  <si>
    <t>EXCAVACIÓN MANUAL EN MATERIAL COMÚN</t>
  </si>
  <si>
    <t>SOLADO CONCRETO ESPESOR E=0.05MTS 14MPa (2000PSI)</t>
  </si>
  <si>
    <t>SUMINISTRO, FIGURADA Y AMARRE DE ACERO DE 420 MPa (60000 PSI)</t>
  </si>
  <si>
    <t>CAJAS DE INSPECCIÓN EN LADRILLO DE 0.80 X 0.80 X 0.80 M. (NO INCLUYE TAPA).</t>
  </si>
  <si>
    <t>MURO EN LADRILLO TOLETE COMUN DE E = 0.10 M.</t>
  </si>
  <si>
    <t>PAÑETE LISO MUROS 1:4</t>
  </si>
  <si>
    <t>CONSTRUCCION DE FILTROS A CUALQUIER PROFUNDIDAD, CON MATERIAL FILTRANTE SEGUN NORMA INVIAS. (NO INCLUYE EXCAVACIÓN
NI GEOTEXTIL). (**)</t>
  </si>
  <si>
    <t>DRENAJES EN TUBERÍA PVC DE 4" PERFORADA. (INCLUYE GRAVILLA FINA).</t>
  </si>
  <si>
    <t>SUMINISTRO E INSTALACIÓN DE GEOTEXTIL NT 1600 PARA SEPARACION SUBRASANTE/CAPAS GRANULARES Y/O SUBDRENES/FILTROS</t>
  </si>
  <si>
    <t>SUMINISTRO E INSTALACIÓN DE TUBERÍA SANITARIA DE 4" PVC T.P.</t>
  </si>
  <si>
    <t>SUMINISTRO E INSTALACIÓN DE CODO SANITARIO DE 4" PVC, PARA REPARACIONES Y/O MEJORAMIENTOS LOCATIVOS.</t>
  </si>
  <si>
    <t>M2</t>
  </si>
  <si>
    <t>KG</t>
  </si>
  <si>
    <t>M3</t>
  </si>
  <si>
    <t>ML</t>
  </si>
  <si>
    <t>UND</t>
  </si>
  <si>
    <t xml:space="preserve">ESCUELA SORCA ABAJO 							</t>
  </si>
  <si>
    <t>2.08.17</t>
  </si>
  <si>
    <t>SUMINISTRO E INSTALACIÓN CABALLETE ONDULADO  FIBROCEMENTO</t>
  </si>
  <si>
    <t xml:space="preserve">ESCUELA SORCA ARRIBA 							</t>
  </si>
  <si>
    <t>2.19.06</t>
  </si>
  <si>
    <t xml:space="preserve">CERRAMIENTO EN MALLA ESLABONADA CAL 10 (INCLUYE TUBO AGUA NEGRA DE 2" Y ANGULO 1" X 1" X 1/8") </t>
  </si>
  <si>
    <t xml:space="preserve">COLEGIO LLANO GRANDE 							</t>
  </si>
  <si>
    <t>2.04.29</t>
  </si>
  <si>
    <t>SUMINSTRO E INSTALACIÓN CUBIERTA EN TEJA FOBROCEMENTO NUMERO 10</t>
  </si>
  <si>
    <t>MURO EN LADRILLO TOLETE COMUN DE E=0.06 M</t>
  </si>
  <si>
    <t xml:space="preserve">ESCUELA GABRIELA MISTRAL 							</t>
  </si>
  <si>
    <t>2.08.22.M</t>
  </si>
  <si>
    <t xml:space="preserve">MANTENIMIENTO Y ADECUACIÓN DE CERRAMIENTO EN MALLA ESLABONADA </t>
  </si>
  <si>
    <t xml:space="preserve">ESCUELA EL UVO 							</t>
  </si>
  <si>
    <t>2.01.30</t>
  </si>
  <si>
    <t>2.12.178</t>
  </si>
  <si>
    <t>2.12.174</t>
  </si>
  <si>
    <t>2.17.07</t>
  </si>
  <si>
    <t>2.06.04</t>
  </si>
  <si>
    <t>2.15.14</t>
  </si>
  <si>
    <t>2.15.04</t>
  </si>
  <si>
    <t>2.17.04</t>
  </si>
  <si>
    <t>DEMOLICIÓN DE MUROS EN MAMPOSTERÍA DE LADRILLO E = 0.25 M. (INCLUYE RETIRO Y ACARREO LIBRE HASTA 5 KM.)</t>
  </si>
  <si>
    <t xml:space="preserve">SUMINISTRO E INSTALACIÓN SANITARIO INFANTIL </t>
  </si>
  <si>
    <t xml:space="preserve">SUMINISTRO E INSTALACIÓN DE LAVAMANOS INFANTIL </t>
  </si>
  <si>
    <t xml:space="preserve">SUMINISTRO E INSTALACIÓN DE ESPEJO DE 4MM SIN BICEL </t>
  </si>
  <si>
    <t>SUMINISTRO E INSTALACIÓN DE ENCHAPE EN PORCELANATO SELLADO</t>
  </si>
  <si>
    <t>SUMINISTRO E INSTALACIÓN DE VENTANA EN ALUMINIO PROYECTANTE. (INCLUYE VIDRIO DE 5 MM. Y HERRAJES).</t>
  </si>
  <si>
    <t>SUMINISTRO E INSTALACIÓN DE MARCO Y PUERTA DE ACCESO EN ALUMINIO (TABLERO LLENO)</t>
  </si>
  <si>
    <t>SUMINISTRO E INSTALACIÓN DE CERRADURA BAÑO DE PALANCA METÁLICA USO INSTITUCIONAL</t>
  </si>
  <si>
    <t xml:space="preserve">UND </t>
  </si>
  <si>
    <t xml:space="preserve">ESCUELA ALFARAS							</t>
  </si>
  <si>
    <t>5.01.03</t>
  </si>
  <si>
    <t xml:space="preserve">SUBTOTAL COSTO DIRECTO </t>
  </si>
  <si>
    <t xml:space="preserve">ADMINISTRACION  </t>
  </si>
  <si>
    <t>IMPREVISTOS</t>
  </si>
  <si>
    <t>SUMINISTRO E INSTALACIÓN DE TABLERO PARA BALONCESTO EN ACRILICO 10 MM</t>
  </si>
  <si>
    <t>2.18.10</t>
  </si>
  <si>
    <t>2.04.34</t>
  </si>
  <si>
    <t>SUMINISTRO, FIGURADA Y AMARRE DE ACERO DE 240 MPa (37000 PSI)</t>
  </si>
  <si>
    <t>2.02.10</t>
  </si>
  <si>
    <t>CONCRETO PARA ZAPATAS DE 21 MPa (3000 PSI) + FORMALETA MADERA</t>
  </si>
  <si>
    <t>2.02.13</t>
  </si>
  <si>
    <t>CONCRETO PARA VIGA DE AMARRE 21 MPa (3000 PSI) SECCION RECTANGULAR</t>
  </si>
  <si>
    <t>2.03.29</t>
  </si>
  <si>
    <t>VIGA AÉREA EN CONCRETO DE 21 MPa - (3000 PSI).</t>
  </si>
  <si>
    <t>2.03.01</t>
  </si>
  <si>
    <t>COLUMNAS Y PEDESTALES EN CONCRETO DE 21 MPa - (3000 PSI), H &lt; 3.00 M. (FORMALETA MADERA)</t>
  </si>
  <si>
    <t>2.04.31</t>
  </si>
  <si>
    <t>MURO EN LADRILLO TOLETE COMUN DE E = 0.20 M.</t>
  </si>
  <si>
    <t>2.07.10</t>
  </si>
  <si>
    <t>SUMINISTRO E INSTALACIÓN DE ESTUCO Y VINILO A TRES MANOS EN MUROS</t>
  </si>
  <si>
    <t>2.10.105</t>
  </si>
  <si>
    <t>SUMINISTRO E INSTALACIÓN DE SALIDA COMPLETA PARA TOMACORRIENTE MONOFÁSICO, EN CALIBRE 12 AWG Y DUCTO PVC DE 1/2". (INCLUYE APARATO).</t>
  </si>
  <si>
    <t>2.10.136</t>
  </si>
  <si>
    <t>SUMINISTRO E INSTALACIÓN DE SALIDA COMPLETA PARA INTERRUPTOR SENCILLO EN CALIBRE 12 AWG Y DUCTO PVC 1/2" (INCLUYE APARATO)</t>
  </si>
  <si>
    <t>2.10.165</t>
  </si>
  <si>
    <t>SUMINISTRO E INSTALACIÓN DE SALIDA DE ILUMINACIÓN EXPUESTA EN CALIBRE 12 AWG (F, N, T) EN DUCTO EMT 3/4"</t>
  </si>
  <si>
    <t>2.10.169</t>
  </si>
  <si>
    <t>SUMINISTRO E INSTALACIÓN DE PANEL LED CUADRADO DE INCRUSTAR 12 W</t>
  </si>
  <si>
    <t>SUMINISTRO E INSTALACIÓN DE ARO EN ACERO PARA CANCHA DE BALONCESTO (INCLUYE MALLA)</t>
  </si>
  <si>
    <t>TAPA (FUNDIDA) PARA CAJA DE INSPECCIÓN 80X80 EN CONCRETO DE 21 MPA (3000 PSI) CON MALLA DE REFUERZO EN VARILLA DE 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</si>
</sst>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2" formatCode="_-&quot;$&quot;\ * #,##0_-;\-&quot;$&quot;\ * #,##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 #,##0.00_-;\-&quot;$&quot;\ * #,##0.00_-;_-&quot;$&quot;\ * &quot;-&quot;_-;_-@_-"/>
    <numFmt numFmtId="203" formatCode="_-&quot;$&quot;\ * #,##0.000_-;\-&quot;$&quot;\ * #,##0.000_-;_-&quot;$&quot;\ * &quot;-&quot;_-;_-@_-"/>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sz val="12"/>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2" fontId="49" fillId="0" borderId="0" applyFont="0" applyFill="0" applyBorder="0" applyAlignment="0" applyProtection="0"/>
  </cellStyleXfs>
  <cellXfs count="375">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4" borderId="39" xfId="73" applyFont="1" applyFill="1" applyBorder="1" applyAlignment="1">
      <alignment horizontal="center" vertical="center"/>
    </xf>
    <xf numFmtId="4" fontId="39" fillId="0" borderId="18" xfId="39" applyNumberFormat="1" applyFont="1" applyBorder="1" applyAlignment="1">
      <alignment horizontal="center" vertical="center" wrapText="1"/>
    </xf>
    <xf numFmtId="202" fontId="39" fillId="0" borderId="18" xfId="255" applyNumberFormat="1" applyFont="1" applyBorder="1" applyAlignment="1">
      <alignment horizontal="right" vertical="center" wrapText="1"/>
    </xf>
    <xf numFmtId="202" fontId="42" fillId="0" borderId="38" xfId="255" applyNumberFormat="1" applyFont="1" applyBorder="1" applyAlignment="1">
      <alignment horizontal="right" vertical="center"/>
    </xf>
    <xf numFmtId="0" fontId="39" fillId="0" borderId="0" xfId="89" applyFont="1" applyAlignment="1">
      <alignment wrapText="1"/>
    </xf>
    <xf numFmtId="202" fontId="39" fillId="0" borderId="18" xfId="255" quotePrefix="1" applyNumberFormat="1" applyFont="1" applyBorder="1" applyAlignment="1">
      <alignment horizontal="right" vertical="center" wrapText="1"/>
    </xf>
    <xf numFmtId="0" fontId="39" fillId="0" borderId="18" xfId="74" applyFont="1" applyBorder="1" applyAlignment="1">
      <alignment horizontal="left" vertical="top" wrapText="1"/>
    </xf>
    <xf numFmtId="181" fontId="42" fillId="0" borderId="35" xfId="129" applyNumberFormat="1" applyFont="1" applyBorder="1" applyAlignment="1">
      <alignment vertical="center"/>
    </xf>
    <xf numFmtId="9" fontId="39" fillId="0" borderId="23" xfId="128" applyNumberFormat="1" applyFont="1" applyBorder="1" applyAlignment="1">
      <alignment horizontal="center" vertical="center"/>
    </xf>
    <xf numFmtId="203" fontId="39" fillId="0" borderId="45" xfId="255" applyNumberFormat="1" applyFont="1" applyBorder="1" applyAlignment="1">
      <alignment horizontal="right" vertical="center" wrapText="1"/>
    </xf>
    <xf numFmtId="4" fontId="50" fillId="0" borderId="25" xfId="135" applyNumberFormat="1" applyFont="1" applyBorder="1" applyAlignment="1">
      <alignment horizontal="center" vertical="center"/>
    </xf>
    <xf numFmtId="2" fontId="50" fillId="0" borderId="18" xfId="135" applyNumberFormat="1" applyFont="1" applyBorder="1" applyAlignment="1">
      <alignment horizontal="center" vertical="center"/>
    </xf>
    <xf numFmtId="4" fontId="50" fillId="0" borderId="18" xfId="135" applyNumberFormat="1" applyFont="1" applyBorder="1" applyAlignment="1">
      <alignment horizontal="center" vertical="center"/>
    </xf>
    <xf numFmtId="0" fontId="50" fillId="0" borderId="18" xfId="135" applyFont="1" applyBorder="1" applyAlignment="1">
      <alignment horizontal="center" vertical="center" wrapText="1"/>
    </xf>
    <xf numFmtId="0" fontId="50" fillId="0" borderId="18" xfId="135" applyFont="1" applyBorder="1" applyAlignment="1">
      <alignment horizontal="center" vertical="center"/>
    </xf>
    <xf numFmtId="0" fontId="50" fillId="0" borderId="33" xfId="135" applyFont="1" applyBorder="1" applyAlignment="1">
      <alignment horizontal="center" vertical="center"/>
    </xf>
    <xf numFmtId="0" fontId="50" fillId="0" borderId="18" xfId="135" applyFont="1" applyBorder="1" applyAlignment="1">
      <alignment horizontal="left" vertical="center"/>
    </xf>
    <xf numFmtId="0" fontId="50" fillId="0" borderId="25" xfId="135" applyFont="1" applyBorder="1" applyAlignment="1">
      <alignment horizontal="center" vertical="center"/>
    </xf>
    <xf numFmtId="0" fontId="50" fillId="0" borderId="25" xfId="135" applyFont="1" applyBorder="1" applyAlignment="1">
      <alignment horizontal="left" vertical="center"/>
    </xf>
    <xf numFmtId="0" fontId="39" fillId="0" borderId="0" xfId="89" applyFont="1" applyAlignment="1">
      <alignment horizontal="center" vertical="center"/>
    </xf>
    <xf numFmtId="0" fontId="39" fillId="25" borderId="0" xfId="89" applyFont="1" applyFill="1" applyAlignment="1">
      <alignment horizontal="center" vertical="center"/>
    </xf>
    <xf numFmtId="0" fontId="39" fillId="0" borderId="0" xfId="90" applyFont="1" applyAlignment="1">
      <alignment horizontal="center" vertic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2" fillId="0" borderId="34" xfId="128" applyFont="1" applyBorder="1" applyAlignment="1">
      <alignment horizontal="center" vertical="center" wrapText="1"/>
    </xf>
    <xf numFmtId="0" fontId="42" fillId="0" borderId="16" xfId="128" applyFont="1" applyBorder="1" applyAlignment="1">
      <alignment horizontal="center" vertical="center" wrapText="1"/>
    </xf>
    <xf numFmtId="0" fontId="42" fillId="0" borderId="17" xfId="128" applyFont="1" applyBorder="1" applyAlignment="1">
      <alignment horizontal="center" vertical="center" wrapText="1"/>
    </xf>
    <xf numFmtId="0" fontId="39" fillId="0" borderId="21" xfId="128" applyFont="1" applyBorder="1" applyAlignment="1">
      <alignment horizontal="center" vertical="center"/>
    </xf>
    <xf numFmtId="0" fontId="39" fillId="0" borderId="22" xfId="128" applyFont="1" applyBorder="1" applyAlignment="1">
      <alignment horizontal="center"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0]" xfId="255" builtinId="7"/>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APUS NUEV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Llanos"/>
      <sheetName val="CURVA S"/>
      <sheetName val="mto.electr."/>
      <sheetName val="Tabla5"/>
      <sheetName val="Com-MEC"/>
      <sheetName val="Curva &quot;S&quot; General"/>
      <sheetName val="steel"/>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TES"/>
      <sheetName val="CONSTRUCCION"/>
      <sheetName val="Hoja2"/>
      <sheetName val="INDICADORES"/>
      <sheetName val="original_sist"/>
      <sheetName val="Hoja3"/>
      <sheetName val="INV"/>
      <sheetName val="AASHTO"/>
      <sheetName val="NEIRA"/>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bg Tally"/>
      <sheetName val="Reverse Tally"/>
      <sheetName val="PERSON"/>
      <sheetName val="Tablas"/>
      <sheetName val="API93"/>
      <sheetName val="LIQUIDACIONESPERSONAL"/>
      <sheetName val="TABPOZO"/>
      <sheetName val="CONTRATO"/>
      <sheetName val="Hoja1"/>
      <sheetName val="5094-2003"/>
      <sheetName val="Materiales"/>
      <sheetName val="Informe_Semanal_1"/>
      <sheetName val="DATOS_CONTRATO2"/>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6">
          <cell r="E6" t="str">
            <v>ECOPETROL G.C.O.</v>
          </cell>
        </row>
      </sheetData>
      <sheetData sheetId="36" refreshError="1"/>
      <sheetData sheetId="37" refreshError="1"/>
      <sheetData sheetId="38" refreshError="1"/>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Modelo financiero"/>
      <sheetName val="EST0798.XLS"/>
      <sheetName val="INST"/>
      <sheetName val="[EST0798.XLS]__cceficiente_s_22"/>
      <sheetName val="[EST0798.XLS]__cceficiente_sh_8"/>
      <sheetName val="[EST0798.XLS]__cceficiente_sh_3"/>
      <sheetName val="[EST0798.XLS]__cceficiente_sh_4"/>
      <sheetName val="[EST0798.XLS]__cceficiente_sh_5"/>
      <sheetName val="[EST0798.XLS]__cceficiente_sh_6"/>
      <sheetName val="[EST0798.XLS]__cceficiente_sh_7"/>
      <sheetName val="EMPRESA"/>
      <sheetName val="[EST0798.XLS]__cceficiente_sh_9"/>
      <sheetName val="[EST0798.XLS]__cceficiente_s_10"/>
      <sheetName val="[EST0798.XLS]__cceficiente_s_14"/>
      <sheetName val="[EST0798.XLS]__cceficiente_s_12"/>
      <sheetName val="[EST0798.XLS]__cceficiente_s_11"/>
      <sheetName val="[EST0798.XLS]__cceficiente_s_13"/>
      <sheetName val="[EST0798.XLS]__cceficiente_s_15"/>
      <sheetName val="[EST0798.XLS]__cceficiente_s_17"/>
      <sheetName val="[EST0798.XLS]__cceficiente_s_16"/>
      <sheetName val="[EST0798.XLS]__cceficiente_s_18"/>
      <sheetName val="[EST0798.XLS]__cceficiente_s_19"/>
      <sheetName val="[EST0798.XLS]__cceficiente_s_20"/>
      <sheetName val="[EST0798.XLS]__cceficiente_s_21"/>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DATOS_CONTRATO"/>
      <sheetName val="LIQUIDACIONESPERSONAL"/>
      <sheetName val="cronograma"/>
      <sheetName val="MEDIA GEOMETRICA"/>
      <sheetName val="ASPECTOS TECNIC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RESUMEN"/>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ORGANIGRAMA"/>
      <sheetName val="Estado Resumen"/>
      <sheetName val="TORTA"/>
      <sheetName val="Resum_Pav"/>
      <sheetName val="INVENT.ALC-CUNETAS 90BLB"/>
      <sheetName val="PUENTES Y PONTONES"/>
      <sheetName val="SEÑAL VERTICAL90BLB"/>
      <sheetName val="SEÑAL HORIZONTAL90BLB"/>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GAVIONES"/>
      <sheetName val="MARCA VIAL"/>
      <sheetName val="OBRAS VARIAS"/>
      <sheetName val="V%C3%ADnculoExternoRecuperado1"/>
      <sheetName val="CUADRILLA"/>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 GENERAL"/>
      <sheetName val="EQUIP"/>
      <sheetName val="ANEXO No. AIU"/>
      <sheetName val="ANEXO No. 11"/>
      <sheetName val="ANEXO No. 12"/>
      <sheetName val="MO"/>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CUADRO"/>
      <sheetName val="SCV-036-2002"/>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ontratos en ejecución"/>
      <sheetName val="Contratos en ejecución (2)"/>
      <sheetName val="ANEXO No 4"/>
      <sheetName val="ANEXO No 4 (2)"/>
      <sheetName val="ANEXO No 4 JP"/>
      <sheetName val="EQ"/>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3.2"/>
      <sheetName val="3.3"/>
      <sheetName val="3.4"/>
      <sheetName val="3.5"/>
      <sheetName val="3.6"/>
      <sheetName val="3.7"/>
      <sheetName val="7.8"/>
      <sheetName val="7.9"/>
      <sheetName val="7.10"/>
      <sheetName val="7.11"/>
      <sheetName val="Presup"/>
      <sheetName val="C123"/>
      <sheetName val="M14"/>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ogramación"/>
      <sheetName val="Presupuesto (2)"/>
      <sheetName val="Presupuesto "/>
      <sheetName val="12.2"/>
      <sheetName val="12.3"/>
      <sheetName val="CUBS"/>
      <sheetName val="3.8"/>
      <sheetName val="6.5"/>
      <sheetName val="6.7"/>
      <sheetName val="12.4"/>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PRESUPUESTO LICITACIÓN SRN 001"/>
      <sheetName val="SRN_005"/>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MATERIALES ELECTRICOS"/>
      <sheetName val="CANTIDADES"/>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TARIF200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3 ACTA COMPROMISO"/>
      <sheetName val="APu1"/>
      <sheetName val="APu2"/>
      <sheetName val="APu3"/>
      <sheetName val="APu4"/>
      <sheetName val="PRESENTACION"/>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PORTADA (2)"/>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ACTA DE MODIFICACION  (2)"/>
      <sheetName val="CONT_ADI"/>
      <sheetName val="\a  aaInformación GRUPO 4\A MIn"/>
      <sheetName val="Seguim-16"/>
      <sheetName val="Informacion"/>
      <sheetName val="INDICMICROEMP"/>
      <sheetName val="Datos Básicos"/>
      <sheetName val="SALARIOS"/>
      <sheetName val="SUB APU"/>
      <sheetName val="INV"/>
      <sheetName val="AASHT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G.G"/>
      <sheetName val="UNITARIOS GENERALE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PU (2)"/>
      <sheetName val="glvc"/>
      <sheetName val="OBRA"/>
      <sheetName val="factor"/>
      <sheetName val="factor (2)"/>
      <sheetName val="CONS"/>
      <sheetName val="\\Master\luis carlos\Documents "/>
      <sheetName val="1.5 GRÁFICO AVANCE"/>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8.4"/>
      <sheetName val="8.5"/>
      <sheetName val="8.6"/>
      <sheetName val="INF. EMERGENCIAS "/>
      <sheetName val="aCCIDENTES DE 19"/>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Desmonte y Limpieza"/>
      <sheetName val="Form5 _Pág_ 2"/>
      <sheetName val="RECURSOS"/>
      <sheetName val="LIQUIDACION"/>
      <sheetName val="NOMINA"/>
      <sheetName val="PRESUP. RESUMEN"/>
      <sheetName val="UNITARIOS_GENERALES"/>
      <sheetName val="5__MODIFICATORIA"/>
      <sheetName val="UNITARIOS%20GENERALES.xls"/>
      <sheetName val="ACTA 1 INICIO"/>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a"/>
      <sheetName val="armada"/>
      <sheetName val="RESUMEN ITEMS (2)"/>
      <sheetName val="RESUMEN ITEMS"/>
      <sheetName val="OBRAS"/>
      <sheetName val="drenaje"/>
      <sheetName val="protec"/>
      <sheetName val="ubicacion"/>
      <sheetName val="contenido"/>
      <sheetName val="PORTADAS"/>
      <sheetName val="PROY ORIGINAL"/>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COMPROBANTE"/>
      <sheetName val="CAJAMENOR"/>
      <sheetName val="BCO CENTRO"/>
      <sheetName val="BCO NTE(1)"/>
      <sheetName val="BCO NTE (2)"/>
      <sheetName val="ORDENPAGO"/>
      <sheetName val="RECIBOCAJA"/>
      <sheetName val="ESTADOCUENTA"/>
      <sheetName val="ORDENCOMPRA"/>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LN5-CHC.4-7-SS7"/>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row r="36">
          <cell r="G36">
            <v>310000.00000097335</v>
          </cell>
        </row>
      </sheetData>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sheetData sheetId="892"/>
      <sheetData sheetId="893"/>
      <sheetData sheetId="894"/>
      <sheetData sheetId="895"/>
      <sheetData sheetId="896"/>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sheetData sheetId="974"/>
      <sheetData sheetId="975"/>
      <sheetData sheetId="976"/>
      <sheetData sheetId="977"/>
      <sheetData sheetId="978"/>
      <sheetData sheetId="979"/>
      <sheetData sheetId="980"/>
      <sheetData sheetId="981"/>
      <sheetData sheetId="982"/>
      <sheetData sheetId="983"/>
      <sheetData sheetId="984">
        <row r="1">
          <cell r="A1" t="str">
            <v>INSTITUTO NACIONAL DE VIAS</v>
          </cell>
        </row>
      </sheetData>
      <sheetData sheetId="985"/>
      <sheetData sheetId="986"/>
      <sheetData sheetId="987"/>
      <sheetData sheetId="988">
        <row r="5">
          <cell r="E5" t="str">
            <v>CANTIDAD</v>
          </cell>
        </row>
      </sheetData>
      <sheetData sheetId="989">
        <row r="5">
          <cell r="E5" t="str">
            <v>CANTIDAD</v>
          </cell>
        </row>
      </sheetData>
      <sheetData sheetId="990">
        <row r="5">
          <cell r="E5" t="str">
            <v>CANTIDAD</v>
          </cell>
        </row>
      </sheetData>
      <sheetData sheetId="991">
        <row r="5">
          <cell r="E5" t="str">
            <v>CANTIDAD</v>
          </cell>
        </row>
      </sheetData>
      <sheetData sheetId="992">
        <row r="5">
          <cell r="E5" t="str">
            <v>CANTIDAD</v>
          </cell>
        </row>
      </sheetData>
      <sheetData sheetId="993">
        <row r="5">
          <cell r="E5" t="str">
            <v>CANTIDAD</v>
          </cell>
        </row>
      </sheetData>
      <sheetData sheetId="994">
        <row r="5">
          <cell r="E5" t="str">
            <v>CANTIDAD</v>
          </cell>
        </row>
      </sheetData>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row r="1">
          <cell r="A1" t="str">
            <v>INSTITUTO NACIONAL DE VIAS</v>
          </cell>
        </row>
      </sheetData>
      <sheetData sheetId="1009"/>
      <sheetData sheetId="1010"/>
      <sheetData sheetId="1011"/>
      <sheetData sheetId="1012"/>
      <sheetData sheetId="1013"/>
      <sheetData sheetId="1014"/>
      <sheetData sheetId="1015">
        <row r="1">
          <cell r="A1" t="str">
            <v>INSTITUTO NACIONAL DE VIAS</v>
          </cell>
        </row>
      </sheetData>
      <sheetData sheetId="1016">
        <row r="1">
          <cell r="A1" t="str">
            <v>INSTITUTO NACIONAL DE VIAS</v>
          </cell>
        </row>
      </sheetData>
      <sheetData sheetId="1017"/>
      <sheetData sheetId="1018"/>
      <sheetData sheetId="1019"/>
      <sheetData sheetId="1020"/>
      <sheetData sheetId="1021"/>
      <sheetData sheetId="1022"/>
      <sheetData sheetId="1023">
        <row r="1">
          <cell r="A1" t="str">
            <v>INSTITUTO NACIONAL DE VIAS</v>
          </cell>
        </row>
      </sheetData>
      <sheetData sheetId="1024" refreshError="1"/>
      <sheetData sheetId="1025" refreshError="1"/>
      <sheetData sheetId="1026" refreshError="1"/>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sheetData sheetId="1172"/>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sheetData sheetId="1209"/>
      <sheetData sheetId="1210">
        <row r="1">
          <cell r="A1" t="str">
            <v>ABRAZADERA DE SALIDA TIPO 1</v>
          </cell>
        </row>
      </sheetData>
      <sheetData sheetId="1211"/>
      <sheetData sheetId="1212"/>
      <sheetData sheetId="1213"/>
      <sheetData sheetId="1214"/>
      <sheetData sheetId="1215"/>
      <sheetData sheetId="1216"/>
      <sheetData sheetId="1217"/>
      <sheetData sheetId="1218" refreshError="1"/>
      <sheetData sheetId="1219" refreshError="1"/>
      <sheetData sheetId="1220">
        <row r="5">
          <cell r="E5" t="str">
            <v>CANTIDAD</v>
          </cell>
        </row>
      </sheetData>
      <sheetData sheetId="1221" refreshError="1"/>
      <sheetData sheetId="1222" refreshError="1"/>
      <sheetData sheetId="1223" refreshError="1"/>
      <sheetData sheetId="1224" refreshError="1"/>
      <sheetData sheetId="1225"/>
      <sheetData sheetId="1226" refreshError="1"/>
      <sheetData sheetId="1227" refreshError="1"/>
      <sheetData sheetId="1228"/>
      <sheetData sheetId="1229"/>
      <sheetData sheetId="1230" refreshError="1"/>
      <sheetData sheetId="1231"/>
      <sheetData sheetId="1232"/>
      <sheetData sheetId="1233"/>
      <sheetData sheetId="1234"/>
      <sheetData sheetId="1235"/>
      <sheetData sheetId="1236"/>
      <sheetData sheetId="1237"/>
      <sheetData sheetId="1238"/>
      <sheetData sheetId="1239"/>
      <sheetData sheetId="1240"/>
      <sheetData sheetId="1241"/>
      <sheetData sheetId="1242">
        <row r="1">
          <cell r="A1" t="str">
            <v>ABRAZADERA DE SALIDA TIPO 1</v>
          </cell>
        </row>
      </sheetData>
      <sheetData sheetId="1243"/>
      <sheetData sheetId="1244"/>
      <sheetData sheetId="1245"/>
      <sheetData sheetId="1246"/>
      <sheetData sheetId="1247">
        <row r="1">
          <cell r="A1" t="str">
            <v>INSTITUTO NACIONAL DE VIAS</v>
          </cell>
        </row>
      </sheetData>
      <sheetData sheetId="1248"/>
      <sheetData sheetId="1249">
        <row r="1">
          <cell r="B1" t="str">
            <v>CTO-102-2002</v>
          </cell>
        </row>
      </sheetData>
      <sheetData sheetId="1250"/>
      <sheetData sheetId="1251">
        <row r="33">
          <cell r="C33">
            <v>0.77967625899280601</v>
          </cell>
        </row>
      </sheetData>
      <sheetData sheetId="1252"/>
      <sheetData sheetId="1253">
        <row r="1">
          <cell r="A1" t="str">
            <v>1P</v>
          </cell>
        </row>
      </sheetData>
      <sheetData sheetId="1254">
        <row r="50">
          <cell r="H50">
            <v>1192</v>
          </cell>
        </row>
      </sheetData>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sheetData sheetId="1298"/>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sheetData sheetId="1735">
        <row r="168">
          <cell r="D168">
            <v>0.16</v>
          </cell>
        </row>
      </sheetData>
      <sheetData sheetId="1736"/>
      <sheetData sheetId="1737">
        <row r="7">
          <cell r="B7">
            <v>1</v>
          </cell>
        </row>
      </sheetData>
      <sheetData sheetId="1738">
        <row r="33">
          <cell r="G33">
            <v>0.59504299999999999</v>
          </cell>
        </row>
      </sheetData>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sheetData sheetId="1826"/>
      <sheetData sheetId="1827"/>
      <sheetData sheetId="1828"/>
      <sheetData sheetId="1829"/>
      <sheetData sheetId="1830"/>
      <sheetData sheetId="1831"/>
      <sheetData sheetId="1832"/>
      <sheetData sheetId="1833"/>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row r="8">
          <cell r="A8">
            <v>2.1</v>
          </cell>
        </row>
      </sheetData>
      <sheetData sheetId="2478">
        <row r="8">
          <cell r="A8">
            <v>3.1</v>
          </cell>
        </row>
      </sheetData>
      <sheetData sheetId="2479"/>
      <sheetData sheetId="2480"/>
      <sheetData sheetId="2481">
        <row r="8">
          <cell r="A8">
            <v>2.1</v>
          </cell>
        </row>
      </sheetData>
      <sheetData sheetId="2482">
        <row r="8">
          <cell r="A8">
            <v>3.1</v>
          </cell>
        </row>
      </sheetData>
      <sheetData sheetId="2483"/>
      <sheetData sheetId="2484">
        <row r="3">
          <cell r="A3">
            <v>1</v>
          </cell>
        </row>
      </sheetData>
      <sheetData sheetId="2485"/>
      <sheetData sheetId="2486"/>
      <sheetData sheetId="2487"/>
      <sheetData sheetId="2488">
        <row r="3">
          <cell r="A3">
            <v>1</v>
          </cell>
        </row>
      </sheetData>
      <sheetData sheetId="2489"/>
      <sheetData sheetId="2490"/>
      <sheetData sheetId="2491">
        <row r="1">
          <cell r="A1" t="str">
            <v>LISTADO DE INSUMOS GENERAL</v>
          </cell>
        </row>
      </sheetData>
      <sheetData sheetId="2492"/>
      <sheetData sheetId="2493"/>
      <sheetData sheetId="2494"/>
      <sheetData sheetId="2495">
        <row r="1">
          <cell r="A1" t="str">
            <v>LISTADO DE INSUMOS GENERAL</v>
          </cell>
        </row>
      </sheetData>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row r="8">
          <cell r="A8">
            <v>2.1</v>
          </cell>
        </row>
      </sheetData>
      <sheetData sheetId="2512">
        <row r="8">
          <cell r="A8">
            <v>3.1</v>
          </cell>
        </row>
      </sheetData>
      <sheetData sheetId="2513"/>
      <sheetData sheetId="2514"/>
      <sheetData sheetId="2515"/>
      <sheetData sheetId="2516"/>
      <sheetData sheetId="2517"/>
      <sheetData sheetId="2518">
        <row r="3">
          <cell r="A3">
            <v>1</v>
          </cell>
        </row>
      </sheetData>
      <sheetData sheetId="2519"/>
      <sheetData sheetId="2520"/>
      <sheetData sheetId="2521"/>
      <sheetData sheetId="2522"/>
      <sheetData sheetId="2523"/>
      <sheetData sheetId="2524" refreshError="1"/>
      <sheetData sheetId="2525">
        <row r="1">
          <cell r="A1" t="str">
            <v>LISTADO DE INSUMOS GENERAL</v>
          </cell>
        </row>
      </sheetData>
      <sheetData sheetId="2526" refreshError="1"/>
      <sheetData sheetId="2527"/>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row r="3">
          <cell r="A3">
            <v>5.0999999999999996</v>
          </cell>
        </row>
      </sheetData>
      <sheetData sheetId="2732">
        <row r="2">
          <cell r="AM2">
            <v>25</v>
          </cell>
        </row>
      </sheetData>
      <sheetData sheetId="2733"/>
      <sheetData sheetId="2734"/>
      <sheetData sheetId="2735"/>
      <sheetData sheetId="2736" refreshError="1"/>
      <sheetData sheetId="2737"/>
      <sheetData sheetId="2738"/>
      <sheetData sheetId="2739" refreshError="1"/>
      <sheetData sheetId="2740" refreshError="1"/>
      <sheetData sheetId="2741" refreshError="1"/>
      <sheetData sheetId="2742" refreshError="1"/>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row r="1">
          <cell r="A1" t="str">
            <v>INSTITUTO NACIONAL DE VIAS</v>
          </cell>
        </row>
      </sheetData>
      <sheetData sheetId="2775">
        <row r="1">
          <cell r="A1" t="str">
            <v>INSTITUTO NACIONAL DE VIAS</v>
          </cell>
        </row>
      </sheetData>
      <sheetData sheetId="2776">
        <row r="6">
          <cell r="B6">
            <v>38355</v>
          </cell>
        </row>
      </sheetData>
      <sheetData sheetId="2777"/>
      <sheetData sheetId="2778"/>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sheetData sheetId="2790"/>
      <sheetData sheetId="2791"/>
      <sheetData sheetId="2792"/>
      <sheetData sheetId="2793"/>
      <sheetData sheetId="2794"/>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sheetData sheetId="2806"/>
      <sheetData sheetId="2807"/>
      <sheetData sheetId="2808"/>
      <sheetData sheetId="2809">
        <row r="2">
          <cell r="A2" t="str">
            <v>HOSPITAL HERNANDO MONCALEANO PERDOMO ETAPA 1</v>
          </cell>
        </row>
      </sheetData>
      <sheetData sheetId="2810"/>
      <sheetData sheetId="2811">
        <row r="2">
          <cell r="A2" t="str">
            <v>HOSPITAL HERNANDO MONCALEANO PERDOMO ETAPA 2 A</v>
          </cell>
        </row>
      </sheetData>
      <sheetData sheetId="2812">
        <row r="2">
          <cell r="A2" t="str">
            <v>HOSPITAL HERNANDO MONCALEANO PERDOMO ETAPA 2B</v>
          </cell>
        </row>
      </sheetData>
      <sheetData sheetId="2813"/>
      <sheetData sheetId="2814"/>
      <sheetData sheetId="2815" refreshError="1"/>
      <sheetData sheetId="2816"/>
      <sheetData sheetId="2817"/>
      <sheetData sheetId="2818"/>
      <sheetData sheetId="2819"/>
      <sheetData sheetId="2820" refreshError="1"/>
      <sheetData sheetId="2821"/>
      <sheetData sheetId="2822"/>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sheetData sheetId="2834"/>
      <sheetData sheetId="2835"/>
      <sheetData sheetId="2836"/>
      <sheetData sheetId="2837" refreshError="1"/>
      <sheetData sheetId="2838"/>
      <sheetData sheetId="2839"/>
      <sheetData sheetId="2840"/>
      <sheetData sheetId="2841"/>
      <sheetData sheetId="2842"/>
      <sheetData sheetId="2843"/>
      <sheetData sheetId="2844"/>
      <sheetData sheetId="2845"/>
      <sheetData sheetId="2846"/>
      <sheetData sheetId="2847"/>
      <sheetData sheetId="2848" refreshError="1"/>
      <sheetData sheetId="2849" refreshError="1"/>
      <sheetData sheetId="2850"/>
      <sheetData sheetId="2851" refreshError="1"/>
      <sheetData sheetId="2852" refreshError="1"/>
      <sheetData sheetId="2853" refreshError="1"/>
      <sheetData sheetId="2854"/>
      <sheetData sheetId="2855" refreshError="1"/>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row r="1">
          <cell r="A1" t="str">
            <v>EQUIPO</v>
          </cell>
        </row>
      </sheetData>
      <sheetData sheetId="2881"/>
      <sheetData sheetId="2882"/>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row r="168">
          <cell r="D168">
            <v>10046</v>
          </cell>
        </row>
      </sheetData>
      <sheetData sheetId="2918"/>
      <sheetData sheetId="2919"/>
      <sheetData sheetId="2920"/>
      <sheetData sheetId="2921">
        <row r="1">
          <cell r="A1" t="str">
            <v>INSTITUTO NACIONAL DE VIAS</v>
          </cell>
        </row>
      </sheetData>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row r="1">
          <cell r="A1" t="str">
            <v>INSTITUTO NACIONAL DE VIAS</v>
          </cell>
        </row>
      </sheetData>
      <sheetData sheetId="2936"/>
      <sheetData sheetId="2937"/>
      <sheetData sheetId="2938"/>
      <sheetData sheetId="2939"/>
      <sheetData sheetId="2940"/>
      <sheetData sheetId="2941"/>
      <sheetData sheetId="2942"/>
      <sheetData sheetId="2943"/>
      <sheetData sheetId="2944"/>
      <sheetData sheetId="2945"/>
      <sheetData sheetId="2946">
        <row r="168">
          <cell r="D168">
            <v>10046</v>
          </cell>
        </row>
      </sheetData>
      <sheetData sheetId="2947"/>
      <sheetData sheetId="2948">
        <row r="33">
          <cell r="C33">
            <v>0.77967625899280601</v>
          </cell>
        </row>
      </sheetData>
      <sheetData sheetId="2949">
        <row r="1">
          <cell r="A1" t="str">
            <v>INSTITUTO NACIONAL DE VIAS</v>
          </cell>
        </row>
      </sheetData>
      <sheetData sheetId="2950"/>
      <sheetData sheetId="2951"/>
      <sheetData sheetId="2952"/>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row r="5">
          <cell r="E5" t="str">
            <v>CANTIDAD</v>
          </cell>
        </row>
      </sheetData>
      <sheetData sheetId="3217">
        <row r="5">
          <cell r="E5" t="str">
            <v>CANTIDAD</v>
          </cell>
        </row>
      </sheetData>
      <sheetData sheetId="3218">
        <row r="5">
          <cell r="E5" t="str">
            <v>CANTIDAD</v>
          </cell>
        </row>
      </sheetData>
      <sheetData sheetId="3219">
        <row r="5">
          <cell r="E5" t="str">
            <v>CANTIDAD</v>
          </cell>
        </row>
      </sheetData>
      <sheetData sheetId="3220">
        <row r="5">
          <cell r="E5" t="str">
            <v>CANTIDAD</v>
          </cell>
        </row>
      </sheetData>
      <sheetData sheetId="3221">
        <row r="5">
          <cell r="E5" t="str">
            <v>CANTIDAD</v>
          </cell>
        </row>
      </sheetData>
      <sheetData sheetId="3222">
        <row r="5">
          <cell r="E5" t="str">
            <v>CANTIDAD</v>
          </cell>
        </row>
      </sheetData>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row r="1">
          <cell r="A1" t="str">
            <v>INSTITUTO NACIONAL DE VIAS</v>
          </cell>
        </row>
      </sheetData>
      <sheetData sheetId="3249"/>
      <sheetData sheetId="3250">
        <row r="1">
          <cell r="A1" t="str">
            <v>INSTITUTO NACIONAL DE VIAS</v>
          </cell>
        </row>
      </sheetData>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row r="1">
          <cell r="A1" t="str">
            <v>INSTITUTO NACIONAL DE VIAS</v>
          </cell>
        </row>
      </sheetData>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ow r="1">
          <cell r="A1" t="str">
            <v>EQUIPO</v>
          </cell>
        </row>
      </sheetData>
      <sheetData sheetId="3360">
        <row r="1">
          <cell r="A1" t="str">
            <v>ADMINISTRACION</v>
          </cell>
        </row>
      </sheetData>
      <sheetData sheetId="3361">
        <row r="1">
          <cell r="A1" t="str">
            <v>EQUIPO</v>
          </cell>
        </row>
      </sheetData>
      <sheetData sheetId="3362">
        <row r="1">
          <cell r="A1" t="str">
            <v>ADMINISTRACION</v>
          </cell>
        </row>
      </sheetData>
      <sheetData sheetId="3363">
        <row r="1">
          <cell r="A1" t="str">
            <v>EQUIPO</v>
          </cell>
        </row>
      </sheetData>
      <sheetData sheetId="3364">
        <row r="1">
          <cell r="A1" t="str">
            <v>ADMINISTRACION</v>
          </cell>
        </row>
      </sheetData>
      <sheetData sheetId="3365">
        <row r="1">
          <cell r="A1" t="str">
            <v>EQUIPO</v>
          </cell>
        </row>
      </sheetData>
      <sheetData sheetId="3366">
        <row r="1">
          <cell r="A1" t="str">
            <v>ADMINISTRACION</v>
          </cell>
        </row>
      </sheetData>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row r="1">
          <cell r="A1" t="str">
            <v>ITEM</v>
          </cell>
        </row>
      </sheetData>
      <sheetData sheetId="3404">
        <row r="1">
          <cell r="A1" t="str">
            <v>EQUIPO</v>
          </cell>
        </row>
      </sheetData>
      <sheetData sheetId="3405">
        <row r="1">
          <cell r="A1" t="str">
            <v>ITEM</v>
          </cell>
        </row>
      </sheetData>
      <sheetData sheetId="3406">
        <row r="1">
          <cell r="A1" t="str">
            <v>EQUIPO</v>
          </cell>
        </row>
      </sheetData>
      <sheetData sheetId="3407">
        <row r="1">
          <cell r="A1" t="str">
            <v>ITEM</v>
          </cell>
        </row>
      </sheetData>
      <sheetData sheetId="3408">
        <row r="1">
          <cell r="A1" t="str">
            <v>EQUIPO</v>
          </cell>
        </row>
      </sheetData>
      <sheetData sheetId="3409">
        <row r="1">
          <cell r="A1" t="str">
            <v>ADMINISTRACION</v>
          </cell>
        </row>
      </sheetData>
      <sheetData sheetId="3410">
        <row r="1">
          <cell r="A1" t="str">
            <v>EQUIPO</v>
          </cell>
        </row>
      </sheetData>
      <sheetData sheetId="3411">
        <row r="1">
          <cell r="A1" t="str">
            <v>ADMINISTRACION</v>
          </cell>
        </row>
      </sheetData>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row r="16">
          <cell r="A16" t="str">
            <v>ABONO 10-30-10</v>
          </cell>
        </row>
      </sheetData>
      <sheetData sheetId="3453"/>
      <sheetData sheetId="3454">
        <row r="16">
          <cell r="A16" t="str">
            <v>ABONO 10-30-10</v>
          </cell>
        </row>
      </sheetData>
      <sheetData sheetId="3455"/>
      <sheetData sheetId="3456">
        <row r="16">
          <cell r="A16" t="str">
            <v>ABONO 10-30-10</v>
          </cell>
        </row>
      </sheetData>
      <sheetData sheetId="3457"/>
      <sheetData sheetId="3458">
        <row r="16">
          <cell r="A16" t="str">
            <v>ABONO 10-30-10</v>
          </cell>
        </row>
      </sheetData>
      <sheetData sheetId="3459">
        <row r="6">
          <cell r="A6" t="str">
            <v>TOPÓGRAFO</v>
          </cell>
        </row>
      </sheetData>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row r="1">
          <cell r="C1">
            <v>0.2</v>
          </cell>
        </row>
      </sheetData>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row r="1">
          <cell r="C1">
            <v>0.2</v>
          </cell>
        </row>
      </sheetData>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row r="1">
          <cell r="A1" t="str">
            <v>ITEM</v>
          </cell>
        </row>
      </sheetData>
      <sheetData sheetId="3774">
        <row r="1">
          <cell r="A1" t="str">
            <v>EQUIPO</v>
          </cell>
        </row>
      </sheetData>
      <sheetData sheetId="3775">
        <row r="1">
          <cell r="A1" t="str">
            <v>ADMINISTRACION</v>
          </cell>
        </row>
      </sheetData>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row r="1">
          <cell r="A1" t="str">
            <v>ITEM</v>
          </cell>
        </row>
      </sheetData>
      <sheetData sheetId="3795">
        <row r="1">
          <cell r="A1" t="str">
            <v>EQUIPO</v>
          </cell>
        </row>
      </sheetData>
      <sheetData sheetId="3796">
        <row r="1">
          <cell r="A1" t="str">
            <v>ADMINISTRACION</v>
          </cell>
        </row>
      </sheetData>
      <sheetData sheetId="3797"/>
      <sheetData sheetId="3798"/>
      <sheetData sheetId="3799"/>
      <sheetData sheetId="3800"/>
      <sheetData sheetId="3801"/>
      <sheetData sheetId="3802"/>
      <sheetData sheetId="3803">
        <row r="1">
          <cell r="A1" t="str">
            <v>ADMINISTRACION</v>
          </cell>
        </row>
      </sheetData>
      <sheetData sheetId="3804"/>
      <sheetData sheetId="3805"/>
      <sheetData sheetId="3806"/>
      <sheetData sheetId="3807"/>
      <sheetData sheetId="3808"/>
      <sheetData sheetId="3809"/>
      <sheetData sheetId="3810"/>
      <sheetData sheetId="3811"/>
      <sheetData sheetId="3812">
        <row r="1">
          <cell r="A1" t="str">
            <v>ITEM</v>
          </cell>
        </row>
      </sheetData>
      <sheetData sheetId="3813">
        <row r="1">
          <cell r="A1" t="str">
            <v>EQUIPO</v>
          </cell>
        </row>
      </sheetData>
      <sheetData sheetId="3814">
        <row r="1">
          <cell r="A1" t="str">
            <v>ADMINISTRACION</v>
          </cell>
        </row>
      </sheetData>
      <sheetData sheetId="3815"/>
      <sheetData sheetId="3816"/>
      <sheetData sheetId="3817"/>
      <sheetData sheetId="3818"/>
      <sheetData sheetId="3819"/>
      <sheetData sheetId="3820"/>
      <sheetData sheetId="3821"/>
      <sheetData sheetId="3822"/>
      <sheetData sheetId="3823"/>
      <sheetData sheetId="3824"/>
      <sheetData sheetId="3825"/>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sheetData sheetId="3906" refreshError="1"/>
      <sheetData sheetId="3907" refreshError="1"/>
      <sheetData sheetId="3908"/>
      <sheetData sheetId="3909" refreshError="1"/>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row r="1">
          <cell r="A1" t="str">
            <v>INSTITUTO NACIONAL DE VIAS</v>
          </cell>
        </row>
      </sheetData>
      <sheetData sheetId="3935"/>
      <sheetData sheetId="3936"/>
      <sheetData sheetId="3937"/>
      <sheetData sheetId="3938"/>
      <sheetData sheetId="3939"/>
      <sheetData sheetId="3940"/>
      <sheetData sheetId="3941"/>
      <sheetData sheetId="3942"/>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sheetData sheetId="3958" refreshError="1"/>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refreshError="1"/>
      <sheetData sheetId="3995" refreshError="1"/>
      <sheetData sheetId="3996" refreshError="1"/>
      <sheetData sheetId="3997"/>
      <sheetData sheetId="3998"/>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sheetData sheetId="4010" refreshError="1"/>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refreshError="1"/>
      <sheetData sheetId="4024" refreshError="1"/>
      <sheetData sheetId="4025" refreshError="1"/>
      <sheetData sheetId="4026" refreshError="1"/>
      <sheetData sheetId="4027" refreshError="1"/>
      <sheetData sheetId="4028"/>
      <sheetData sheetId="4029"/>
      <sheetData sheetId="4030"/>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sheetData sheetId="4055" refreshError="1"/>
      <sheetData sheetId="4056"/>
      <sheetData sheetId="4057" refreshError="1"/>
      <sheetData sheetId="4058"/>
      <sheetData sheetId="4059"/>
      <sheetData sheetId="4060"/>
      <sheetData sheetId="4061">
        <row r="8">
          <cell r="C8" t="str">
            <v>OBJETO: CONSTRUCCION DE PLACA DEPORTIVA CUBIERTA, PARQUE INFANTIL Y BIOSALUDABLE, URBANISMO Y OBRAS COMPLEMENTARIAS DEL COMPLEJO RECREODEPORTIVO Y CULTURAL JUAN XXIII</v>
          </cell>
        </row>
      </sheetData>
      <sheetData sheetId="4062">
        <row r="25">
          <cell r="D25">
            <v>49181</v>
          </cell>
        </row>
      </sheetData>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refreshError="1"/>
      <sheetData sheetId="4096" refreshError="1"/>
      <sheetData sheetId="4097" refreshError="1"/>
      <sheetData sheetId="4098"/>
      <sheetData sheetId="4099"/>
      <sheetData sheetId="4100"/>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sheetData sheetId="4144"/>
      <sheetData sheetId="4145"/>
      <sheetData sheetId="4146"/>
      <sheetData sheetId="4147"/>
      <sheetData sheetId="4148"/>
      <sheetData sheetId="4149"/>
      <sheetData sheetId="4150"/>
      <sheetData sheetId="4151">
        <row r="1">
          <cell r="A1" t="str">
            <v>EQUIPO</v>
          </cell>
        </row>
      </sheetData>
      <sheetData sheetId="4152">
        <row r="1">
          <cell r="A1" t="str">
            <v>ADMINISTRACION</v>
          </cell>
        </row>
      </sheetData>
      <sheetData sheetId="4153"/>
      <sheetData sheetId="4154"/>
      <sheetData sheetId="4155"/>
      <sheetData sheetId="4156"/>
      <sheetData sheetId="4157"/>
      <sheetData sheetId="4158"/>
      <sheetData sheetId="4159" refreshError="1"/>
      <sheetData sheetId="4160" refreshError="1"/>
      <sheetData sheetId="4161"/>
      <sheetData sheetId="4162"/>
      <sheetData sheetId="4163"/>
      <sheetData sheetId="4164"/>
      <sheetData sheetId="4165"/>
      <sheetData sheetId="4166" refreshError="1"/>
      <sheetData sheetId="4167" refreshError="1"/>
      <sheetData sheetId="4168" refreshError="1"/>
      <sheetData sheetId="4169" refreshError="1"/>
      <sheetData sheetId="4170" refreshError="1"/>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sheetData sheetId="4284"/>
      <sheetData sheetId="4285"/>
      <sheetData sheetId="4286" refreshError="1"/>
      <sheetData sheetId="4287" refreshError="1"/>
      <sheetData sheetId="4288" refreshError="1"/>
      <sheetData sheetId="4289" refreshError="1"/>
      <sheetData sheetId="4290" refreshError="1"/>
      <sheetData sheetId="4291" refreshError="1"/>
      <sheetData sheetId="4292"/>
      <sheetData sheetId="4293"/>
      <sheetData sheetId="4294"/>
      <sheetData sheetId="4295"/>
      <sheetData sheetId="4296"/>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refreshError="1"/>
      <sheetData sheetId="4327"/>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row r="1">
          <cell r="A1" t="str">
            <v>INSTITUTO NACIONAL DE VIAS</v>
          </cell>
        </row>
      </sheetData>
      <sheetData sheetId="5442"/>
      <sheetData sheetId="5443"/>
      <sheetData sheetId="5444"/>
      <sheetData sheetId="5445"/>
      <sheetData sheetId="5446"/>
      <sheetData sheetId="5447"/>
      <sheetData sheetId="5448">
        <row r="1">
          <cell r="A1" t="str">
            <v>EQUIPO</v>
          </cell>
        </row>
      </sheetData>
      <sheetData sheetId="5449">
        <row r="1">
          <cell r="A1" t="str">
            <v>ADMINISTRACION</v>
          </cell>
        </row>
      </sheetData>
      <sheetData sheetId="5450"/>
      <sheetData sheetId="5451">
        <row r="5">
          <cell r="E5" t="str">
            <v>CANTIDAD</v>
          </cell>
        </row>
      </sheetData>
      <sheetData sheetId="5452"/>
      <sheetData sheetId="5453" refreshError="1"/>
      <sheetData sheetId="5454" refreshError="1"/>
      <sheetData sheetId="5455" refreshError="1"/>
      <sheetData sheetId="5456">
        <row r="5">
          <cell r="E5" t="str">
            <v>CANTIDAD</v>
          </cell>
        </row>
      </sheetData>
      <sheetData sheetId="5457">
        <row r="5">
          <cell r="E5" t="str">
            <v>CANTIDAD</v>
          </cell>
        </row>
      </sheetData>
      <sheetData sheetId="5458">
        <row r="5">
          <cell r="E5" t="str">
            <v>CANTIDAD</v>
          </cell>
        </row>
      </sheetData>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ow r="5">
          <cell r="A5" t="str">
            <v>Desperdicio</v>
          </cell>
        </row>
      </sheetData>
      <sheetData sheetId="5471" refreshError="1"/>
      <sheetData sheetId="5472" refreshError="1"/>
      <sheetData sheetId="5473" refreshError="1"/>
      <sheetData sheetId="5474" refreshError="1"/>
      <sheetData sheetId="5475" refreshError="1"/>
      <sheetData sheetId="5476" refreshError="1"/>
      <sheetData sheetId="5477"/>
      <sheetData sheetId="5478"/>
      <sheetData sheetId="5479">
        <row r="7">
          <cell r="B7">
            <v>0.1</v>
          </cell>
        </row>
      </sheetData>
      <sheetData sheetId="5480">
        <row r="7">
          <cell r="B7">
            <v>0.1</v>
          </cell>
        </row>
      </sheetData>
      <sheetData sheetId="548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sheetData sheetId="5648">
        <row r="1">
          <cell r="B1" t="str">
            <v>CTO-102-2002</v>
          </cell>
        </row>
      </sheetData>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row r="2">
          <cell r="A2" t="str">
            <v>ACTA No</v>
          </cell>
        </row>
      </sheetData>
      <sheetData sheetId="5671"/>
      <sheetData sheetId="5672"/>
      <sheetData sheetId="5673"/>
      <sheetData sheetId="5674"/>
      <sheetData sheetId="5675"/>
      <sheetData sheetId="5676"/>
      <sheetData sheetId="5677"/>
      <sheetData sheetId="5678"/>
      <sheetData sheetId="5679"/>
      <sheetData sheetId="5680"/>
      <sheetData sheetId="5681"/>
      <sheetData sheetId="5682">
        <row r="33">
          <cell r="C33">
            <v>0.77967625899280601</v>
          </cell>
        </row>
      </sheetData>
      <sheetData sheetId="5683"/>
      <sheetData sheetId="5684"/>
      <sheetData sheetId="5685"/>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sheetData sheetId="5788"/>
      <sheetData sheetId="5789"/>
      <sheetData sheetId="5790"/>
      <sheetData sheetId="5791"/>
      <sheetData sheetId="5792"/>
      <sheetData sheetId="5793"/>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sheetData sheetId="5817"/>
      <sheetData sheetId="5818"/>
      <sheetData sheetId="5819"/>
      <sheetData sheetId="5820" refreshError="1"/>
      <sheetData sheetId="5821">
        <row r="525">
          <cell r="K525">
            <v>1695.87</v>
          </cell>
        </row>
      </sheetData>
      <sheetData sheetId="5822">
        <row r="525">
          <cell r="K525">
            <v>3577.94</v>
          </cell>
        </row>
      </sheetData>
      <sheetData sheetId="5823">
        <row r="525">
          <cell r="K525">
            <v>5147.76</v>
          </cell>
        </row>
      </sheetData>
      <sheetData sheetId="5824">
        <row r="525">
          <cell r="K525">
            <v>4940.1099999999997</v>
          </cell>
        </row>
      </sheetData>
      <sheetData sheetId="5825">
        <row r="526">
          <cell r="K526">
            <v>695.98</v>
          </cell>
        </row>
      </sheetData>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sheetData sheetId="5843"/>
      <sheetData sheetId="5844"/>
      <sheetData sheetId="5845"/>
      <sheetData sheetId="5846"/>
      <sheetData sheetId="5847">
        <row r="2">
          <cell r="A2" t="str">
            <v>CODIGO</v>
          </cell>
        </row>
      </sheetData>
      <sheetData sheetId="5848"/>
      <sheetData sheetId="5849"/>
      <sheetData sheetId="5850"/>
      <sheetData sheetId="5851"/>
      <sheetData sheetId="5852" refreshError="1"/>
      <sheetData sheetId="5853" refreshError="1"/>
      <sheetData sheetId="5854" refreshError="1"/>
      <sheetData sheetId="5855" refreshError="1"/>
      <sheetData sheetId="5856" refreshError="1"/>
      <sheetData sheetId="5857"/>
      <sheetData sheetId="5858"/>
      <sheetData sheetId="5859"/>
      <sheetData sheetId="5860" refreshError="1"/>
      <sheetData sheetId="5861">
        <row r="11">
          <cell r="A11">
            <v>1</v>
          </cell>
        </row>
      </sheetData>
      <sheetData sheetId="5862">
        <row r="4">
          <cell r="C4" t="str">
            <v>INTERVENTORIA TECNICO ADMINISTRATIVA PARA LA CONSTRUCCION, INSTALACION DE EQUIPOS, PRUEBAS Y PUESTA EN MARCHA DEL SISTEMA DE SECTORIZACION DEL OLEODUCTO TRANSANDINO.</v>
          </cell>
        </row>
      </sheetData>
      <sheetData sheetId="5863"/>
      <sheetData sheetId="5864"/>
      <sheetData sheetId="5865"/>
      <sheetData sheetId="5866"/>
      <sheetData sheetId="5867"/>
      <sheetData sheetId="5868"/>
      <sheetData sheetId="5869"/>
      <sheetData sheetId="5870"/>
      <sheetData sheetId="5871" refreshError="1"/>
      <sheetData sheetId="5872" refreshError="1"/>
      <sheetData sheetId="5873" refreshError="1"/>
      <sheetData sheetId="5874" refreshError="1"/>
      <sheetData sheetId="5875">
        <row r="9">
          <cell r="D9" t="str">
            <v>FECHA</v>
          </cell>
        </row>
      </sheetData>
      <sheetData sheetId="5876"/>
      <sheetData sheetId="5877"/>
      <sheetData sheetId="5878"/>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sheetData sheetId="5903"/>
      <sheetData sheetId="5904"/>
      <sheetData sheetId="5905"/>
      <sheetData sheetId="5906">
        <row r="6">
          <cell r="A6" t="str">
            <v>CO-A1</v>
          </cell>
        </row>
      </sheetData>
      <sheetData sheetId="5907"/>
      <sheetData sheetId="5908" refreshError="1"/>
      <sheetData sheetId="5909"/>
      <sheetData sheetId="5910"/>
      <sheetData sheetId="5911"/>
      <sheetData sheetId="5912">
        <row r="4">
          <cell r="E4" t="str">
            <v>GUPCO</v>
          </cell>
        </row>
      </sheetData>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refreshError="1"/>
      <sheetData sheetId="5926"/>
      <sheetData sheetId="5927"/>
      <sheetData sheetId="5928"/>
      <sheetData sheetId="5929"/>
      <sheetData sheetId="5930"/>
      <sheetData sheetId="593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refreshError="1"/>
      <sheetData sheetId="5941"/>
      <sheetData sheetId="5942" refreshError="1"/>
      <sheetData sheetId="5943"/>
      <sheetData sheetId="5944"/>
      <sheetData sheetId="5945"/>
      <sheetData sheetId="5946"/>
      <sheetData sheetId="5947"/>
      <sheetData sheetId="5948"/>
      <sheetData sheetId="5949"/>
      <sheetData sheetId="5950"/>
      <sheetData sheetId="5951"/>
      <sheetData sheetId="5952"/>
      <sheetData sheetId="5953" refreshError="1"/>
      <sheetData sheetId="5954"/>
      <sheetData sheetId="5955"/>
      <sheetData sheetId="5956"/>
      <sheetData sheetId="5957"/>
      <sheetData sheetId="5958" refreshError="1"/>
      <sheetData sheetId="5959" refreshError="1"/>
      <sheetData sheetId="5960" refreshError="1"/>
      <sheetData sheetId="5961"/>
      <sheetData sheetId="5962" refreshError="1"/>
      <sheetData sheetId="5963" refreshError="1"/>
      <sheetData sheetId="5964"/>
      <sheetData sheetId="5965"/>
      <sheetData sheetId="5966" refreshError="1"/>
      <sheetData sheetId="5967" refreshError="1"/>
      <sheetData sheetId="5968"/>
      <sheetData sheetId="5969" refreshError="1"/>
      <sheetData sheetId="5970" refreshError="1"/>
      <sheetData sheetId="5971"/>
      <sheetData sheetId="5972"/>
      <sheetData sheetId="5973"/>
      <sheetData sheetId="5974"/>
      <sheetData sheetId="5975"/>
      <sheetData sheetId="5976"/>
      <sheetData sheetId="5977"/>
      <sheetData sheetId="5978"/>
      <sheetData sheetId="5979"/>
      <sheetData sheetId="5980"/>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sheetData sheetId="6007"/>
      <sheetData sheetId="6008"/>
      <sheetData sheetId="6009"/>
      <sheetData sheetId="6010"/>
      <sheetData sheetId="6011"/>
      <sheetData sheetId="6012"/>
      <sheetData sheetId="6013"/>
      <sheetData sheetId="6014"/>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row r="4">
          <cell r="A4">
            <v>0</v>
          </cell>
        </row>
      </sheetData>
      <sheetData sheetId="6043"/>
      <sheetData sheetId="6044">
        <row r="3">
          <cell r="A3">
            <v>5.0999999999999996</v>
          </cell>
        </row>
      </sheetData>
      <sheetData sheetId="6045" refreshError="1"/>
      <sheetData sheetId="6046"/>
      <sheetData sheetId="6047" refreshError="1"/>
      <sheetData sheetId="6048" refreshError="1"/>
      <sheetData sheetId="6049"/>
      <sheetData sheetId="6050"/>
      <sheetData sheetId="6051"/>
      <sheetData sheetId="6052"/>
      <sheetData sheetId="6053"/>
      <sheetData sheetId="6054"/>
      <sheetData sheetId="6055"/>
      <sheetData sheetId="6056"/>
      <sheetData sheetId="6057"/>
      <sheetData sheetId="6058"/>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ow r="33">
          <cell r="G33">
            <v>283000.00002693152</v>
          </cell>
        </row>
      </sheetData>
      <sheetData sheetId="6221">
        <row r="33">
          <cell r="G33">
            <v>283000.00002693152</v>
          </cell>
        </row>
      </sheetData>
      <sheetData sheetId="6222">
        <row r="33">
          <cell r="G33">
            <v>290000.00000013626</v>
          </cell>
        </row>
      </sheetData>
      <sheetData sheetId="6223"/>
      <sheetData sheetId="6224"/>
      <sheetData sheetId="6225">
        <row r="33">
          <cell r="C33">
            <v>0.77967625899280601</v>
          </cell>
        </row>
      </sheetData>
      <sheetData sheetId="6226"/>
      <sheetData sheetId="6227">
        <row r="1">
          <cell r="A1" t="str">
            <v>INSTITUTO NACIONAL DE VIAS</v>
          </cell>
        </row>
      </sheetData>
      <sheetData sheetId="6228"/>
      <sheetData sheetId="6229">
        <row r="1">
          <cell r="B1" t="str">
            <v>CTO-102-2002</v>
          </cell>
        </row>
      </sheetData>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row r="2">
          <cell r="A2" t="str">
            <v>ACTA No</v>
          </cell>
        </row>
      </sheetData>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refreshError="1"/>
      <sheetData sheetId="6298" refreshError="1"/>
      <sheetData sheetId="6299" refreshError="1"/>
      <sheetData sheetId="6300" refreshError="1"/>
      <sheetData sheetId="6301" refreshError="1"/>
      <sheetData sheetId="6302" refreshError="1"/>
      <sheetData sheetId="6303" refreshError="1"/>
      <sheetData sheetId="6304"/>
      <sheetData sheetId="6305"/>
      <sheetData sheetId="6306">
        <row r="1">
          <cell r="W1" t="str">
            <v>TR0001</v>
          </cell>
        </row>
      </sheetData>
      <sheetData sheetId="6307"/>
      <sheetData sheetId="6308"/>
      <sheetData sheetId="6309"/>
      <sheetData sheetId="6310"/>
      <sheetData sheetId="6311"/>
      <sheetData sheetId="6312"/>
      <sheetData sheetId="6313">
        <row r="2">
          <cell r="C2">
            <v>2</v>
          </cell>
        </row>
      </sheetData>
      <sheetData sheetId="6314"/>
      <sheetData sheetId="6315">
        <row r="5">
          <cell r="G5">
            <v>1</v>
          </cell>
        </row>
      </sheetData>
      <sheetData sheetId="6316"/>
      <sheetData sheetId="6317" refreshError="1"/>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refreshError="1"/>
      <sheetData sheetId="6333" refreshError="1"/>
      <sheetData sheetId="6334"/>
      <sheetData sheetId="6335"/>
      <sheetData sheetId="6336"/>
      <sheetData sheetId="6337"/>
      <sheetData sheetId="6338"/>
      <sheetData sheetId="6339"/>
      <sheetData sheetId="6340">
        <row r="9">
          <cell r="E9">
            <v>19.379681052981429</v>
          </cell>
        </row>
      </sheetData>
      <sheetData sheetId="6341">
        <row r="9">
          <cell r="E9">
            <v>19.372852455375334</v>
          </cell>
        </row>
      </sheetData>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sheetData sheetId="6460">
        <row r="8">
          <cell r="E8">
            <v>1939047</v>
          </cell>
        </row>
      </sheetData>
      <sheetData sheetId="6461"/>
      <sheetData sheetId="6462"/>
      <sheetData sheetId="6463"/>
      <sheetData sheetId="6464"/>
      <sheetData sheetId="6465"/>
      <sheetData sheetId="6466"/>
      <sheetData sheetId="6467"/>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ow r="1">
          <cell r="C1">
            <v>0.2</v>
          </cell>
        </row>
      </sheetData>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sheetData sheetId="6613"/>
      <sheetData sheetId="6614" refreshError="1"/>
      <sheetData sheetId="6615" refreshError="1"/>
      <sheetData sheetId="6616" refreshError="1"/>
      <sheetData sheetId="6617" refreshError="1"/>
      <sheetData sheetId="6618" refreshError="1"/>
      <sheetData sheetId="6619" refreshError="1"/>
      <sheetData sheetId="6620"/>
      <sheetData sheetId="6621"/>
      <sheetData sheetId="6622"/>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ow r="10">
          <cell r="M10">
            <v>2.7679999999999998</v>
          </cell>
        </row>
      </sheetData>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sheetData sheetId="6898"/>
      <sheetData sheetId="6899"/>
      <sheetData sheetId="6900"/>
      <sheetData sheetId="6901"/>
      <sheetData sheetId="6902"/>
      <sheetData sheetId="6903"/>
      <sheetData sheetId="6904"/>
      <sheetData sheetId="6905" refreshError="1"/>
      <sheetData sheetId="6906" refreshError="1"/>
      <sheetData sheetId="6907"/>
      <sheetData sheetId="6908" refreshError="1"/>
      <sheetData sheetId="6909"/>
      <sheetData sheetId="6910" refreshError="1"/>
      <sheetData sheetId="6911" refreshError="1"/>
      <sheetData sheetId="6912" refreshError="1"/>
      <sheetData sheetId="6913" refreshError="1"/>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sheetData sheetId="7033"/>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sheetData sheetId="7047"/>
      <sheetData sheetId="7048"/>
      <sheetData sheetId="7049"/>
      <sheetData sheetId="7050"/>
      <sheetData sheetId="7051"/>
      <sheetData sheetId="7052"/>
      <sheetData sheetId="7053"/>
      <sheetData sheetId="7054"/>
      <sheetData sheetId="7055"/>
      <sheetData sheetId="7056"/>
      <sheetData sheetId="7057" refreshError="1"/>
      <sheetData sheetId="7058"/>
      <sheetData sheetId="7059" refreshError="1"/>
      <sheetData sheetId="7060" refreshError="1"/>
      <sheetData sheetId="7061"/>
      <sheetData sheetId="7062"/>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sheetData sheetId="7104"/>
      <sheetData sheetId="7105"/>
      <sheetData sheetId="7106"/>
      <sheetData sheetId="7107"/>
      <sheetData sheetId="7108"/>
      <sheetData sheetId="7109"/>
      <sheetData sheetId="7110"/>
      <sheetData sheetId="7111"/>
      <sheetData sheetId="7112" refreshError="1"/>
      <sheetData sheetId="7113" refreshError="1"/>
      <sheetData sheetId="7114"/>
      <sheetData sheetId="7115">
        <row r="3">
          <cell r="D3" t="str">
            <v xml:space="preserve">Marzo  31/2002 </v>
          </cell>
        </row>
      </sheetData>
      <sheetData sheetId="7116" refreshError="1"/>
      <sheetData sheetId="7117" refreshError="1"/>
      <sheetData sheetId="7118" refreshError="1"/>
      <sheetData sheetId="7119"/>
      <sheetData sheetId="7120"/>
      <sheetData sheetId="7121"/>
      <sheetData sheetId="7122"/>
      <sheetData sheetId="7123"/>
      <sheetData sheetId="7124"/>
      <sheetData sheetId="7125"/>
      <sheetData sheetId="7126" refreshError="1"/>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sheetData sheetId="7173"/>
      <sheetData sheetId="7174"/>
      <sheetData sheetId="7175"/>
      <sheetData sheetId="7176"/>
      <sheetData sheetId="7177"/>
      <sheetData sheetId="7178"/>
      <sheetData sheetId="7179"/>
      <sheetData sheetId="7180"/>
      <sheetData sheetId="7181"/>
      <sheetData sheetId="7182"/>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sheetData sheetId="7293"/>
      <sheetData sheetId="7294"/>
      <sheetData sheetId="7295"/>
      <sheetData sheetId="7296"/>
      <sheetData sheetId="7297"/>
      <sheetData sheetId="7298"/>
      <sheetData sheetId="7299"/>
      <sheetData sheetId="7300"/>
      <sheetData sheetId="730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sheetData sheetId="7558"/>
      <sheetData sheetId="7559"/>
      <sheetData sheetId="7560"/>
      <sheetData sheetId="7561"/>
      <sheetData sheetId="7562"/>
      <sheetData sheetId="7563"/>
      <sheetData sheetId="7564"/>
      <sheetData sheetId="7565"/>
      <sheetData sheetId="7566"/>
      <sheetData sheetId="7567" refreshError="1"/>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row r="15">
          <cell r="B15" t="str">
            <v>ROSY ARTEAGA ORTEGA</v>
          </cell>
        </row>
      </sheetData>
      <sheetData sheetId="7615">
        <row r="15">
          <cell r="B15" t="str">
            <v>ROSY ARTEAGA ORTEGA</v>
          </cell>
        </row>
      </sheetData>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refreshError="1"/>
      <sheetData sheetId="7645" refreshError="1"/>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sheetData sheetId="7940"/>
      <sheetData sheetId="794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sheetData sheetId="7951"/>
      <sheetData sheetId="7952" refreshError="1"/>
      <sheetData sheetId="7953" refreshError="1"/>
      <sheetData sheetId="7954"/>
      <sheetData sheetId="7955"/>
      <sheetData sheetId="7956"/>
      <sheetData sheetId="7957"/>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sheetData sheetId="8078" refreshError="1"/>
      <sheetData sheetId="8079" refreshError="1"/>
      <sheetData sheetId="8080" refreshError="1"/>
      <sheetData sheetId="8081"/>
      <sheetData sheetId="8082" refreshError="1"/>
      <sheetData sheetId="8083"/>
      <sheetData sheetId="8084"/>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sheetData sheetId="8102"/>
      <sheetData sheetId="8103"/>
      <sheetData sheetId="8104"/>
      <sheetData sheetId="8105"/>
      <sheetData sheetId="8106"/>
      <sheetData sheetId="8107"/>
      <sheetData sheetId="8108"/>
      <sheetData sheetId="8109"/>
      <sheetData sheetId="8110"/>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sheetData sheetId="8139"/>
      <sheetData sheetId="8140"/>
      <sheetData sheetId="8141"/>
      <sheetData sheetId="8142" refreshError="1"/>
      <sheetData sheetId="8143" refreshError="1"/>
      <sheetData sheetId="8144"/>
      <sheetData sheetId="8145"/>
      <sheetData sheetId="8146"/>
      <sheetData sheetId="8147"/>
      <sheetData sheetId="8148"/>
      <sheetData sheetId="8149"/>
      <sheetData sheetId="8150"/>
      <sheetData sheetId="8151" refreshError="1"/>
      <sheetData sheetId="8152" refreshError="1"/>
      <sheetData sheetId="8153" refreshError="1"/>
      <sheetData sheetId="8154" refreshError="1"/>
      <sheetData sheetId="8155" refreshError="1"/>
      <sheetData sheetId="8156" refreshError="1"/>
      <sheetData sheetId="8157"/>
      <sheetData sheetId="8158"/>
      <sheetData sheetId="8159"/>
      <sheetData sheetId="8160"/>
      <sheetData sheetId="8161"/>
      <sheetData sheetId="8162"/>
      <sheetData sheetId="8163"/>
      <sheetData sheetId="8164">
        <row r="1">
          <cell r="A1" t="str">
            <v>INSTITUTO NACIONAL DE VIAS</v>
          </cell>
        </row>
      </sheetData>
      <sheetData sheetId="8165" refreshError="1"/>
      <sheetData sheetId="8166" refreshError="1"/>
      <sheetData sheetId="8167" refreshError="1"/>
      <sheetData sheetId="8168" refreshError="1"/>
      <sheetData sheetId="8169" refreshError="1"/>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row r="1">
          <cell r="A1" t="str">
            <v>INSTITUTO NACIONAL DE VIAS</v>
          </cell>
        </row>
      </sheetData>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row r="1">
          <cell r="A1" t="str">
            <v>INSTITUTO NACIONAL DE VIAS</v>
          </cell>
        </row>
      </sheetData>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refreshError="1"/>
      <sheetData sheetId="8255" refreshError="1"/>
      <sheetData sheetId="8256" refreshError="1"/>
      <sheetData sheetId="8257" refreshError="1"/>
      <sheetData sheetId="8258" refreshError="1"/>
      <sheetData sheetId="8259" refreshError="1"/>
      <sheetData sheetId="8260" refreshError="1"/>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sheetData sheetId="8319"/>
      <sheetData sheetId="8320"/>
      <sheetData sheetId="8321"/>
      <sheetData sheetId="8322">
        <row r="47">
          <cell r="H47">
            <v>17098.051632633331</v>
          </cell>
        </row>
      </sheetData>
      <sheetData sheetId="8323">
        <row r="47">
          <cell r="H47">
            <v>13407.454219619998</v>
          </cell>
        </row>
      </sheetData>
      <sheetData sheetId="8324">
        <row r="47">
          <cell r="H47">
            <v>13178.048204541665</v>
          </cell>
        </row>
      </sheetData>
      <sheetData sheetId="8325">
        <row r="47">
          <cell r="H47">
            <v>17098.051632633331</v>
          </cell>
        </row>
      </sheetData>
      <sheetData sheetId="8326">
        <row r="47">
          <cell r="H47">
            <v>13407.454219619998</v>
          </cell>
        </row>
      </sheetData>
      <sheetData sheetId="8327">
        <row r="47">
          <cell r="H47">
            <v>13178.048204541665</v>
          </cell>
        </row>
      </sheetData>
      <sheetData sheetId="8328">
        <row r="47">
          <cell r="H47">
            <v>19729.199486104168</v>
          </cell>
        </row>
      </sheetData>
      <sheetData sheetId="8329">
        <row r="47">
          <cell r="H47">
            <v>38405.002915416662</v>
          </cell>
        </row>
      </sheetData>
      <sheetData sheetId="8330">
        <row r="47">
          <cell r="H47">
            <v>41159.979021230996</v>
          </cell>
        </row>
      </sheetData>
      <sheetData sheetId="8331">
        <row r="47">
          <cell r="H47">
            <v>16020</v>
          </cell>
        </row>
      </sheetData>
      <sheetData sheetId="8332">
        <row r="47">
          <cell r="H47">
            <v>11675</v>
          </cell>
        </row>
      </sheetData>
      <sheetData sheetId="8333">
        <row r="47">
          <cell r="H47">
            <v>382683.1643235588</v>
          </cell>
        </row>
      </sheetData>
      <sheetData sheetId="8334">
        <row r="47">
          <cell r="H47">
            <v>27108.482479999999</v>
          </cell>
        </row>
      </sheetData>
      <sheetData sheetId="8335">
        <row r="47">
          <cell r="H47">
            <v>18945.0351992</v>
          </cell>
        </row>
      </sheetData>
      <sheetData sheetId="8336">
        <row r="47">
          <cell r="H47">
            <v>88016.225274879995</v>
          </cell>
        </row>
      </sheetData>
      <sheetData sheetId="8337">
        <row r="47">
          <cell r="H47">
            <v>11296.680928966078</v>
          </cell>
        </row>
      </sheetData>
      <sheetData sheetId="8338">
        <row r="47">
          <cell r="H47">
            <v>19660.483631249997</v>
          </cell>
        </row>
      </sheetData>
      <sheetData sheetId="8339">
        <row r="47">
          <cell r="H47">
            <v>19660.483631249997</v>
          </cell>
        </row>
      </sheetData>
      <sheetData sheetId="8340">
        <row r="47">
          <cell r="H47">
            <v>19660.483631249997</v>
          </cell>
        </row>
      </sheetData>
      <sheetData sheetId="8341">
        <row r="47">
          <cell r="H47">
            <v>39947.116768272004</v>
          </cell>
        </row>
      </sheetData>
      <sheetData sheetId="8342">
        <row r="47">
          <cell r="H47">
            <v>37450.421970255004</v>
          </cell>
        </row>
      </sheetData>
      <sheetData sheetId="8343">
        <row r="47">
          <cell r="H47">
            <v>5631.4338221939006</v>
          </cell>
        </row>
      </sheetData>
      <sheetData sheetId="8344">
        <row r="47">
          <cell r="H47">
            <v>29691.867138751997</v>
          </cell>
        </row>
      </sheetData>
      <sheetData sheetId="8345">
        <row r="47">
          <cell r="H47">
            <v>10601.359883464</v>
          </cell>
        </row>
      </sheetData>
      <sheetData sheetId="8346">
        <row r="47">
          <cell r="H47">
            <v>16440.07876665</v>
          </cell>
        </row>
      </sheetData>
      <sheetData sheetId="8347">
        <row r="47">
          <cell r="H47">
            <v>7502.6541280530009</v>
          </cell>
        </row>
      </sheetData>
      <sheetData sheetId="8348">
        <row r="47">
          <cell r="H47">
            <v>63269.394041350002</v>
          </cell>
        </row>
      </sheetData>
      <sheetData sheetId="8349">
        <row r="47">
          <cell r="H47">
            <v>38708.912732384997</v>
          </cell>
        </row>
      </sheetData>
      <sheetData sheetId="8350">
        <row r="47">
          <cell r="H47">
            <v>30140.654422727453</v>
          </cell>
        </row>
      </sheetData>
      <sheetData sheetId="8351">
        <row r="47">
          <cell r="H47">
            <v>39628.094655192057</v>
          </cell>
        </row>
      </sheetData>
      <sheetData sheetId="8352">
        <row r="47">
          <cell r="H47">
            <v>38729.542446049003</v>
          </cell>
        </row>
      </sheetData>
      <sheetData sheetId="8353">
        <row r="47">
          <cell r="H47">
            <v>7116.936965586</v>
          </cell>
        </row>
      </sheetData>
      <sheetData sheetId="8354">
        <row r="47">
          <cell r="H47">
            <v>9391.2743470000005</v>
          </cell>
        </row>
      </sheetData>
      <sheetData sheetId="8355">
        <row r="47">
          <cell r="H47">
            <v>8500.0189065630984</v>
          </cell>
        </row>
      </sheetData>
      <sheetData sheetId="8356">
        <row r="47">
          <cell r="H47">
            <v>32499.094423904498</v>
          </cell>
        </row>
      </sheetData>
      <sheetData sheetId="8357">
        <row r="47">
          <cell r="H47">
            <v>51817.028777055006</v>
          </cell>
        </row>
      </sheetData>
      <sheetData sheetId="8358">
        <row r="47">
          <cell r="H47">
            <v>55430.1575333</v>
          </cell>
        </row>
      </sheetData>
      <sheetData sheetId="8359">
        <row r="47">
          <cell r="H47">
            <v>25786.003498499998</v>
          </cell>
        </row>
      </sheetData>
      <sheetData sheetId="8360">
        <row r="47">
          <cell r="H47">
            <v>21993.806973733335</v>
          </cell>
        </row>
      </sheetData>
      <sheetData sheetId="8361"/>
      <sheetData sheetId="8362"/>
      <sheetData sheetId="8363"/>
      <sheetData sheetId="8364">
        <row r="47">
          <cell r="H47">
            <v>21941.348275</v>
          </cell>
        </row>
      </sheetData>
      <sheetData sheetId="8365">
        <row r="47">
          <cell r="H47">
            <v>576269.26239999989</v>
          </cell>
        </row>
      </sheetData>
      <sheetData sheetId="8366">
        <row r="48">
          <cell r="H48">
            <v>640370.66537874995</v>
          </cell>
        </row>
      </sheetData>
      <sheetData sheetId="8367">
        <row r="47">
          <cell r="H47">
            <v>21941.348275</v>
          </cell>
        </row>
      </sheetData>
      <sheetData sheetId="8368">
        <row r="47">
          <cell r="H47">
            <v>576269.26239999989</v>
          </cell>
        </row>
      </sheetData>
      <sheetData sheetId="8369">
        <row r="47">
          <cell r="H47">
            <v>9078.6352040999991</v>
          </cell>
        </row>
      </sheetData>
      <sheetData sheetId="8370">
        <row r="49">
          <cell r="H49">
            <v>83961.133243064003</v>
          </cell>
        </row>
      </sheetData>
      <sheetData sheetId="8371">
        <row r="47">
          <cell r="H47">
            <v>14670.136122054002</v>
          </cell>
        </row>
      </sheetData>
      <sheetData sheetId="8372">
        <row r="47">
          <cell r="H47">
            <v>9078.6352040999991</v>
          </cell>
        </row>
      </sheetData>
      <sheetData sheetId="8373">
        <row r="51">
          <cell r="H51">
            <v>117309.4992738</v>
          </cell>
        </row>
      </sheetData>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row r="1">
          <cell r="A1" t="str">
            <v>Name</v>
          </cell>
        </row>
      </sheetData>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refreshError="1"/>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sheetData sheetId="8686"/>
      <sheetData sheetId="8687" refreshError="1"/>
      <sheetData sheetId="8688"/>
      <sheetData sheetId="8689" refreshError="1"/>
      <sheetData sheetId="8690"/>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sheetData sheetId="8730"/>
      <sheetData sheetId="8731"/>
      <sheetData sheetId="8732"/>
      <sheetData sheetId="8733"/>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sheetData sheetId="8749"/>
      <sheetData sheetId="8750"/>
      <sheetData sheetId="8751"/>
      <sheetData sheetId="8752"/>
      <sheetData sheetId="8753"/>
      <sheetData sheetId="8754"/>
      <sheetData sheetId="8755"/>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sheetData sheetId="8898"/>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sheetData sheetId="8961"/>
      <sheetData sheetId="8962" refreshError="1"/>
      <sheetData sheetId="8963" refreshError="1"/>
      <sheetData sheetId="8964"/>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sheetData sheetId="9004"/>
      <sheetData sheetId="9005"/>
      <sheetData sheetId="9006"/>
      <sheetData sheetId="9007"/>
      <sheetData sheetId="9008"/>
      <sheetData sheetId="9009"/>
      <sheetData sheetId="9010"/>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refreshError="1"/>
      <sheetData sheetId="9047" refreshError="1"/>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sheetData sheetId="9125"/>
      <sheetData sheetId="9126"/>
      <sheetData sheetId="9127"/>
      <sheetData sheetId="9128"/>
      <sheetData sheetId="9129"/>
      <sheetData sheetId="9130"/>
      <sheetData sheetId="9131"/>
      <sheetData sheetId="9132"/>
      <sheetData sheetId="9133"/>
      <sheetData sheetId="9134"/>
      <sheetData sheetId="9135" refreshError="1"/>
      <sheetData sheetId="9136"/>
      <sheetData sheetId="9137" refreshError="1"/>
      <sheetData sheetId="9138" refreshError="1"/>
      <sheetData sheetId="9139" refreshError="1"/>
      <sheetData sheetId="9140" refreshError="1"/>
      <sheetData sheetId="9141"/>
      <sheetData sheetId="9142"/>
      <sheetData sheetId="9143" refreshError="1"/>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sheetData sheetId="9406"/>
      <sheetData sheetId="9407"/>
      <sheetData sheetId="9408" refreshError="1"/>
      <sheetData sheetId="9409"/>
      <sheetData sheetId="9410"/>
      <sheetData sheetId="9411"/>
      <sheetData sheetId="9412"/>
      <sheetData sheetId="9413"/>
      <sheetData sheetId="9414"/>
      <sheetData sheetId="9415"/>
      <sheetData sheetId="9416"/>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sheetData sheetId="9428" refreshError="1"/>
      <sheetData sheetId="9429" refreshError="1"/>
      <sheetData sheetId="9430"/>
      <sheetData sheetId="9431" refreshError="1"/>
      <sheetData sheetId="9432"/>
      <sheetData sheetId="9433"/>
      <sheetData sheetId="9434"/>
      <sheetData sheetId="9435"/>
      <sheetData sheetId="9436"/>
      <sheetData sheetId="9437"/>
      <sheetData sheetId="9438" refreshError="1"/>
      <sheetData sheetId="9439"/>
      <sheetData sheetId="9440" refreshError="1"/>
      <sheetData sheetId="9441"/>
      <sheetData sheetId="9442" refreshError="1"/>
      <sheetData sheetId="9443" refreshError="1"/>
      <sheetData sheetId="9444" refreshError="1"/>
      <sheetData sheetId="9445"/>
      <sheetData sheetId="9446"/>
      <sheetData sheetId="9447"/>
      <sheetData sheetId="9448"/>
      <sheetData sheetId="9449"/>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sheetData sheetId="9496"/>
      <sheetData sheetId="9497"/>
      <sheetData sheetId="9498"/>
      <sheetData sheetId="9499"/>
      <sheetData sheetId="9500"/>
      <sheetData sheetId="9501"/>
      <sheetData sheetId="9502"/>
      <sheetData sheetId="9503" refreshError="1"/>
      <sheetData sheetId="9504" refreshError="1"/>
      <sheetData sheetId="9505" refreshError="1"/>
      <sheetData sheetId="9506" refreshError="1"/>
      <sheetData sheetId="9507" refreshError="1"/>
      <sheetData sheetId="9508" refreshError="1"/>
      <sheetData sheetId="9509"/>
      <sheetData sheetId="9510"/>
      <sheetData sheetId="9511"/>
      <sheetData sheetId="9512"/>
      <sheetData sheetId="9513"/>
      <sheetData sheetId="9514"/>
      <sheetData sheetId="9515"/>
      <sheetData sheetId="9516"/>
      <sheetData sheetId="9517"/>
      <sheetData sheetId="9518"/>
      <sheetData sheetId="9519"/>
      <sheetData sheetId="9520" refreshError="1"/>
      <sheetData sheetId="9521" refreshError="1"/>
      <sheetData sheetId="9522" refreshError="1"/>
      <sheetData sheetId="9523" refreshError="1"/>
      <sheetData sheetId="9524" refreshError="1"/>
      <sheetData sheetId="9525"/>
      <sheetData sheetId="9526"/>
      <sheetData sheetId="9527" refreshError="1"/>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refreshError="1"/>
      <sheetData sheetId="9561" refreshError="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refreshError="1"/>
      <sheetData sheetId="9582"/>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sheetData sheetId="9653"/>
      <sheetData sheetId="9654"/>
      <sheetData sheetId="9655"/>
      <sheetData sheetId="9656"/>
      <sheetData sheetId="9657"/>
      <sheetData sheetId="9658"/>
      <sheetData sheetId="9659"/>
      <sheetData sheetId="9660"/>
      <sheetData sheetId="9661" refreshError="1"/>
      <sheetData sheetId="9662"/>
      <sheetData sheetId="9663" refreshError="1"/>
      <sheetData sheetId="9664"/>
      <sheetData sheetId="9665" refreshError="1"/>
      <sheetData sheetId="9666" refreshError="1"/>
      <sheetData sheetId="9667" refreshError="1"/>
      <sheetData sheetId="9668" refreshError="1"/>
      <sheetData sheetId="9669"/>
      <sheetData sheetId="9670"/>
      <sheetData sheetId="9671"/>
      <sheetData sheetId="9672"/>
      <sheetData sheetId="9673"/>
      <sheetData sheetId="9674" refreshError="1"/>
      <sheetData sheetId="9675" refreshError="1"/>
      <sheetData sheetId="9676" refreshError="1"/>
      <sheetData sheetId="9677" refreshError="1"/>
      <sheetData sheetId="9678" refreshError="1"/>
      <sheetData sheetId="9679" refreshError="1"/>
      <sheetData sheetId="9680" refreshError="1"/>
      <sheetData sheetId="9681"/>
      <sheetData sheetId="9682"/>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refreshError="1"/>
      <sheetData sheetId="9737"/>
      <sheetData sheetId="9738" refreshError="1"/>
      <sheetData sheetId="9739"/>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sheetData sheetId="9755"/>
      <sheetData sheetId="9756"/>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sheetData sheetId="9767"/>
      <sheetData sheetId="9768"/>
      <sheetData sheetId="9769"/>
      <sheetData sheetId="9770"/>
      <sheetData sheetId="9771"/>
      <sheetData sheetId="9772"/>
      <sheetData sheetId="9773"/>
      <sheetData sheetId="9774"/>
      <sheetData sheetId="9775"/>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sheetData sheetId="9811"/>
      <sheetData sheetId="9812"/>
      <sheetData sheetId="9813"/>
      <sheetData sheetId="9814"/>
      <sheetData sheetId="9815"/>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sheetData sheetId="9879"/>
      <sheetData sheetId="9880"/>
      <sheetData sheetId="9881" refreshError="1"/>
      <sheetData sheetId="9882" refreshError="1"/>
      <sheetData sheetId="9883" refreshError="1"/>
      <sheetData sheetId="9884" refreshError="1"/>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sheetData sheetId="9950" refreshError="1"/>
      <sheetData sheetId="9951"/>
      <sheetData sheetId="9952" refreshError="1"/>
      <sheetData sheetId="9953" refreshError="1"/>
      <sheetData sheetId="9954" refreshError="1"/>
      <sheetData sheetId="9955" refreshError="1"/>
      <sheetData sheetId="9956" refreshError="1"/>
      <sheetData sheetId="9957"/>
      <sheetData sheetId="9958" refreshError="1"/>
      <sheetData sheetId="9959" refreshError="1"/>
      <sheetData sheetId="9960" refreshError="1"/>
      <sheetData sheetId="9961" refreshError="1"/>
      <sheetData sheetId="9962" refreshError="1"/>
      <sheetData sheetId="9963" refreshError="1"/>
      <sheetData sheetId="9964" refreshError="1"/>
      <sheetData sheetId="9965"/>
      <sheetData sheetId="9966"/>
      <sheetData sheetId="9967"/>
      <sheetData sheetId="9968"/>
      <sheetData sheetId="9969"/>
      <sheetData sheetId="9970" refreshError="1"/>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refreshError="1"/>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refreshError="1"/>
      <sheetData sheetId="10376" refreshError="1"/>
      <sheetData sheetId="10377" refreshError="1"/>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2"/>
      <sheetName val="//ccefici"/>
      <sheetName val="//d.docs.live.net/a  aaInformac"/>
      <sheetName val="_aCCIDENTES_DE_1995___1996_xl_3"/>
      <sheetName val="\E\a  aaInformación GRUPO 4\A M"/>
      <sheetName val="ESTADO VÍA-CRIT.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oja2"/>
      <sheetName val="Base_Muestras"/>
      <sheetName val="Formulario_N°_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MURO PR25+221-235"/>
      <sheetName val="MURO PR25+261-26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CANT OBRA"/>
      <sheetName val="\Users\ANDRES FELIPE MUÑOZ\Down"/>
      <sheetName val="Tabla CONPES 3714"/>
      <sheetName val="_aCCIDENTES_DE_1995___1996_x_15"/>
      <sheetName val="_aCCIDENTES_DE_1995___1996_x_11"/>
      <sheetName val="_aCCIDENTES_DE_1995___1996_xl_4"/>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PLAN DE INVERSION ANTICIPO"/>
      <sheetName val="inv mensual"/>
      <sheetName val="borrador flujo inv"/>
      <sheetName val="social-ambiental"/>
      <sheetName val="AU"/>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CTA No.1 "/>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ENERALIDADES"/>
      <sheetName val="analisis costo horario"/>
      <sheetName val="Lista Base"/>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ACTA No.5"/>
      <sheetName val="ACTA MAYORES - GENERAL"/>
      <sheetName val="_aCCIDENTES_DE_1995___1996_x_25"/>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21"/>
      <sheetName val="_aCCIDENTES_DE_1995___1996_x_22"/>
      <sheetName val="_aCCIDENTES_DE_1995___1996_x_23"/>
      <sheetName val="_aCCIDENTES_DE_1995___1996_x_24"/>
      <sheetName val="_aCCIDENTES_DE_1995___1996_x_30"/>
      <sheetName val="_aCCIDENTES_DE_1995___1996_x_26"/>
      <sheetName val="_aCCIDENTES_DE_1995___1996_x_27"/>
      <sheetName val="_aCCIDENTES_DE_1995___1996_x_29"/>
      <sheetName val="_aCCIDENTES_DE_1995___1996_x_28"/>
      <sheetName val="MAT"/>
      <sheetName val="HER"/>
      <sheetName val="PER"/>
      <sheetName val="TRANS"/>
      <sheetName val="_aCCIDENTES_DE_1995___1996_x_32"/>
      <sheetName val="_aCCIDENTES_DE_1995___1996_x_31"/>
      <sheetName val="_aCCIDENTES_DE_1995___1996_x_34"/>
      <sheetName val="_aCCIDENTES_DE_1995___1996_x_33"/>
      <sheetName val="_aCCIDENTES_DE_1995___1996_x_35"/>
      <sheetName val="_aCCIDENTES_DE_1995___1996_x_36"/>
      <sheetName val="_aCCIDENTES_DE_1995___1996_x_37"/>
      <sheetName val="_aCCIDENTES_DE_1995___1996_x_40"/>
      <sheetName val="_aCCIDENTES_DE_1995___1996_x_38"/>
      <sheetName val="_aCCIDENTES_DE_1995___1996_x_39"/>
      <sheetName val="_aCCIDENTES_DE_1995___1996_x_41"/>
      <sheetName val="_aCCIDENTES_DE_1995___1996_x_42"/>
      <sheetName val="_aCCIDENTES_DE_1995___1996_x_46"/>
      <sheetName val="_aCCIDENTES_DE_1995___1996_x_43"/>
      <sheetName val="_aCCIDENTES_DE_1995___1996_x_45"/>
      <sheetName val="_aCCIDENTES_DE_1995___1996_x_44"/>
      <sheetName val="_aCCIDENTES_DE_1995___1996_x_47"/>
      <sheetName val="_aCCIDENTES_DE_1995___1996_x_61"/>
      <sheetName val="_aCCIDENTES_DE_1995___1996_x_50"/>
      <sheetName val="_aCCIDENTES_DE_1995___1996_x_48"/>
      <sheetName val="_aCCIDENTES_DE_1995___1996_x_49"/>
      <sheetName val="_aCCIDENTES_DE_1995___1996_x_51"/>
      <sheetName val="_aCCIDENTES_DE_1995___1996_x_53"/>
      <sheetName val="_aCCIDENTES_DE_1995___1996_x_52"/>
      <sheetName val="BASE"/>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 ACTA FINAL + MODIFICATORIA "/>
      <sheetName val="_aCCIDENTES_DE_1995___1996_x_54"/>
      <sheetName val="_aCCIDENTES_DE_1995___1996_x_55"/>
      <sheetName val="_aCCIDENTES_DE_1995___1996_x_57"/>
      <sheetName val="_aCCIDENTES_DE_1995___1996_x_56"/>
      <sheetName val="_aCCIDENTES_DE_1995___1996_x_58"/>
      <sheetName val="_aCCIDENTES_DE_1995___1996_x_59"/>
      <sheetName val="_aCCIDENTES_DE_1995___1996_x_60"/>
      <sheetName val="MATERIAL"/>
      <sheetName val="ESTADO_VÍA-CRIT_TECNICO"/>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ANO_DE_OBRA"/>
      <sheetName val="//cceficiente_sharepoint_com/a_"/>
      <sheetName val="//d_docs_live_net/a__aaInformac"/>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sheetData sheetId="568"/>
      <sheetData sheetId="569"/>
      <sheetData sheetId="570"/>
      <sheetData sheetId="571" refreshError="1"/>
      <sheetData sheetId="572"/>
      <sheetData sheetId="573"/>
      <sheetData sheetId="574"/>
      <sheetData sheetId="575"/>
      <sheetData sheetId="576"/>
      <sheetData sheetId="577"/>
      <sheetData sheetId="578"/>
      <sheetData sheetId="579"/>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refreshError="1"/>
      <sheetData sheetId="754" refreshError="1"/>
      <sheetData sheetId="755" refreshError="1"/>
      <sheetData sheetId="756" refreshError="1"/>
      <sheetData sheetId="757"/>
      <sheetData sheetId="758"/>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sheetData sheetId="1061"/>
      <sheetData sheetId="106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PU (2)"/>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F6">
            <v>0</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E3">
            <v>0</v>
          </cell>
          <cell r="F3">
            <v>0</v>
          </cell>
          <cell r="G3">
            <v>0</v>
          </cell>
          <cell r="H3">
            <v>0</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I4">
            <v>0</v>
          </cell>
          <cell r="J4">
            <v>0</v>
          </cell>
          <cell r="K4">
            <v>0</v>
          </cell>
          <cell r="L4">
            <v>0</v>
          </cell>
          <cell r="M4">
            <v>0</v>
          </cell>
          <cell r="N4">
            <v>0</v>
          </cell>
          <cell r="O4">
            <v>0</v>
          </cell>
          <cell r="P4">
            <v>0</v>
          </cell>
          <cell r="Q4">
            <v>0</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G5">
            <v>0</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P6">
            <v>0</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R7">
            <v>0</v>
          </cell>
          <cell r="S7">
            <v>0</v>
          </cell>
          <cell r="T7">
            <v>0</v>
          </cell>
          <cell r="U7">
            <v>0</v>
          </cell>
          <cell r="V7">
            <v>0</v>
          </cell>
          <cell r="W7">
            <v>0</v>
          </cell>
          <cell r="X7">
            <v>0</v>
          </cell>
          <cell r="Y7">
            <v>0</v>
          </cell>
          <cell r="Z7">
            <v>0</v>
          </cell>
          <cell r="AA7">
            <v>0</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P9">
            <v>0</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R10">
            <v>0</v>
          </cell>
          <cell r="S10">
            <v>0</v>
          </cell>
          <cell r="T10">
            <v>0</v>
          </cell>
          <cell r="U10">
            <v>0</v>
          </cell>
          <cell r="V10">
            <v>0</v>
          </cell>
          <cell r="W10">
            <v>0</v>
          </cell>
          <cell r="X10">
            <v>0</v>
          </cell>
          <cell r="Y10">
            <v>0</v>
          </cell>
          <cell r="Z10">
            <v>0</v>
          </cell>
          <cell r="AA10">
            <v>0</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P12">
            <v>0</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G14">
            <v>0</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P15">
            <v>0</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P18">
            <v>0</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R19">
            <v>0</v>
          </cell>
          <cell r="S19">
            <v>0</v>
          </cell>
          <cell r="T19">
            <v>0</v>
          </cell>
          <cell r="U19">
            <v>0</v>
          </cell>
          <cell r="V19">
            <v>0</v>
          </cell>
          <cell r="W19">
            <v>0</v>
          </cell>
          <cell r="X19">
            <v>0</v>
          </cell>
          <cell r="Y19">
            <v>0</v>
          </cell>
          <cell r="Z19">
            <v>0</v>
          </cell>
          <cell r="AA19">
            <v>0</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P20">
            <v>0</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P21">
            <v>0</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J22">
            <v>0</v>
          </cell>
          <cell r="K22">
            <v>0</v>
          </cell>
          <cell r="L22">
            <v>0</v>
          </cell>
          <cell r="M22">
            <v>0</v>
          </cell>
          <cell r="N22">
            <v>0</v>
          </cell>
          <cell r="O22">
            <v>0</v>
          </cell>
          <cell r="P22">
            <v>0</v>
          </cell>
          <cell r="Q22" t="str">
            <v>E</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P24">
            <v>0</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F26">
            <v>0</v>
          </cell>
          <cell r="G26">
            <v>0</v>
          </cell>
          <cell r="H26">
            <v>0</v>
          </cell>
          <cell r="I26" t="str">
            <v xml:space="preserve">DTI's Desmantelamiento                           </v>
          </cell>
          <cell r="J26">
            <v>39181</v>
          </cell>
          <cell r="K26">
            <v>39365</v>
          </cell>
          <cell r="L26">
            <v>39379</v>
          </cell>
          <cell r="M26">
            <v>39393</v>
          </cell>
          <cell r="N26">
            <v>39407</v>
          </cell>
          <cell r="O26">
            <v>39537</v>
          </cell>
          <cell r="P26">
            <v>0</v>
          </cell>
          <cell r="Q26" t="str">
            <v>P</v>
          </cell>
        </row>
        <row r="27">
          <cell r="D27" t="str">
            <v>01</v>
          </cell>
          <cell r="E27" t="str">
            <v>46</v>
          </cell>
          <cell r="F27" t="str">
            <v>P03</v>
          </cell>
          <cell r="G27">
            <v>0</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P28">
            <v>0</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G30">
            <v>0</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P31">
            <v>0</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G33">
            <v>0</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P34">
            <v>0</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G36">
            <v>0</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P37">
            <v>0</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G39">
            <v>0</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P40">
            <v>0</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G42">
            <v>0</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P43">
            <v>0</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G45">
            <v>0</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P46">
            <v>0</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G48">
            <v>0</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P49">
            <v>0</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P52">
            <v>0</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R53">
            <v>0</v>
          </cell>
          <cell r="S53">
            <v>0</v>
          </cell>
          <cell r="T53">
            <v>0</v>
          </cell>
          <cell r="U53">
            <v>0</v>
          </cell>
          <cell r="V53">
            <v>0</v>
          </cell>
          <cell r="W53">
            <v>0</v>
          </cell>
          <cell r="X53">
            <v>0</v>
          </cell>
          <cell r="Y53">
            <v>0</v>
          </cell>
          <cell r="Z53">
            <v>0</v>
          </cell>
          <cell r="AA53">
            <v>0</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P55">
            <v>0</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R56">
            <v>0</v>
          </cell>
          <cell r="S56">
            <v>0</v>
          </cell>
          <cell r="T56">
            <v>0</v>
          </cell>
          <cell r="U56">
            <v>0</v>
          </cell>
          <cell r="V56">
            <v>0</v>
          </cell>
          <cell r="W56">
            <v>0</v>
          </cell>
          <cell r="X56">
            <v>0</v>
          </cell>
          <cell r="Y56">
            <v>0</v>
          </cell>
          <cell r="Z56">
            <v>0</v>
          </cell>
          <cell r="AA56">
            <v>0</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P58">
            <v>0</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P60">
            <v>0</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P61">
            <v>0</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J62">
            <v>0</v>
          </cell>
          <cell r="K62">
            <v>0</v>
          </cell>
          <cell r="L62">
            <v>0</v>
          </cell>
          <cell r="M62">
            <v>0</v>
          </cell>
          <cell r="N62">
            <v>0</v>
          </cell>
          <cell r="O62">
            <v>0</v>
          </cell>
          <cell r="P62">
            <v>0</v>
          </cell>
          <cell r="Q62" t="str">
            <v>E</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P64">
            <v>0</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P67">
            <v>0</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R68">
            <v>0</v>
          </cell>
          <cell r="S68">
            <v>0</v>
          </cell>
          <cell r="T68">
            <v>0</v>
          </cell>
          <cell r="U68">
            <v>0</v>
          </cell>
          <cell r="V68">
            <v>0</v>
          </cell>
          <cell r="W68">
            <v>0</v>
          </cell>
          <cell r="X68">
            <v>0</v>
          </cell>
          <cell r="Y68">
            <v>0</v>
          </cell>
          <cell r="Z68">
            <v>0</v>
          </cell>
          <cell r="AA68">
            <v>0</v>
          </cell>
          <cell r="AB68">
            <v>0</v>
          </cell>
          <cell r="AC68">
            <v>0</v>
          </cell>
          <cell r="AD68">
            <v>0</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P70">
            <v>0</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P73">
            <v>0</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P76">
            <v>0</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F78">
            <v>0</v>
          </cell>
          <cell r="G78">
            <v>0</v>
          </cell>
          <cell r="H78">
            <v>0</v>
          </cell>
          <cell r="I78" t="str">
            <v xml:space="preserve">Modelaje Fundaciones                             </v>
          </cell>
          <cell r="J78">
            <v>0</v>
          </cell>
          <cell r="K78">
            <v>0</v>
          </cell>
          <cell r="L78">
            <v>0</v>
          </cell>
          <cell r="M78">
            <v>0</v>
          </cell>
          <cell r="N78">
            <v>0</v>
          </cell>
          <cell r="O78">
            <v>0</v>
          </cell>
          <cell r="P78">
            <v>0</v>
          </cell>
          <cell r="Q78" t="str">
            <v>P</v>
          </cell>
        </row>
        <row r="79">
          <cell r="D79" t="str">
            <v>01</v>
          </cell>
          <cell r="E79" t="str">
            <v>46</v>
          </cell>
          <cell r="F79" t="str">
            <v>C33</v>
          </cell>
          <cell r="G79">
            <v>0</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P80">
            <v>0</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O81">
            <v>0</v>
          </cell>
          <cell r="P81">
            <v>0</v>
          </cell>
          <cell r="Q81" t="str">
            <v>E</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G82">
            <v>0</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P83">
            <v>0</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P86">
            <v>0</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G88">
            <v>0</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P89">
            <v>0</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O90">
            <v>0</v>
          </cell>
          <cell r="P90">
            <v>0</v>
          </cell>
          <cell r="Q90" t="str">
            <v>E</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G91">
            <v>0</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P92">
            <v>0</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O93">
            <v>0</v>
          </cell>
          <cell r="P93">
            <v>0</v>
          </cell>
          <cell r="Q93" t="str">
            <v>E</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G94">
            <v>0</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P95">
            <v>0</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P98">
            <v>0</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G100">
            <v>0</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P101">
            <v>0</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G103">
            <v>0</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P104">
            <v>0</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O105">
            <v>0</v>
          </cell>
          <cell r="P105">
            <v>0</v>
          </cell>
          <cell r="Q105" t="str">
            <v>E</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P107">
            <v>0</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O108">
            <v>0</v>
          </cell>
          <cell r="P108">
            <v>0</v>
          </cell>
          <cell r="Q108" t="str">
            <v>E</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P110">
            <v>0</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P113">
            <v>0</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F115">
            <v>0</v>
          </cell>
          <cell r="G115">
            <v>0</v>
          </cell>
          <cell r="H115">
            <v>0</v>
          </cell>
          <cell r="I115" t="str">
            <v xml:space="preserve">Modelaje Estructura Metálica                     </v>
          </cell>
          <cell r="J115">
            <v>0</v>
          </cell>
          <cell r="K115">
            <v>0</v>
          </cell>
          <cell r="L115">
            <v>0</v>
          </cell>
          <cell r="M115">
            <v>0</v>
          </cell>
          <cell r="N115">
            <v>0</v>
          </cell>
          <cell r="O115">
            <v>0</v>
          </cell>
          <cell r="P115">
            <v>0</v>
          </cell>
          <cell r="Q115" t="str">
            <v>P</v>
          </cell>
        </row>
        <row r="116">
          <cell r="E116">
            <v>46</v>
          </cell>
          <cell r="F116">
            <v>0</v>
          </cell>
          <cell r="G116">
            <v>0</v>
          </cell>
          <cell r="H116">
            <v>0</v>
          </cell>
          <cell r="I116" t="str">
            <v>Reporte bombas a reutilizar</v>
          </cell>
          <cell r="J116">
            <v>0</v>
          </cell>
          <cell r="K116">
            <v>0</v>
          </cell>
          <cell r="L116">
            <v>0</v>
          </cell>
          <cell r="M116">
            <v>0</v>
          </cell>
          <cell r="N116">
            <v>0</v>
          </cell>
          <cell r="O116">
            <v>0</v>
          </cell>
          <cell r="P116">
            <v>0</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R116">
            <v>0</v>
          </cell>
          <cell r="BS116">
            <v>0</v>
          </cell>
          <cell r="BT116">
            <v>0</v>
          </cell>
          <cell r="BU116">
            <v>0</v>
          </cell>
          <cell r="BV116">
            <v>0</v>
          </cell>
          <cell r="BW116">
            <v>0</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P118">
            <v>0</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R119">
            <v>0</v>
          </cell>
          <cell r="S119">
            <v>0</v>
          </cell>
          <cell r="T119">
            <v>0</v>
          </cell>
          <cell r="U119">
            <v>0</v>
          </cell>
          <cell r="V119">
            <v>0</v>
          </cell>
          <cell r="W119">
            <v>0</v>
          </cell>
          <cell r="X119">
            <v>0</v>
          </cell>
          <cell r="Y119">
            <v>0</v>
          </cell>
          <cell r="Z119">
            <v>0</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P121">
            <v>0</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R122">
            <v>0</v>
          </cell>
          <cell r="S122">
            <v>0</v>
          </cell>
          <cell r="T122">
            <v>0</v>
          </cell>
          <cell r="U122">
            <v>0</v>
          </cell>
          <cell r="V122">
            <v>0</v>
          </cell>
          <cell r="W122">
            <v>0</v>
          </cell>
          <cell r="X122">
            <v>0</v>
          </cell>
          <cell r="Y122">
            <v>0</v>
          </cell>
          <cell r="Z122">
            <v>0</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P124">
            <v>0</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R125">
            <v>0</v>
          </cell>
          <cell r="S125">
            <v>0</v>
          </cell>
          <cell r="T125">
            <v>0</v>
          </cell>
          <cell r="U125">
            <v>0</v>
          </cell>
          <cell r="V125">
            <v>0</v>
          </cell>
          <cell r="W125">
            <v>0</v>
          </cell>
          <cell r="X125">
            <v>0</v>
          </cell>
          <cell r="Y125">
            <v>0</v>
          </cell>
          <cell r="Z125">
            <v>0</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P127">
            <v>0</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R128">
            <v>0</v>
          </cell>
          <cell r="S128">
            <v>0</v>
          </cell>
          <cell r="T128">
            <v>0</v>
          </cell>
          <cell r="U128">
            <v>0</v>
          </cell>
          <cell r="V128">
            <v>0</v>
          </cell>
          <cell r="W128">
            <v>0</v>
          </cell>
          <cell r="X128">
            <v>0</v>
          </cell>
          <cell r="Y128">
            <v>0</v>
          </cell>
          <cell r="Z128">
            <v>0</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P130">
            <v>0</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R131">
            <v>0</v>
          </cell>
          <cell r="S131">
            <v>0</v>
          </cell>
          <cell r="T131">
            <v>0</v>
          </cell>
          <cell r="U131">
            <v>0</v>
          </cell>
          <cell r="V131">
            <v>0</v>
          </cell>
          <cell r="W131">
            <v>0</v>
          </cell>
          <cell r="X131">
            <v>0</v>
          </cell>
          <cell r="Y131">
            <v>0</v>
          </cell>
          <cell r="Z131">
            <v>0</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P133">
            <v>0</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P136">
            <v>0</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F138">
            <v>0</v>
          </cell>
          <cell r="G138">
            <v>0</v>
          </cell>
          <cell r="H138">
            <v>0</v>
          </cell>
          <cell r="I138" t="str">
            <v xml:space="preserve">Revisión Planos del Fabricante Compresor         </v>
          </cell>
          <cell r="J138">
            <v>0</v>
          </cell>
          <cell r="K138">
            <v>0</v>
          </cell>
          <cell r="L138">
            <v>0</v>
          </cell>
          <cell r="M138">
            <v>0</v>
          </cell>
          <cell r="N138">
            <v>0</v>
          </cell>
          <cell r="O138">
            <v>0</v>
          </cell>
          <cell r="P138">
            <v>0</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P140">
            <v>0</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P143">
            <v>0</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P146">
            <v>0</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G148">
            <v>0</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P149">
            <v>0</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G151">
            <v>0</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P152">
            <v>0</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J153">
            <v>0</v>
          </cell>
          <cell r="K153">
            <v>0</v>
          </cell>
          <cell r="L153">
            <v>0</v>
          </cell>
          <cell r="M153">
            <v>0</v>
          </cell>
          <cell r="N153">
            <v>0</v>
          </cell>
          <cell r="O153">
            <v>0</v>
          </cell>
          <cell r="P153">
            <v>0</v>
          </cell>
          <cell r="Q153" t="str">
            <v>E</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F154">
            <v>0</v>
          </cell>
          <cell r="G154">
            <v>0</v>
          </cell>
          <cell r="H154">
            <v>0</v>
          </cell>
          <cell r="I154" t="str">
            <v xml:space="preserve">Modelaje Equipos                                 </v>
          </cell>
          <cell r="J154">
            <v>39295</v>
          </cell>
          <cell r="K154">
            <v>39360</v>
          </cell>
          <cell r="L154">
            <v>39374</v>
          </cell>
          <cell r="M154">
            <v>39409</v>
          </cell>
          <cell r="N154">
            <v>39423</v>
          </cell>
          <cell r="O154">
            <v>39476</v>
          </cell>
          <cell r="P154">
            <v>0</v>
          </cell>
          <cell r="Q154" t="str">
            <v>P</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row>
        <row r="155">
          <cell r="E155">
            <v>46</v>
          </cell>
          <cell r="F155">
            <v>0</v>
          </cell>
          <cell r="G155">
            <v>0</v>
          </cell>
          <cell r="H155">
            <v>0</v>
          </cell>
          <cell r="I155" t="str">
            <v xml:space="preserve">Modelaje Equipos IFC                             </v>
          </cell>
          <cell r="J155">
            <v>0</v>
          </cell>
          <cell r="K155">
            <v>0</v>
          </cell>
          <cell r="L155">
            <v>0</v>
          </cell>
          <cell r="M155">
            <v>0</v>
          </cell>
          <cell r="N155">
            <v>0</v>
          </cell>
          <cell r="O155">
            <v>0</v>
          </cell>
          <cell r="P155">
            <v>0</v>
          </cell>
          <cell r="Q155" t="str">
            <v>P</v>
          </cell>
        </row>
        <row r="156">
          <cell r="E156">
            <v>46</v>
          </cell>
          <cell r="F156">
            <v>0</v>
          </cell>
          <cell r="G156">
            <v>0</v>
          </cell>
          <cell r="H156">
            <v>0</v>
          </cell>
          <cell r="I156" t="str">
            <v xml:space="preserve">Primera Revisión Modelo                          </v>
          </cell>
          <cell r="J156">
            <v>0</v>
          </cell>
          <cell r="K156">
            <v>0</v>
          </cell>
          <cell r="L156">
            <v>0</v>
          </cell>
          <cell r="M156">
            <v>0</v>
          </cell>
          <cell r="N156">
            <v>0</v>
          </cell>
          <cell r="O156">
            <v>0</v>
          </cell>
          <cell r="P156">
            <v>0</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P158">
            <v>0</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F160">
            <v>0</v>
          </cell>
          <cell r="G160">
            <v>0</v>
          </cell>
          <cell r="H160">
            <v>0</v>
          </cell>
          <cell r="I160" t="str">
            <v xml:space="preserve">Segunda Revisión Modelo                          </v>
          </cell>
          <cell r="J160">
            <v>0</v>
          </cell>
          <cell r="K160">
            <v>0</v>
          </cell>
          <cell r="L160">
            <v>0</v>
          </cell>
          <cell r="M160">
            <v>0</v>
          </cell>
          <cell r="N160">
            <v>0</v>
          </cell>
          <cell r="O160">
            <v>0</v>
          </cell>
          <cell r="P160">
            <v>0</v>
          </cell>
          <cell r="Q160" t="str">
            <v>P</v>
          </cell>
        </row>
        <row r="161">
          <cell r="E161">
            <v>46</v>
          </cell>
          <cell r="F161">
            <v>0</v>
          </cell>
          <cell r="G161">
            <v>0</v>
          </cell>
          <cell r="H161">
            <v>0</v>
          </cell>
          <cell r="I161" t="str">
            <v xml:space="preserve">Tercera Revisión Modelo                          </v>
          </cell>
          <cell r="J161">
            <v>0</v>
          </cell>
          <cell r="K161">
            <v>0</v>
          </cell>
          <cell r="L161">
            <v>0</v>
          </cell>
          <cell r="M161">
            <v>0</v>
          </cell>
          <cell r="N161">
            <v>0</v>
          </cell>
          <cell r="O161">
            <v>0</v>
          </cell>
          <cell r="P161">
            <v>0</v>
          </cell>
          <cell r="Q161" t="str">
            <v>P</v>
          </cell>
        </row>
        <row r="162">
          <cell r="D162" t="str">
            <v>01</v>
          </cell>
          <cell r="E162" t="str">
            <v>46</v>
          </cell>
          <cell r="F162" t="str">
            <v>T03</v>
          </cell>
          <cell r="G162">
            <v>0</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P163">
            <v>0</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J164">
            <v>0</v>
          </cell>
          <cell r="K164">
            <v>0</v>
          </cell>
          <cell r="L164">
            <v>0</v>
          </cell>
          <cell r="M164">
            <v>0</v>
          </cell>
          <cell r="N164">
            <v>0</v>
          </cell>
          <cell r="O164">
            <v>0</v>
          </cell>
          <cell r="P164">
            <v>0</v>
          </cell>
          <cell r="Q164" t="str">
            <v>E</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G165">
            <v>0</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P166">
            <v>0</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J167">
            <v>0</v>
          </cell>
          <cell r="K167">
            <v>0</v>
          </cell>
          <cell r="L167">
            <v>0</v>
          </cell>
          <cell r="M167">
            <v>0</v>
          </cell>
          <cell r="N167">
            <v>0</v>
          </cell>
          <cell r="O167">
            <v>0</v>
          </cell>
          <cell r="P167">
            <v>0</v>
          </cell>
          <cell r="Q167" t="str">
            <v>E</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F168">
            <v>0</v>
          </cell>
          <cell r="G168">
            <v>0</v>
          </cell>
          <cell r="H168">
            <v>0</v>
          </cell>
          <cell r="I168" t="str">
            <v xml:space="preserve">Emisión Isometricos Plantas de Desmantelamiento  </v>
          </cell>
          <cell r="J168">
            <v>0</v>
          </cell>
          <cell r="K168">
            <v>0</v>
          </cell>
          <cell r="L168">
            <v>0</v>
          </cell>
          <cell r="M168">
            <v>0</v>
          </cell>
          <cell r="N168">
            <v>0</v>
          </cell>
          <cell r="O168">
            <v>0</v>
          </cell>
          <cell r="P168">
            <v>0</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P170">
            <v>0</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P173">
            <v>0</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G175">
            <v>0</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P176">
            <v>0</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P179">
            <v>0</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P182">
            <v>0</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P185">
            <v>0</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G187">
            <v>0</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P188">
            <v>0</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G190">
            <v>0</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P191">
            <v>0</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G193">
            <v>0</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P194">
            <v>0</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P197">
            <v>0</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G199">
            <v>0</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P200">
            <v>0</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P203">
            <v>0</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G205">
            <v>0</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P206">
            <v>0</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G208">
            <v>0</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P209">
            <v>0</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P212">
            <v>0</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P215">
            <v>0</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P218">
            <v>0</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G220">
            <v>0</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P221">
            <v>0</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P224">
            <v>0</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P227">
            <v>0</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P230">
            <v>0</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G232">
            <v>0</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P233">
            <v>0</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P236">
            <v>0</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G238">
            <v>0</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P239">
            <v>0</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P242">
            <v>0</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P245">
            <v>0</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P248">
            <v>0</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P251">
            <v>0</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P254">
            <v>0</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G256">
            <v>0</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P257">
            <v>0</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G259">
            <v>0</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P260">
            <v>0</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G262">
            <v>0</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P263">
            <v>0</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G265">
            <v>0</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P266">
            <v>0</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G268">
            <v>0</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P269">
            <v>0</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P272">
            <v>0</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G274">
            <v>0</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P275">
            <v>0</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G277">
            <v>0</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P278">
            <v>0</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G280">
            <v>0</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P281">
            <v>0</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G283">
            <v>0</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P284">
            <v>0</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P287">
            <v>0</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P290">
            <v>0</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P293">
            <v>0</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P296">
            <v>0</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P299">
            <v>0</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P302">
            <v>0</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P305">
            <v>0</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P308">
            <v>0</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P311">
            <v>0</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P314">
            <v>0</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P317">
            <v>0</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P320">
            <v>0</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P323">
            <v>0</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P326">
            <v>0</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P329">
            <v>0</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P332">
            <v>0</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P335">
            <v>0</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P338">
            <v>0</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P341">
            <v>0</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P344">
            <v>0</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P347">
            <v>0</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P350">
            <v>0</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P353">
            <v>0</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P356">
            <v>0</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P359">
            <v>0</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P362">
            <v>0</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P365">
            <v>0</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P368">
            <v>0</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P371">
            <v>0</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P374">
            <v>0</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P377">
            <v>0</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P380">
            <v>0</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P383">
            <v>0</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P386">
            <v>0</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P389">
            <v>0</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P392">
            <v>0</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P395">
            <v>0</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P398">
            <v>0</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P401">
            <v>0</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P404">
            <v>0</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P407">
            <v>0</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P410">
            <v>0</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G412">
            <v>0</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P413">
            <v>0</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G415">
            <v>0</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P416">
            <v>0</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G418">
            <v>0</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P419">
            <v>0</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P422">
            <v>0</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P425">
            <v>0</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G427">
            <v>0</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P428">
            <v>0</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N8">
            <v>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EQUIPOS"/>
      <sheetName val="TABLA MATERIALES"/>
    </sheet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Tablas"/>
      <sheetName val="Fab. 15"/>
      <sheetName val="Comparativa"/>
      <sheetName val="resoc"/>
      <sheetName val="Datos-No imprimir"/>
      <sheetName val="DATOS"/>
      <sheetName val="Reaj. (CHAL.)"/>
      <sheetName val="Flot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Hoja1"/>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RIFAS-JORNAL-DIST"/>
      <sheetName val="LISTA_CÓDIGOS"/>
      <sheetName val="BASE_APU"/>
      <sheetName val="MANO_DE_OBRA"/>
      <sheetName val="CIC-NOV"/>
      <sheetName val="TABLAS"/>
      <sheetName val="Presupuesto_Via_distribuidora"/>
      <sheetName val="10_HS"/>
      <sheetName val="BASE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2">
          <cell r="A2" t="str">
            <v>MUNICIPIO DE SONSON ANTIOQUIA</v>
          </cell>
        </row>
      </sheetData>
      <sheetData sheetId="30" refreshError="1"/>
      <sheetData sheetId="31"/>
      <sheetData sheetId="32"/>
      <sheetData sheetId="33"/>
      <sheetData sheetId="34"/>
      <sheetData sheetId="35" refreshError="1"/>
      <sheetData sheetId="36" refreshError="1"/>
      <sheetData sheetId="37" refreshError="1"/>
      <sheetData sheetId="38" refreshError="1"/>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1">
          <cell r="A1">
            <v>0</v>
          </cell>
        </row>
      </sheetData>
      <sheetData sheetId="54"/>
      <sheetData sheetId="55"/>
      <sheetData sheetId="56"/>
      <sheetData sheetId="57"/>
      <sheetData sheetId="58">
        <row r="1">
          <cell r="A1" t="str">
            <v>CODIGO</v>
          </cell>
        </row>
      </sheetData>
      <sheetData sheetId="59"/>
      <sheetData sheetId="60"/>
      <sheetData sheetId="61"/>
      <sheetData sheetId="62"/>
      <sheetData sheetId="63"/>
      <sheetData sheetId="64"/>
      <sheetData sheetId="65"/>
      <sheetData sheetId="66"/>
      <sheetData sheetId="67" refreshError="1"/>
      <sheetData sheetId="68"/>
      <sheetData sheetId="69"/>
      <sheetData sheetId="70"/>
      <sheetData sheetId="71" refreshError="1"/>
      <sheetData sheetId="72" refreshError="1"/>
      <sheetData sheetId="73" refreshError="1"/>
      <sheetData sheetId="74" refreshError="1"/>
      <sheetData sheetId="7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GPI 526"/>
      <sheetName val="SKJ452"/>
      <sheetName val="ITA878"/>
      <sheetName val="AEA-944"/>
      <sheetName val="DUB-823"/>
      <sheetName val="XXJ617"/>
      <sheetName val="SNG_855"/>
      <sheetName val="VEA 374"/>
      <sheetName val="HFB024"/>
      <sheetName val="PAJ825"/>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1"/>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PESOS"/>
      <sheetName val="FICHA EBI 1 de 6 "/>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Vía de Acceso"/>
      <sheetName val="TARIFAS"/>
      <sheetName val="Alcantarillas"/>
      <sheetName val="COSTOS UNITARIOS"/>
      <sheetName val="CA-2909"/>
      <sheetName val="Hoja3"/>
      <sheetName val="MANO DE OBRA"/>
      <sheetName val="1.1"/>
      <sheetName val="EQUIPO"/>
      <sheetName val="TUBERIA"/>
      <sheetName val="Hoja2"/>
      <sheetName val="MATERIALES"/>
      <sheetName val="5094-2003"/>
      <sheetName val="5.2"/>
      <sheetName val="CONT_ADI"/>
      <sheetName val="RECURSOS"/>
      <sheetName val="Datos Generales"/>
      <sheetName val="Resumen Total"/>
      <sheetName val="Hoja Resumen Cantidades"/>
      <sheetName val="MEMORIAS DE CALCULO"/>
      <sheetName val="ANALISIS DE PRECIOS UNITARIOS"/>
      <sheetName val="CASHFLOW"/>
      <sheetName val="INSUMOS"/>
      <sheetName val=""/>
      <sheetName val="Ingenieria"/>
      <sheetName val="Formatos.xls"/>
      <sheetName val="FORMATO ESTANDAR"/>
      <sheetName val="Run Slide Sheet"/>
      <sheetName val="unitarios"/>
      <sheetName val="ITEMS"/>
      <sheetName val="APU"/>
      <sheetName val="AIU"/>
      <sheetName val="COL 21169"/>
      <sheetName val="9.625 CSG LN-5"/>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1"/>
      <sheetName val="DATA"/>
      <sheetName val="STRSUMM0"/>
      <sheetName val="ESTADO RED"/>
      <sheetName val="CARRETERAS"/>
      <sheetName val="GENERALIDADES "/>
      <sheetName val="list. mat"/>
      <sheetName val="Seleccion"/>
      <sheetName val="EVAL. PROVEE"/>
      <sheetName val="list. Prov."/>
      <sheetName val="REVISIONES"/>
      <sheetName val="Pta a tierra"/>
      <sheetName val="inpermeabOTRO"/>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steel"/>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Prestaciones y AIU"/>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row r="2">
          <cell r="B2" t="str">
            <v>INFORME SEMANAL DE ACTIVIDADES</v>
          </cell>
        </row>
      </sheetData>
      <sheetData sheetId="12">
        <row r="2">
          <cell r="B2" t="str">
            <v>INFORME SEMANAL DE ACTIVIDADES</v>
          </cell>
        </row>
      </sheetData>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ow r="2">
          <cell r="BZ2" t="str">
            <v xml:space="preserve">          ACERIA   M.C.C.</v>
          </cell>
        </row>
      </sheetData>
      <sheetData sheetId="41">
        <row r="2">
          <cell r="B2" t="str">
            <v>INFORME SEMANAL DE ACTIVIDADES</v>
          </cell>
        </row>
      </sheetData>
      <sheetData sheetId="42">
        <row r="2">
          <cell r="B2" t="str">
            <v>INFORME SEMANAL DE ACTIVIDADES</v>
          </cell>
        </row>
      </sheetData>
      <sheetData sheetId="43">
        <row r="2">
          <cell r="B2" t="str">
            <v>INFORME SEMANAL DE ACTIVIDADES</v>
          </cell>
        </row>
      </sheetData>
      <sheetData sheetId="44">
        <row r="2">
          <cell r="B2" t="str">
            <v>INFORME SEMANAL DE ACTIVIDADES</v>
          </cell>
        </row>
      </sheetData>
      <sheetData sheetId="45">
        <row r="2">
          <cell r="B2" t="str">
            <v>INFORME SEMANAL DE ACTIVIDADES</v>
          </cell>
        </row>
      </sheetData>
      <sheetData sheetId="46">
        <row r="2">
          <cell r="B2" t="str">
            <v>INFORME SEMANAL DE ACTIVIDADES</v>
          </cell>
        </row>
      </sheetData>
      <sheetData sheetId="47">
        <row r="2">
          <cell r="B2" t="str">
            <v>INFORME SEMANAL DE ACTIVIDADES</v>
          </cell>
        </row>
      </sheetData>
      <sheetData sheetId="48">
        <row r="2">
          <cell r="B2" t="str">
            <v>INFORME SEMANAL DE ACTIVIDADES</v>
          </cell>
        </row>
      </sheetData>
      <sheetData sheetId="49">
        <row r="2">
          <cell r="B2" t="str">
            <v>INFORME SEMANAL DE ACTIVIDADES</v>
          </cell>
        </row>
      </sheetData>
      <sheetData sheetId="50">
        <row r="2">
          <cell r="B2" t="str">
            <v>INFORME SEMANAL DE ACTIVIDADES</v>
          </cell>
        </row>
      </sheetData>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row r="2">
          <cell r="BZ2" t="str">
            <v xml:space="preserve">          ACERIA   M.C.C.</v>
          </cell>
        </row>
      </sheetData>
      <sheetData sheetId="164">
        <row r="2">
          <cell r="BZ2" t="str">
            <v xml:space="preserve">          ACERIA   M.C.C.</v>
          </cell>
        </row>
      </sheetData>
      <sheetData sheetId="165">
        <row r="2">
          <cell r="B2" t="str">
            <v>INFORME SEMANAL DE ACTIVIDADES</v>
          </cell>
        </row>
      </sheetData>
      <sheetData sheetId="166">
        <row r="2">
          <cell r="BZ2" t="str">
            <v xml:space="preserve">          ACERIA   M.C.C.</v>
          </cell>
        </row>
      </sheetData>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ow r="2">
          <cell r="BZ2" t="str">
            <v xml:space="preserve">          ACERIA   M.C.C.</v>
          </cell>
        </row>
      </sheetData>
      <sheetData sheetId="181">
        <row r="2">
          <cell r="BZ2" t="str">
            <v xml:space="preserve">          ACERIA   M.C.C.</v>
          </cell>
        </row>
      </sheetData>
      <sheetData sheetId="182">
        <row r="2">
          <cell r="BZ2" t="str">
            <v xml:space="preserve">          ACERIA   M.C.C.</v>
          </cell>
        </row>
      </sheetData>
      <sheetData sheetId="183" refreshError="1"/>
      <sheetData sheetId="184" refreshError="1"/>
      <sheetData sheetId="185">
        <row r="2">
          <cell r="BZ2" t="str">
            <v xml:space="preserve">          ACERIA   M.C.C.</v>
          </cell>
        </row>
      </sheetData>
      <sheetData sheetId="186" refreshError="1"/>
      <sheetData sheetId="187" refreshError="1"/>
      <sheetData sheetId="188" refreshError="1"/>
      <sheetData sheetId="189" refreshError="1"/>
      <sheetData sheetId="190" refreshError="1"/>
      <sheetData sheetId="191" refreshError="1"/>
      <sheetData sheetId="192">
        <row r="2">
          <cell r="BZ2" t="str">
            <v xml:space="preserve">          ACERIA   M.C.C.</v>
          </cell>
        </row>
      </sheetData>
      <sheetData sheetId="193" refreshError="1"/>
      <sheetData sheetId="194" refreshError="1"/>
      <sheetData sheetId="195" refreshError="1"/>
      <sheetData sheetId="196" refreshError="1"/>
      <sheetData sheetId="197" refreshError="1"/>
      <sheetData sheetId="198" refreshError="1"/>
      <sheetData sheetId="199" refreshError="1"/>
      <sheetData sheetId="200">
        <row r="2">
          <cell r="BZ2" t="str">
            <v xml:space="preserve">          ACERIA   M.C.C.</v>
          </cell>
        </row>
      </sheetData>
      <sheetData sheetId="201" refreshError="1"/>
      <sheetData sheetId="202">
        <row r="2">
          <cell r="BZ2" t="str">
            <v xml:space="preserve">          ACERIA   M.C.C.</v>
          </cell>
        </row>
      </sheetData>
      <sheetData sheetId="203">
        <row r="2">
          <cell r="BZ2" t="str">
            <v xml:space="preserve">          ACERIA   M.C.C.</v>
          </cell>
        </row>
      </sheetData>
      <sheetData sheetId="204">
        <row r="2">
          <cell r="BZ2" t="str">
            <v xml:space="preserve">          ACERIA   M.C.C.</v>
          </cell>
        </row>
      </sheetData>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OCTUBRE"/>
      <sheetName val="Hoja2"/>
      <sheetName val="Cuadr."/>
      <sheetName val="PUNITARIOS PARA 241201 2S.xls"/>
      <sheetName val="OBRAS SES"/>
      <sheetName val="PREACTA Y CONTRATISTAS"/>
      <sheetName val="5. ELECTRICO"/>
      <sheetName val="PERSONAL"/>
      <sheetName val="Tarifa MT"/>
      <sheetName val="Bajadas"/>
      <sheetName val="PLAN DE INVERSION ANTICIPO"/>
      <sheetName val="inv mensual"/>
      <sheetName val="borrador flujo inv"/>
      <sheetName val="social-ambiental"/>
      <sheetName val="AU"/>
      <sheetName val="NARIÑO"/>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costos oficina"/>
      <sheetName val="costos campamento"/>
      <sheetName val="días habiles 2015"/>
      <sheetName val="devdics"/>
      <sheetName val="DEST. MEDIOS"/>
      <sheetName val="COMBUASF"/>
      <sheetName val="BALCRUDO"/>
      <sheetName val="CARGASPROC."/>
      <sheetName val="G L P  FINAL"/>
      <sheetName val="mdo"/>
      <sheetName val="equip"/>
      <sheetName val="mat"/>
      <sheetName val="CIRCUITOS CODENSA"/>
      <sheetName val="APU"/>
      <sheetName val="CONT_ADI"/>
      <sheetName val="BALANCE"/>
      <sheetName val="ITEMS NO REVISTOS"/>
      <sheetName val="APU ELECTRICOS"/>
      <sheetName val="c2_5y2_613"/>
      <sheetName val="c2_5y2_612"/>
      <sheetName val="c2_5y2_611"/>
      <sheetName val="c2_5y2_614"/>
      <sheetName val="Proveedores y acreedores"/>
      <sheetName val="CHINCHINA FINAL . A CEROS"/>
      <sheetName val="Memoria de calculo"/>
      <sheetName val="Tarifa_MT1"/>
      <sheetName val="2,2,6,1_Pilotes_0,301"/>
      <sheetName val="c2_5y2_615"/>
      <sheetName val="Proveedores_y_acreedores1"/>
      <sheetName val="5__ELECTRICO1"/>
      <sheetName val="APU_NO_PREVISTO1"/>
      <sheetName val="PPTA_(3)1"/>
      <sheetName val="PPTA_(2)1"/>
      <sheetName val="gpi_5261"/>
      <sheetName val="vea_3741"/>
      <sheetName val="PLAN_DE_INVERSION_ANTICIPO1"/>
      <sheetName val="inv_mensual1"/>
      <sheetName val="borrador_flujo_inv1"/>
      <sheetName val="Tarifa_MT"/>
      <sheetName val="2,2,6,1_Pilotes_0,30"/>
      <sheetName val="Proveedores_y_acreedores"/>
      <sheetName val="5__ELECTRICO"/>
      <sheetName val="APU_NO_PREVISTO"/>
      <sheetName val="PPTA_(3)"/>
      <sheetName val="PPTA_(2)"/>
      <sheetName val="gpi_526"/>
      <sheetName val="vea_374"/>
      <sheetName val="PLAN_DE_INVERSION_ANTICIPO"/>
      <sheetName val="inv_mensual"/>
      <sheetName val="borrador_flujo_inv"/>
      <sheetName val="PUNITARIOS_PARA_241201_2S16"/>
      <sheetName val="PR_116"/>
      <sheetName val="ESTADO_RED_TEC16"/>
      <sheetName val="PREACTA_1016"/>
      <sheetName val="PREACTA_916"/>
      <sheetName val="Tarifa_MT2"/>
      <sheetName val="2,2,6,1_Pilotes_0,302"/>
      <sheetName val="c2_5y2_616"/>
      <sheetName val="Proveedores_y_acreedores2"/>
      <sheetName val="5__ELECTRICO2"/>
      <sheetName val="APU_NO_PREVISTO2"/>
      <sheetName val="PPTA_(3)2"/>
      <sheetName val="PPTA_(2)2"/>
      <sheetName val="gpi_5262"/>
      <sheetName val="vea_3742"/>
      <sheetName val="PLAN_DE_INVERSION_ANTICIPO2"/>
      <sheetName val="inv_mensual2"/>
      <sheetName val="borrador_flujo_inv2"/>
      <sheetName val="ACTA MODIFICACIÓN CIVIL"/>
      <sheetName val="EVA"/>
      <sheetName val="AIU"/>
      <sheetName val="Program"/>
      <sheetName val="Poblacion"/>
      <sheetName val="BASE"/>
      <sheetName val="glvc"/>
      <sheetName val="for 6"/>
      <sheetName val="Bases 2A"/>
      <sheetName val="DATOS CONTRA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APU"/>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SAL_BPX"/>
      <sheetName val="Caida Escalonada Alcant"/>
      <sheetName val="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H17">
            <v>0</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130"/>
  <sheetViews>
    <sheetView showGridLines="0" tabSelected="1" view="pageBreakPreview" topLeftCell="A105" zoomScale="80" zoomScaleNormal="55" zoomScaleSheetLayoutView="80" zoomScalePageLayoutView="70" workbookViewId="0">
      <selection activeCell="K113" sqref="K113"/>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42578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11.42578125" style="199"/>
    <col min="15" max="16384" width="11.42578125" style="1"/>
  </cols>
  <sheetData>
    <row r="1" spans="2:14">
      <c r="B1" s="208" t="s">
        <v>0</v>
      </c>
      <c r="C1" s="208"/>
      <c r="D1" s="208"/>
      <c r="E1" s="208"/>
      <c r="F1" s="208"/>
      <c r="G1" s="208"/>
    </row>
    <row r="2" spans="2:14">
      <c r="B2" s="208" t="s">
        <v>1</v>
      </c>
      <c r="C2" s="208"/>
      <c r="D2" s="208"/>
      <c r="E2" s="208"/>
    </row>
    <row r="3" spans="2:14" ht="15" thickBot="1">
      <c r="B3" s="6"/>
      <c r="C3" s="7"/>
      <c r="D3" s="6"/>
      <c r="E3" s="7"/>
    </row>
    <row r="4" spans="2:14" ht="15.75" thickTop="1" thickBot="1">
      <c r="B4" s="209"/>
      <c r="C4" s="210"/>
      <c r="D4" s="210"/>
      <c r="E4" s="210"/>
      <c r="F4" s="210"/>
      <c r="G4" s="210"/>
      <c r="H4" s="210"/>
      <c r="I4" s="210"/>
      <c r="J4" s="210"/>
      <c r="K4" s="210"/>
      <c r="L4" s="211"/>
    </row>
    <row r="5" spans="2:14" ht="31.5" customHeight="1" thickTop="1">
      <c r="B5" s="3"/>
      <c r="C5" s="212" t="s">
        <v>2</v>
      </c>
      <c r="D5" s="213"/>
      <c r="E5" s="213"/>
      <c r="F5" s="213"/>
      <c r="G5" s="213"/>
      <c r="H5" s="213"/>
      <c r="I5" s="213"/>
      <c r="J5" s="213"/>
      <c r="K5" s="214"/>
      <c r="L5" s="4"/>
    </row>
    <row r="6" spans="2:14">
      <c r="B6" s="8"/>
      <c r="C6" s="215" t="s">
        <v>3</v>
      </c>
      <c r="D6" s="215"/>
      <c r="E6" s="215"/>
      <c r="F6" s="215"/>
      <c r="G6" s="215"/>
      <c r="H6" s="215"/>
      <c r="I6" s="215"/>
      <c r="J6" s="215"/>
      <c r="K6" s="216"/>
      <c r="L6" s="4"/>
    </row>
    <row r="7" spans="2:14" s="2" customFormat="1">
      <c r="B7" s="9"/>
      <c r="C7" s="202" t="s">
        <v>4</v>
      </c>
      <c r="D7" s="203"/>
      <c r="E7" s="203"/>
      <c r="F7" s="203"/>
      <c r="G7" s="203"/>
      <c r="H7" s="203"/>
      <c r="I7" s="203"/>
      <c r="J7" s="203"/>
      <c r="K7" s="204"/>
      <c r="L7" s="10"/>
      <c r="N7" s="200"/>
    </row>
    <row r="8" spans="2:14">
      <c r="B8" s="8"/>
      <c r="C8" s="202"/>
      <c r="D8" s="203"/>
      <c r="E8" s="203"/>
      <c r="F8" s="203"/>
      <c r="G8" s="203"/>
      <c r="H8" s="203"/>
      <c r="I8" s="203"/>
      <c r="J8" s="203"/>
      <c r="K8" s="204"/>
      <c r="L8" s="4"/>
    </row>
    <row r="9" spans="2:14" ht="34.5" customHeight="1">
      <c r="B9" s="8"/>
      <c r="C9" s="205" t="s">
        <v>5</v>
      </c>
      <c r="D9" s="206"/>
      <c r="E9" s="206"/>
      <c r="F9" s="206"/>
      <c r="G9" s="206"/>
      <c r="H9" s="206"/>
      <c r="I9" s="206"/>
      <c r="J9" s="206"/>
      <c r="K9" s="207"/>
      <c r="L9" s="4"/>
    </row>
    <row r="10" spans="2:14" ht="30" customHeight="1" thickBot="1">
      <c r="B10" s="3"/>
      <c r="C10" s="217"/>
      <c r="D10" s="218"/>
      <c r="E10" s="218"/>
      <c r="F10" s="218"/>
      <c r="G10" s="218"/>
      <c r="H10" s="218"/>
      <c r="I10" s="218"/>
      <c r="J10" s="218"/>
      <c r="K10" s="219"/>
      <c r="L10" s="4"/>
    </row>
    <row r="11" spans="2:14" ht="30" customHeight="1">
      <c r="B11" s="3"/>
      <c r="C11" s="235" t="s">
        <v>6</v>
      </c>
      <c r="D11" s="229" t="s">
        <v>7</v>
      </c>
      <c r="E11" s="237" t="s">
        <v>8</v>
      </c>
      <c r="F11" s="237"/>
      <c r="G11" s="235" t="s">
        <v>9</v>
      </c>
      <c r="H11" s="229" t="s">
        <v>10</v>
      </c>
      <c r="I11" s="229" t="s">
        <v>11</v>
      </c>
      <c r="J11" s="231" t="s">
        <v>12</v>
      </c>
      <c r="K11" s="233" t="s">
        <v>13</v>
      </c>
      <c r="L11" s="4"/>
    </row>
    <row r="12" spans="2:14" ht="30" customHeight="1" thickBot="1">
      <c r="B12" s="3"/>
      <c r="C12" s="236"/>
      <c r="D12" s="230"/>
      <c r="E12" s="11" t="s">
        <v>14</v>
      </c>
      <c r="F12" s="11" t="s">
        <v>15</v>
      </c>
      <c r="G12" s="236"/>
      <c r="H12" s="230"/>
      <c r="I12" s="230"/>
      <c r="J12" s="232"/>
      <c r="K12" s="234"/>
      <c r="L12" s="4"/>
    </row>
    <row r="13" spans="2:14" ht="30" customHeight="1" thickBot="1">
      <c r="B13" s="3"/>
      <c r="C13" s="180">
        <v>1</v>
      </c>
      <c r="D13" s="13" t="s">
        <v>93</v>
      </c>
      <c r="E13" s="13"/>
      <c r="F13" s="13"/>
      <c r="G13" s="13"/>
      <c r="H13" s="13"/>
      <c r="I13" s="13"/>
      <c r="J13" s="13"/>
      <c r="K13" s="14"/>
      <c r="L13" s="4"/>
    </row>
    <row r="14" spans="2:14" ht="42.75">
      <c r="B14" s="3"/>
      <c r="C14" s="15">
        <f>+C13+0.01</f>
        <v>1.01</v>
      </c>
      <c r="D14" s="16" t="s">
        <v>94</v>
      </c>
      <c r="E14" s="16" t="s">
        <v>94</v>
      </c>
      <c r="F14" s="16"/>
      <c r="G14" s="17" t="s">
        <v>113</v>
      </c>
      <c r="H14" s="16" t="s">
        <v>132</v>
      </c>
      <c r="I14" s="181">
        <v>29.43</v>
      </c>
      <c r="J14" s="182">
        <v>11487.88</v>
      </c>
      <c r="K14" s="189">
        <f>ROUND(I14*J14,0)</f>
        <v>338088</v>
      </c>
      <c r="L14" s="4"/>
      <c r="N14" s="199">
        <v>31.15</v>
      </c>
    </row>
    <row r="15" spans="2:14" ht="28.5">
      <c r="B15" s="3"/>
      <c r="C15" s="15">
        <f t="shared" ref="C15:C32" si="0">+C14+0.01</f>
        <v>1.02</v>
      </c>
      <c r="D15" s="16" t="s">
        <v>95</v>
      </c>
      <c r="E15" s="16" t="s">
        <v>95</v>
      </c>
      <c r="F15" s="16"/>
      <c r="G15" s="17" t="s">
        <v>114</v>
      </c>
      <c r="H15" s="16" t="s">
        <v>132</v>
      </c>
      <c r="I15" s="181">
        <v>29.43</v>
      </c>
      <c r="J15" s="182">
        <v>14525.67</v>
      </c>
      <c r="K15" s="189">
        <f t="shared" ref="K15:K32" si="1">ROUND(I15*J15,0)</f>
        <v>427490</v>
      </c>
      <c r="L15" s="4"/>
    </row>
    <row r="16" spans="2:14" ht="28.5">
      <c r="B16" s="3"/>
      <c r="C16" s="15">
        <f t="shared" si="0"/>
        <v>1.03</v>
      </c>
      <c r="D16" s="16" t="s">
        <v>96</v>
      </c>
      <c r="E16" s="16" t="s">
        <v>96</v>
      </c>
      <c r="F16" s="16"/>
      <c r="G16" s="17" t="s">
        <v>115</v>
      </c>
      <c r="H16" s="16" t="s">
        <v>132</v>
      </c>
      <c r="I16" s="181">
        <v>29.43</v>
      </c>
      <c r="J16" s="182">
        <v>77269.119200000001</v>
      </c>
      <c r="K16" s="189">
        <f t="shared" si="1"/>
        <v>2274030</v>
      </c>
      <c r="L16" s="4"/>
    </row>
    <row r="17" spans="2:12" ht="42.75">
      <c r="B17" s="3"/>
      <c r="C17" s="15">
        <f t="shared" si="0"/>
        <v>1.04</v>
      </c>
      <c r="D17" s="16" t="s">
        <v>97</v>
      </c>
      <c r="E17" s="16" t="s">
        <v>97</v>
      </c>
      <c r="F17" s="16"/>
      <c r="G17" s="17" t="s">
        <v>116</v>
      </c>
      <c r="H17" s="16" t="s">
        <v>133</v>
      </c>
      <c r="I17" s="181">
        <v>64.83</v>
      </c>
      <c r="J17" s="182">
        <v>22912.99</v>
      </c>
      <c r="K17" s="189">
        <f t="shared" si="1"/>
        <v>1485449</v>
      </c>
      <c r="L17" s="4"/>
    </row>
    <row r="18" spans="2:12">
      <c r="B18" s="3"/>
      <c r="C18" s="15">
        <f t="shared" si="0"/>
        <v>1.05</v>
      </c>
      <c r="D18" s="16" t="s">
        <v>98</v>
      </c>
      <c r="E18" s="16" t="s">
        <v>98</v>
      </c>
      <c r="F18" s="16"/>
      <c r="G18" s="17" t="s">
        <v>117</v>
      </c>
      <c r="H18" s="16" t="s">
        <v>132</v>
      </c>
      <c r="I18" s="181">
        <v>24.62</v>
      </c>
      <c r="J18" s="182">
        <v>81145.98</v>
      </c>
      <c r="K18" s="189">
        <f t="shared" si="1"/>
        <v>1997814</v>
      </c>
      <c r="L18" s="4"/>
    </row>
    <row r="19" spans="2:12">
      <c r="B19" s="3"/>
      <c r="C19" s="15">
        <f t="shared" si="0"/>
        <v>1.06</v>
      </c>
      <c r="D19" s="16" t="s">
        <v>99</v>
      </c>
      <c r="E19" s="16" t="s">
        <v>99</v>
      </c>
      <c r="F19" s="16"/>
      <c r="G19" s="17" t="s">
        <v>118</v>
      </c>
      <c r="H19" s="16" t="s">
        <v>134</v>
      </c>
      <c r="I19" s="181">
        <v>2.29</v>
      </c>
      <c r="J19" s="182">
        <v>578919.04</v>
      </c>
      <c r="K19" s="189">
        <f t="shared" si="1"/>
        <v>1325725</v>
      </c>
      <c r="L19" s="4"/>
    </row>
    <row r="20" spans="2:12">
      <c r="B20" s="3"/>
      <c r="C20" s="15">
        <f t="shared" si="0"/>
        <v>1.07</v>
      </c>
      <c r="D20" s="16" t="s">
        <v>100</v>
      </c>
      <c r="E20" s="16" t="s">
        <v>100</v>
      </c>
      <c r="F20" s="16"/>
      <c r="G20" s="17" t="s">
        <v>119</v>
      </c>
      <c r="H20" s="16" t="s">
        <v>132</v>
      </c>
      <c r="I20" s="181">
        <v>23.04</v>
      </c>
      <c r="J20" s="182">
        <v>7755.37</v>
      </c>
      <c r="K20" s="189">
        <f t="shared" si="1"/>
        <v>178684</v>
      </c>
      <c r="L20" s="4"/>
    </row>
    <row r="21" spans="2:12">
      <c r="B21" s="3"/>
      <c r="C21" s="15">
        <f t="shared" si="0"/>
        <v>1.08</v>
      </c>
      <c r="D21" s="16" t="s">
        <v>101</v>
      </c>
      <c r="E21" s="16" t="s">
        <v>101</v>
      </c>
      <c r="F21" s="16"/>
      <c r="G21" s="17" t="s">
        <v>120</v>
      </c>
      <c r="H21" s="16" t="s">
        <v>135</v>
      </c>
      <c r="I21" s="181">
        <v>24.31</v>
      </c>
      <c r="J21" s="182">
        <v>70577.63</v>
      </c>
      <c r="K21" s="189">
        <f t="shared" si="1"/>
        <v>1715742</v>
      </c>
      <c r="L21" s="4"/>
    </row>
    <row r="22" spans="2:12">
      <c r="B22" s="3"/>
      <c r="C22" s="15">
        <f t="shared" si="0"/>
        <v>1.0900000000000001</v>
      </c>
      <c r="D22" s="16" t="s">
        <v>102</v>
      </c>
      <c r="E22" s="16" t="s">
        <v>102</v>
      </c>
      <c r="F22" s="16"/>
      <c r="G22" s="17" t="s">
        <v>121</v>
      </c>
      <c r="H22" s="16" t="s">
        <v>134</v>
      </c>
      <c r="I22" s="181">
        <v>6.92</v>
      </c>
      <c r="J22" s="182">
        <v>34768.99</v>
      </c>
      <c r="K22" s="189">
        <f t="shared" si="1"/>
        <v>240601</v>
      </c>
      <c r="L22" s="4"/>
    </row>
    <row r="23" spans="2:12">
      <c r="B23" s="3"/>
      <c r="C23" s="15">
        <f t="shared" si="0"/>
        <v>1.1000000000000001</v>
      </c>
      <c r="D23" s="16" t="s">
        <v>103</v>
      </c>
      <c r="E23" s="16" t="s">
        <v>103</v>
      </c>
      <c r="F23" s="16"/>
      <c r="G23" s="17" t="s">
        <v>122</v>
      </c>
      <c r="H23" s="16" t="s">
        <v>132</v>
      </c>
      <c r="I23" s="181">
        <v>182.7</v>
      </c>
      <c r="J23" s="182">
        <v>7982.05</v>
      </c>
      <c r="K23" s="189">
        <f t="shared" si="1"/>
        <v>1458321</v>
      </c>
      <c r="L23" s="4"/>
    </row>
    <row r="24" spans="2:12" ht="28.5">
      <c r="B24" s="3"/>
      <c r="C24" s="15">
        <f t="shared" si="0"/>
        <v>1.1100000000000001</v>
      </c>
      <c r="D24" s="16" t="s">
        <v>104</v>
      </c>
      <c r="E24" s="16" t="s">
        <v>104</v>
      </c>
      <c r="F24" s="16"/>
      <c r="G24" s="17" t="s">
        <v>123</v>
      </c>
      <c r="H24" s="16" t="s">
        <v>133</v>
      </c>
      <c r="I24" s="181">
        <v>1</v>
      </c>
      <c r="J24" s="182">
        <v>586106.81999999995</v>
      </c>
      <c r="K24" s="189">
        <f t="shared" si="1"/>
        <v>586107</v>
      </c>
      <c r="L24" s="4"/>
    </row>
    <row r="25" spans="2:12" ht="28.5">
      <c r="B25" s="3"/>
      <c r="C25" s="15">
        <f t="shared" si="0"/>
        <v>1.1200000000000001</v>
      </c>
      <c r="D25" s="16" t="s">
        <v>105</v>
      </c>
      <c r="E25" s="16" t="s">
        <v>105</v>
      </c>
      <c r="F25" s="16"/>
      <c r="G25" s="17" t="s">
        <v>124</v>
      </c>
      <c r="H25" s="16" t="s">
        <v>136</v>
      </c>
      <c r="I25" s="181">
        <v>26.83</v>
      </c>
      <c r="J25" s="182">
        <v>84353.9</v>
      </c>
      <c r="K25" s="189">
        <f t="shared" si="1"/>
        <v>2263215</v>
      </c>
      <c r="L25" s="4"/>
    </row>
    <row r="26" spans="2:12">
      <c r="B26" s="3"/>
      <c r="C26" s="15">
        <f t="shared" si="0"/>
        <v>1.1300000000000001</v>
      </c>
      <c r="D26" s="16" t="s">
        <v>106</v>
      </c>
      <c r="E26" s="16" t="s">
        <v>106</v>
      </c>
      <c r="F26" s="16"/>
      <c r="G26" s="17" t="s">
        <v>125</v>
      </c>
      <c r="H26" s="16" t="s">
        <v>132</v>
      </c>
      <c r="I26" s="181">
        <v>53.65</v>
      </c>
      <c r="J26" s="182">
        <v>37251.21</v>
      </c>
      <c r="K26" s="189">
        <f t="shared" si="1"/>
        <v>1998527</v>
      </c>
      <c r="L26" s="4"/>
    </row>
    <row r="27" spans="2:12">
      <c r="B27" s="3"/>
      <c r="C27" s="15">
        <f t="shared" si="0"/>
        <v>1.1400000000000001</v>
      </c>
      <c r="D27" s="16" t="s">
        <v>107</v>
      </c>
      <c r="E27" s="16" t="s">
        <v>107</v>
      </c>
      <c r="F27" s="16"/>
      <c r="G27" s="17" t="s">
        <v>126</v>
      </c>
      <c r="H27" s="16" t="s">
        <v>132</v>
      </c>
      <c r="I27" s="181">
        <v>7.14</v>
      </c>
      <c r="J27" s="182">
        <v>216126.34</v>
      </c>
      <c r="K27" s="189">
        <f t="shared" si="1"/>
        <v>1543142</v>
      </c>
      <c r="L27" s="4"/>
    </row>
    <row r="28" spans="2:12" ht="57">
      <c r="B28" s="3"/>
      <c r="C28" s="15">
        <f t="shared" si="0"/>
        <v>1.1500000000000001</v>
      </c>
      <c r="D28" s="16" t="s">
        <v>108</v>
      </c>
      <c r="E28" s="16" t="s">
        <v>108</v>
      </c>
      <c r="F28" s="16"/>
      <c r="G28" s="17" t="s">
        <v>127</v>
      </c>
      <c r="H28" s="16" t="s">
        <v>134</v>
      </c>
      <c r="I28" s="181">
        <v>17</v>
      </c>
      <c r="J28" s="182">
        <v>41871.33</v>
      </c>
      <c r="K28" s="189">
        <f t="shared" si="1"/>
        <v>711813</v>
      </c>
      <c r="L28" s="4"/>
    </row>
    <row r="29" spans="2:12" ht="28.5">
      <c r="B29" s="3"/>
      <c r="C29" s="15">
        <f t="shared" si="0"/>
        <v>1.1600000000000001</v>
      </c>
      <c r="D29" s="16" t="s">
        <v>109</v>
      </c>
      <c r="E29" s="16" t="s">
        <v>109</v>
      </c>
      <c r="F29" s="16"/>
      <c r="G29" s="17" t="s">
        <v>128</v>
      </c>
      <c r="H29" s="16" t="s">
        <v>135</v>
      </c>
      <c r="I29" s="181">
        <v>37.4</v>
      </c>
      <c r="J29" s="182">
        <v>7619.91</v>
      </c>
      <c r="K29" s="189">
        <f t="shared" si="1"/>
        <v>284985</v>
      </c>
      <c r="L29" s="4"/>
    </row>
    <row r="30" spans="2:12" ht="42.75">
      <c r="B30" s="3"/>
      <c r="C30" s="15">
        <f t="shared" si="0"/>
        <v>1.1700000000000002</v>
      </c>
      <c r="D30" s="16" t="s">
        <v>110</v>
      </c>
      <c r="E30" s="16" t="s">
        <v>110</v>
      </c>
      <c r="F30" s="16"/>
      <c r="G30" s="17" t="s">
        <v>129</v>
      </c>
      <c r="H30" s="16" t="s">
        <v>132</v>
      </c>
      <c r="I30" s="181">
        <v>6</v>
      </c>
      <c r="J30" s="182">
        <v>62547.59</v>
      </c>
      <c r="K30" s="189">
        <f t="shared" si="1"/>
        <v>375286</v>
      </c>
      <c r="L30" s="4"/>
    </row>
    <row r="31" spans="2:12" ht="28.5">
      <c r="B31" s="3"/>
      <c r="C31" s="15">
        <f t="shared" si="0"/>
        <v>1.1800000000000002</v>
      </c>
      <c r="D31" s="16" t="s">
        <v>111</v>
      </c>
      <c r="E31" s="16" t="s">
        <v>111</v>
      </c>
      <c r="F31" s="16"/>
      <c r="G31" s="17" t="s">
        <v>130</v>
      </c>
      <c r="H31" s="16" t="s">
        <v>135</v>
      </c>
      <c r="I31" s="181">
        <v>4</v>
      </c>
      <c r="J31" s="182">
        <v>21817.63</v>
      </c>
      <c r="K31" s="189">
        <f t="shared" si="1"/>
        <v>87271</v>
      </c>
      <c r="L31" s="4"/>
    </row>
    <row r="32" spans="2:12" ht="28.5">
      <c r="B32" s="3"/>
      <c r="C32" s="15">
        <f t="shared" si="0"/>
        <v>1.1900000000000002</v>
      </c>
      <c r="D32" s="16" t="s">
        <v>112</v>
      </c>
      <c r="E32" s="16" t="s">
        <v>112</v>
      </c>
      <c r="F32" s="16"/>
      <c r="G32" s="17" t="s">
        <v>131</v>
      </c>
      <c r="H32" s="16" t="s">
        <v>136</v>
      </c>
      <c r="I32" s="181">
        <v>2</v>
      </c>
      <c r="J32" s="182">
        <v>464513.46</v>
      </c>
      <c r="K32" s="189">
        <f t="shared" si="1"/>
        <v>929027</v>
      </c>
      <c r="L32" s="4"/>
    </row>
    <row r="33" spans="2:14" ht="30" customHeight="1" thickBot="1">
      <c r="B33" s="3"/>
      <c r="C33" s="21" t="s">
        <v>16</v>
      </c>
      <c r="D33" s="22"/>
      <c r="E33" s="22"/>
      <c r="F33" s="22"/>
      <c r="G33" s="23"/>
      <c r="H33" s="22"/>
      <c r="I33" s="18"/>
      <c r="J33" s="24"/>
      <c r="K33" s="183">
        <f>SUM(K14:K32)</f>
        <v>20221317</v>
      </c>
      <c r="L33" s="4"/>
    </row>
    <row r="34" spans="2:14" ht="30" customHeight="1" thickBot="1">
      <c r="B34" s="3"/>
      <c r="C34" s="180">
        <v>2</v>
      </c>
      <c r="D34" s="13" t="s">
        <v>137</v>
      </c>
      <c r="E34" s="13"/>
      <c r="F34" s="13"/>
      <c r="G34" s="13"/>
      <c r="H34" s="13"/>
      <c r="I34" s="13"/>
      <c r="J34" s="13"/>
      <c r="K34" s="14"/>
      <c r="L34" s="4"/>
      <c r="N34" s="199">
        <f>96.2+64.32+20.94</f>
        <v>181.45999999999998</v>
      </c>
    </row>
    <row r="35" spans="2:14" ht="42.75">
      <c r="B35" s="3"/>
      <c r="C35" s="15">
        <f t="shared" ref="C35:C40" si="2">+C34+0.01</f>
        <v>2.0099999999999998</v>
      </c>
      <c r="D35" s="16" t="s">
        <v>94</v>
      </c>
      <c r="E35" s="16" t="s">
        <v>94</v>
      </c>
      <c r="F35" s="16"/>
      <c r="G35" s="17" t="s">
        <v>113</v>
      </c>
      <c r="H35" s="16" t="s">
        <v>132</v>
      </c>
      <c r="I35" s="181">
        <v>181.44</v>
      </c>
      <c r="J35" s="182">
        <v>11487.88</v>
      </c>
      <c r="K35" s="189">
        <f t="shared" ref="K35:K40" si="3">ROUND(I35*J35,0)</f>
        <v>2084361</v>
      </c>
      <c r="L35" s="4"/>
    </row>
    <row r="36" spans="2:14" ht="28.5">
      <c r="B36" s="3"/>
      <c r="C36" s="15">
        <f t="shared" si="2"/>
        <v>2.0199999999999996</v>
      </c>
      <c r="D36" s="16" t="s">
        <v>95</v>
      </c>
      <c r="E36" s="16" t="s">
        <v>95</v>
      </c>
      <c r="F36" s="16"/>
      <c r="G36" s="184" t="s">
        <v>114</v>
      </c>
      <c r="H36" s="16" t="s">
        <v>132</v>
      </c>
      <c r="I36" s="181">
        <v>181.44</v>
      </c>
      <c r="J36" s="182">
        <v>14525.67</v>
      </c>
      <c r="K36" s="189">
        <f t="shared" si="3"/>
        <v>2635538</v>
      </c>
      <c r="L36" s="4"/>
    </row>
    <row r="37" spans="2:14" ht="28.5">
      <c r="B37" s="3"/>
      <c r="C37" s="15">
        <f t="shared" si="2"/>
        <v>2.0299999999999994</v>
      </c>
      <c r="D37" s="28" t="s">
        <v>96</v>
      </c>
      <c r="E37" s="28" t="s">
        <v>96</v>
      </c>
      <c r="F37" s="28"/>
      <c r="G37" s="35" t="s">
        <v>115</v>
      </c>
      <c r="H37" s="28" t="s">
        <v>132</v>
      </c>
      <c r="I37" s="181">
        <v>181.44</v>
      </c>
      <c r="J37" s="182">
        <v>77269.119999999995</v>
      </c>
      <c r="K37" s="189">
        <f t="shared" si="3"/>
        <v>14019709</v>
      </c>
      <c r="L37" s="4"/>
    </row>
    <row r="38" spans="2:14" ht="42.75">
      <c r="B38" s="3"/>
      <c r="C38" s="15">
        <f t="shared" si="2"/>
        <v>2.0399999999999991</v>
      </c>
      <c r="D38" s="28" t="s">
        <v>97</v>
      </c>
      <c r="E38" s="28" t="s">
        <v>97</v>
      </c>
      <c r="F38" s="28"/>
      <c r="G38" s="35" t="s">
        <v>116</v>
      </c>
      <c r="H38" s="28" t="s">
        <v>133</v>
      </c>
      <c r="I38" s="181">
        <v>230.44</v>
      </c>
      <c r="J38" s="182">
        <v>22912.99</v>
      </c>
      <c r="K38" s="189">
        <f t="shared" si="3"/>
        <v>5280069</v>
      </c>
      <c r="L38" s="4"/>
    </row>
    <row r="39" spans="2:14">
      <c r="B39" s="3"/>
      <c r="C39" s="15">
        <f t="shared" si="2"/>
        <v>2.0499999999999989</v>
      </c>
      <c r="D39" s="28" t="s">
        <v>138</v>
      </c>
      <c r="E39" s="28" t="s">
        <v>138</v>
      </c>
      <c r="F39" s="28"/>
      <c r="G39" s="29" t="s">
        <v>139</v>
      </c>
      <c r="H39" s="28" t="s">
        <v>135</v>
      </c>
      <c r="I39" s="181">
        <v>24.08</v>
      </c>
      <c r="J39" s="182">
        <v>86001.26</v>
      </c>
      <c r="K39" s="189">
        <f t="shared" si="3"/>
        <v>2070910</v>
      </c>
      <c r="L39" s="4"/>
    </row>
    <row r="40" spans="2:14">
      <c r="B40" s="3"/>
      <c r="C40" s="15">
        <f t="shared" si="2"/>
        <v>2.0599999999999987</v>
      </c>
      <c r="D40" s="16" t="s">
        <v>98</v>
      </c>
      <c r="E40" s="16" t="s">
        <v>98</v>
      </c>
      <c r="F40" s="16"/>
      <c r="G40" s="26" t="s">
        <v>117</v>
      </c>
      <c r="H40" s="16" t="s">
        <v>132</v>
      </c>
      <c r="I40" s="181">
        <v>14.18</v>
      </c>
      <c r="J40" s="182">
        <v>81145.98</v>
      </c>
      <c r="K40" s="189">
        <f t="shared" si="3"/>
        <v>1150650</v>
      </c>
      <c r="L40" s="4"/>
    </row>
    <row r="41" spans="2:14" ht="30" customHeight="1" thickBot="1">
      <c r="B41" s="3"/>
      <c r="C41" s="21" t="s">
        <v>16</v>
      </c>
      <c r="D41" s="30"/>
      <c r="E41" s="31"/>
      <c r="F41" s="30"/>
      <c r="G41" s="30"/>
      <c r="H41" s="30"/>
      <c r="I41" s="18"/>
      <c r="J41" s="30"/>
      <c r="K41" s="183">
        <f>SUM(K35:K40)</f>
        <v>27241237</v>
      </c>
      <c r="L41" s="4"/>
    </row>
    <row r="42" spans="2:14" ht="30" customHeight="1" thickBot="1">
      <c r="B42" s="3"/>
      <c r="C42" s="180">
        <v>3</v>
      </c>
      <c r="D42" s="13" t="s">
        <v>140</v>
      </c>
      <c r="E42" s="13"/>
      <c r="F42" s="13"/>
      <c r="G42" s="13"/>
      <c r="H42" s="13"/>
      <c r="I42" s="13"/>
      <c r="J42" s="13"/>
      <c r="K42" s="14"/>
      <c r="L42" s="4"/>
      <c r="N42" s="199">
        <v>134.84</v>
      </c>
    </row>
    <row r="43" spans="2:14" ht="39" customHeight="1">
      <c r="B43" s="3"/>
      <c r="C43" s="15">
        <f t="shared" ref="C43:C48" si="4">+C42+0.01</f>
        <v>3.01</v>
      </c>
      <c r="D43" s="32" t="s">
        <v>94</v>
      </c>
      <c r="E43" s="32" t="s">
        <v>94</v>
      </c>
      <c r="F43" s="32"/>
      <c r="G43" s="33" t="s">
        <v>113</v>
      </c>
      <c r="H43" s="32" t="s">
        <v>132</v>
      </c>
      <c r="I43" s="181">
        <v>134.69999999999999</v>
      </c>
      <c r="J43" s="182">
        <v>11487.88</v>
      </c>
      <c r="K43" s="189">
        <f t="shared" ref="K43:K48" si="5">ROUND(I43*J43,0)</f>
        <v>1547417</v>
      </c>
      <c r="L43" s="4"/>
    </row>
    <row r="44" spans="2:14" ht="35.1" customHeight="1">
      <c r="B44" s="3"/>
      <c r="C44" s="15">
        <f t="shared" si="4"/>
        <v>3.0199999999999996</v>
      </c>
      <c r="D44" s="34" t="s">
        <v>95</v>
      </c>
      <c r="E44" s="34" t="s">
        <v>95</v>
      </c>
      <c r="F44" s="34"/>
      <c r="G44" s="33" t="s">
        <v>114</v>
      </c>
      <c r="H44" s="32" t="s">
        <v>132</v>
      </c>
      <c r="I44" s="181">
        <v>134.69999999999999</v>
      </c>
      <c r="J44" s="182">
        <v>14525.67</v>
      </c>
      <c r="K44" s="189">
        <f t="shared" si="5"/>
        <v>1956608</v>
      </c>
      <c r="L44" s="4"/>
    </row>
    <row r="45" spans="2:14" ht="30" customHeight="1">
      <c r="B45" s="3"/>
      <c r="C45" s="15">
        <f t="shared" si="4"/>
        <v>3.0299999999999994</v>
      </c>
      <c r="D45" s="32" t="s">
        <v>96</v>
      </c>
      <c r="E45" s="32" t="s">
        <v>96</v>
      </c>
      <c r="F45" s="32"/>
      <c r="G45" s="33" t="s">
        <v>115</v>
      </c>
      <c r="H45" s="32" t="s">
        <v>132</v>
      </c>
      <c r="I45" s="181">
        <v>134.69999999999999</v>
      </c>
      <c r="J45" s="182">
        <v>77269.119999999995</v>
      </c>
      <c r="K45" s="189">
        <f t="shared" si="5"/>
        <v>10408150</v>
      </c>
      <c r="L45" s="4"/>
    </row>
    <row r="46" spans="2:14" ht="47.1" customHeight="1">
      <c r="B46" s="3"/>
      <c r="C46" s="15">
        <f t="shared" si="4"/>
        <v>3.0399999999999991</v>
      </c>
      <c r="D46" s="28" t="s">
        <v>97</v>
      </c>
      <c r="E46" s="28" t="s">
        <v>97</v>
      </c>
      <c r="F46" s="28"/>
      <c r="G46" s="35" t="s">
        <v>116</v>
      </c>
      <c r="H46" s="28" t="s">
        <v>133</v>
      </c>
      <c r="I46" s="181">
        <v>181.45</v>
      </c>
      <c r="J46" s="182">
        <v>22912.99</v>
      </c>
      <c r="K46" s="189">
        <f t="shared" si="5"/>
        <v>4157562</v>
      </c>
      <c r="L46" s="4"/>
    </row>
    <row r="47" spans="2:14" ht="30" customHeight="1">
      <c r="B47" s="3"/>
      <c r="C47" s="15">
        <f t="shared" si="4"/>
        <v>3.0499999999999989</v>
      </c>
      <c r="D47" s="32" t="s">
        <v>138</v>
      </c>
      <c r="E47" s="32" t="s">
        <v>138</v>
      </c>
      <c r="F47" s="32"/>
      <c r="G47" s="33" t="s">
        <v>139</v>
      </c>
      <c r="H47" s="32" t="s">
        <v>135</v>
      </c>
      <c r="I47" s="181">
        <v>15.05</v>
      </c>
      <c r="J47" s="185">
        <v>86001.26</v>
      </c>
      <c r="K47" s="189">
        <f t="shared" si="5"/>
        <v>1294319</v>
      </c>
      <c r="L47" s="4"/>
    </row>
    <row r="48" spans="2:14" ht="38.1" customHeight="1">
      <c r="B48" s="3"/>
      <c r="C48" s="15">
        <f t="shared" si="4"/>
        <v>3.0599999999999987</v>
      </c>
      <c r="D48" s="28" t="s">
        <v>141</v>
      </c>
      <c r="E48" s="28" t="s">
        <v>141</v>
      </c>
      <c r="F48" s="28"/>
      <c r="G48" s="35" t="s">
        <v>142</v>
      </c>
      <c r="H48" s="28" t="s">
        <v>132</v>
      </c>
      <c r="I48" s="181">
        <v>16.43</v>
      </c>
      <c r="J48" s="185">
        <v>241435.2</v>
      </c>
      <c r="K48" s="189">
        <f t="shared" si="5"/>
        <v>3966780</v>
      </c>
      <c r="L48" s="4"/>
    </row>
    <row r="49" spans="2:14" ht="30" customHeight="1" thickBot="1">
      <c r="B49" s="3"/>
      <c r="C49" s="39" t="s">
        <v>16</v>
      </c>
      <c r="D49" s="40"/>
      <c r="E49" s="40"/>
      <c r="F49" s="40"/>
      <c r="G49" s="41"/>
      <c r="H49" s="40"/>
      <c r="I49" s="18"/>
      <c r="J49" s="42"/>
      <c r="K49" s="183">
        <f>SUM(K43:K48)</f>
        <v>23330836</v>
      </c>
      <c r="L49" s="4"/>
    </row>
    <row r="50" spans="2:14" ht="30" customHeight="1" thickBot="1">
      <c r="B50" s="3"/>
      <c r="C50" s="180">
        <v>4</v>
      </c>
      <c r="D50" s="13" t="s">
        <v>143</v>
      </c>
      <c r="E50" s="13"/>
      <c r="F50" s="13"/>
      <c r="G50" s="13"/>
      <c r="H50" s="13"/>
      <c r="I50" s="13"/>
      <c r="J50" s="13"/>
      <c r="K50" s="14"/>
      <c r="L50" s="4"/>
      <c r="N50" s="199">
        <v>196.1</v>
      </c>
    </row>
    <row r="51" spans="2:14" ht="39" customHeight="1">
      <c r="B51" s="3"/>
      <c r="C51" s="15">
        <f t="shared" ref="C51:C56" si="6">+C50+0.01</f>
        <v>4.01</v>
      </c>
      <c r="D51" s="193" t="s">
        <v>94</v>
      </c>
      <c r="E51" s="193" t="s">
        <v>94</v>
      </c>
      <c r="F51" s="32"/>
      <c r="G51" s="33" t="s">
        <v>113</v>
      </c>
      <c r="H51" s="32" t="s">
        <v>132</v>
      </c>
      <c r="I51" s="181">
        <v>196.1</v>
      </c>
      <c r="J51" s="182">
        <v>11487.88</v>
      </c>
      <c r="K51" s="189">
        <f t="shared" ref="K51:K56" si="7">ROUND(I51*J51,0)</f>
        <v>2252773</v>
      </c>
      <c r="L51" s="4"/>
    </row>
    <row r="52" spans="2:14" ht="39" customHeight="1">
      <c r="B52" s="3"/>
      <c r="C52" s="15">
        <f t="shared" si="6"/>
        <v>4.0199999999999996</v>
      </c>
      <c r="D52" s="193" t="s">
        <v>95</v>
      </c>
      <c r="E52" s="193" t="s">
        <v>95</v>
      </c>
      <c r="F52" s="32"/>
      <c r="G52" s="33" t="s">
        <v>114</v>
      </c>
      <c r="H52" s="32" t="s">
        <v>132</v>
      </c>
      <c r="I52" s="181">
        <v>196.1</v>
      </c>
      <c r="J52" s="182">
        <v>14525.67</v>
      </c>
      <c r="K52" s="189">
        <f t="shared" si="7"/>
        <v>2848484</v>
      </c>
      <c r="L52" s="4"/>
    </row>
    <row r="53" spans="2:14" ht="33" customHeight="1">
      <c r="B53" s="3"/>
      <c r="C53" s="15">
        <f t="shared" si="6"/>
        <v>4.0299999999999994</v>
      </c>
      <c r="D53" s="194" t="s">
        <v>96</v>
      </c>
      <c r="E53" s="194" t="s">
        <v>96</v>
      </c>
      <c r="F53" s="32"/>
      <c r="G53" s="33" t="s">
        <v>145</v>
      </c>
      <c r="H53" s="32" t="s">
        <v>132</v>
      </c>
      <c r="I53" s="181">
        <v>196.1</v>
      </c>
      <c r="J53" s="182">
        <v>77269.119999999995</v>
      </c>
      <c r="K53" s="189">
        <f t="shared" si="7"/>
        <v>15152474</v>
      </c>
      <c r="L53" s="4"/>
    </row>
    <row r="54" spans="2:14" ht="33" customHeight="1">
      <c r="B54" s="3"/>
      <c r="C54" s="15">
        <f t="shared" si="6"/>
        <v>4.0399999999999991</v>
      </c>
      <c r="D54" s="194" t="s">
        <v>144</v>
      </c>
      <c r="E54" s="194" t="s">
        <v>144</v>
      </c>
      <c r="F54" s="32"/>
      <c r="G54" s="33" t="s">
        <v>146</v>
      </c>
      <c r="H54" s="32" t="s">
        <v>132</v>
      </c>
      <c r="I54" s="181">
        <v>45.5</v>
      </c>
      <c r="J54" s="182">
        <v>64636.88</v>
      </c>
      <c r="K54" s="189">
        <f t="shared" si="7"/>
        <v>2940978</v>
      </c>
      <c r="L54" s="4"/>
    </row>
    <row r="55" spans="2:14" ht="33" customHeight="1">
      <c r="B55" s="3"/>
      <c r="C55" s="15">
        <f t="shared" si="6"/>
        <v>4.0499999999999989</v>
      </c>
      <c r="D55" s="195" t="s">
        <v>155</v>
      </c>
      <c r="E55" s="195" t="s">
        <v>155</v>
      </c>
      <c r="F55" s="32"/>
      <c r="G55" s="33" t="s">
        <v>163</v>
      </c>
      <c r="H55" s="32" t="s">
        <v>132</v>
      </c>
      <c r="I55" s="181">
        <v>19.63</v>
      </c>
      <c r="J55" s="182">
        <v>134842.64000000001</v>
      </c>
      <c r="K55" s="189">
        <f t="shared" si="7"/>
        <v>2646961</v>
      </c>
      <c r="L55" s="4"/>
    </row>
    <row r="56" spans="2:14" ht="30" customHeight="1">
      <c r="B56" s="3"/>
      <c r="C56" s="15">
        <f t="shared" si="6"/>
        <v>4.0599999999999987</v>
      </c>
      <c r="D56" s="194" t="s">
        <v>138</v>
      </c>
      <c r="E56" s="194" t="s">
        <v>138</v>
      </c>
      <c r="F56" s="32"/>
      <c r="G56" s="33" t="s">
        <v>139</v>
      </c>
      <c r="H56" s="32" t="s">
        <v>135</v>
      </c>
      <c r="I56" s="181">
        <v>18.5</v>
      </c>
      <c r="J56" s="182">
        <v>86001.26</v>
      </c>
      <c r="K56" s="189">
        <f t="shared" si="7"/>
        <v>1591023</v>
      </c>
      <c r="L56" s="4"/>
    </row>
    <row r="57" spans="2:14" ht="30" customHeight="1" thickBot="1">
      <c r="B57" s="3"/>
      <c r="C57" s="21" t="s">
        <v>16</v>
      </c>
      <c r="D57" s="45"/>
      <c r="E57" s="45"/>
      <c r="F57" s="45"/>
      <c r="G57" s="46"/>
      <c r="H57" s="47"/>
      <c r="I57" s="18"/>
      <c r="J57" s="24"/>
      <c r="K57" s="183">
        <f>SUM(K51:K56)</f>
        <v>27432693</v>
      </c>
      <c r="L57" s="4"/>
    </row>
    <row r="58" spans="2:14" ht="30" customHeight="1" thickBot="1">
      <c r="B58" s="3"/>
      <c r="C58" s="180">
        <v>5</v>
      </c>
      <c r="D58" s="13" t="s">
        <v>147</v>
      </c>
      <c r="E58" s="13"/>
      <c r="F58" s="13"/>
      <c r="G58" s="13"/>
      <c r="H58" s="13"/>
      <c r="I58" s="13"/>
      <c r="J58" s="13"/>
      <c r="K58" s="14"/>
      <c r="L58" s="4"/>
      <c r="N58" s="199">
        <f>SUM(N14:N50)</f>
        <v>543.54999999999995</v>
      </c>
    </row>
    <row r="59" spans="2:14" ht="39" customHeight="1">
      <c r="B59" s="3"/>
      <c r="C59" s="15">
        <f t="shared" ref="C59:C65" si="8">+C58+0.01</f>
        <v>5.01</v>
      </c>
      <c r="D59" s="193" t="s">
        <v>94</v>
      </c>
      <c r="E59" s="193" t="s">
        <v>94</v>
      </c>
      <c r="F59" s="196"/>
      <c r="G59" s="33" t="s">
        <v>113</v>
      </c>
      <c r="H59" s="194" t="s">
        <v>132</v>
      </c>
      <c r="I59" s="191">
        <v>23.49</v>
      </c>
      <c r="J59" s="182">
        <v>11487.88</v>
      </c>
      <c r="K59" s="189">
        <f t="shared" ref="K59:K65" si="9">ROUND(I59*J59,0)</f>
        <v>269850</v>
      </c>
      <c r="L59" s="4"/>
    </row>
    <row r="60" spans="2:14" ht="35.1" customHeight="1">
      <c r="B60" s="3"/>
      <c r="C60" s="15">
        <f t="shared" si="8"/>
        <v>5.0199999999999996</v>
      </c>
      <c r="D60" s="193" t="s">
        <v>95</v>
      </c>
      <c r="E60" s="193" t="s">
        <v>95</v>
      </c>
      <c r="F60" s="196"/>
      <c r="G60" s="33" t="s">
        <v>114</v>
      </c>
      <c r="H60" s="194" t="s">
        <v>132</v>
      </c>
      <c r="I60" s="191">
        <v>23.49</v>
      </c>
      <c r="J60" s="182">
        <v>14525.67</v>
      </c>
      <c r="K60" s="189">
        <f t="shared" si="9"/>
        <v>341208</v>
      </c>
      <c r="L60" s="4"/>
    </row>
    <row r="61" spans="2:14" ht="29.25" customHeight="1">
      <c r="B61" s="3"/>
      <c r="C61" s="15">
        <f t="shared" si="8"/>
        <v>5.0299999999999994</v>
      </c>
      <c r="D61" s="194" t="s">
        <v>148</v>
      </c>
      <c r="E61" s="194" t="s">
        <v>148</v>
      </c>
      <c r="F61" s="196"/>
      <c r="G61" s="33" t="s">
        <v>115</v>
      </c>
      <c r="H61" s="194" t="s">
        <v>132</v>
      </c>
      <c r="I61" s="192">
        <v>23.49</v>
      </c>
      <c r="J61" s="182">
        <v>50008.19</v>
      </c>
      <c r="K61" s="189">
        <f t="shared" si="9"/>
        <v>1174692</v>
      </c>
      <c r="L61" s="4"/>
    </row>
    <row r="62" spans="2:14" ht="47.1" customHeight="1">
      <c r="B62" s="3"/>
      <c r="C62" s="15">
        <f t="shared" si="8"/>
        <v>5.0399999999999991</v>
      </c>
      <c r="D62" s="194" t="s">
        <v>97</v>
      </c>
      <c r="E62" s="194" t="s">
        <v>97</v>
      </c>
      <c r="F62" s="196"/>
      <c r="G62" s="33" t="s">
        <v>116</v>
      </c>
      <c r="H62" s="194" t="s">
        <v>133</v>
      </c>
      <c r="I62" s="192">
        <v>35.56</v>
      </c>
      <c r="J62" s="182">
        <v>22912.99</v>
      </c>
      <c r="K62" s="189">
        <f t="shared" si="9"/>
        <v>814786</v>
      </c>
      <c r="L62" s="4"/>
    </row>
    <row r="63" spans="2:14" ht="30" customHeight="1">
      <c r="B63" s="3"/>
      <c r="C63" s="15">
        <f t="shared" si="8"/>
        <v>5.0499999999999989</v>
      </c>
      <c r="D63" s="197" t="s">
        <v>98</v>
      </c>
      <c r="E63" s="197" t="s">
        <v>98</v>
      </c>
      <c r="F63" s="198"/>
      <c r="G63" s="33" t="s">
        <v>117</v>
      </c>
      <c r="H63" s="197" t="s">
        <v>132</v>
      </c>
      <c r="I63" s="190">
        <v>15.1</v>
      </c>
      <c r="J63" s="185">
        <v>81145.98</v>
      </c>
      <c r="K63" s="189">
        <f t="shared" si="9"/>
        <v>1225304</v>
      </c>
      <c r="L63" s="4"/>
    </row>
    <row r="64" spans="2:14" ht="30" customHeight="1">
      <c r="B64" s="3"/>
      <c r="C64" s="15">
        <f t="shared" si="8"/>
        <v>5.0599999999999987</v>
      </c>
      <c r="D64" s="197"/>
      <c r="E64" s="197"/>
      <c r="F64" s="198"/>
      <c r="G64" s="33" t="s">
        <v>149</v>
      </c>
      <c r="H64" s="197" t="s">
        <v>132</v>
      </c>
      <c r="I64" s="190">
        <v>165.24</v>
      </c>
      <c r="J64" s="185">
        <v>45213.94</v>
      </c>
      <c r="K64" s="189">
        <f t="shared" si="9"/>
        <v>7471151</v>
      </c>
      <c r="L64" s="4"/>
    </row>
    <row r="65" spans="2:14" ht="30" customHeight="1">
      <c r="B65" s="3"/>
      <c r="C65" s="15">
        <f t="shared" si="8"/>
        <v>5.0699999999999985</v>
      </c>
      <c r="D65" s="194" t="s">
        <v>174</v>
      </c>
      <c r="E65" s="194" t="s">
        <v>174</v>
      </c>
      <c r="F65" s="196"/>
      <c r="G65" s="33" t="s">
        <v>173</v>
      </c>
      <c r="H65" s="194" t="s">
        <v>136</v>
      </c>
      <c r="I65" s="192">
        <v>2</v>
      </c>
      <c r="J65" s="185">
        <v>464513.46</v>
      </c>
      <c r="K65" s="189">
        <f t="shared" si="9"/>
        <v>929027</v>
      </c>
      <c r="L65" s="4"/>
    </row>
    <row r="66" spans="2:14" ht="30" customHeight="1" thickBot="1">
      <c r="B66" s="3"/>
      <c r="C66" s="39" t="s">
        <v>16</v>
      </c>
      <c r="D66" s="40"/>
      <c r="E66" s="40"/>
      <c r="F66" s="40"/>
      <c r="G66" s="41"/>
      <c r="H66" s="40"/>
      <c r="I66" s="18"/>
      <c r="J66" s="42"/>
      <c r="K66" s="183">
        <f>SUM(K59:K65)</f>
        <v>12226018</v>
      </c>
      <c r="L66" s="4"/>
    </row>
    <row r="67" spans="2:14" ht="30" customHeight="1" thickBot="1">
      <c r="B67" s="3"/>
      <c r="C67" s="180">
        <v>6</v>
      </c>
      <c r="D67" s="13" t="s">
        <v>150</v>
      </c>
      <c r="E67" s="13"/>
      <c r="F67" s="13"/>
      <c r="G67" s="13"/>
      <c r="H67" s="13"/>
      <c r="I67" s="13"/>
      <c r="J67" s="13"/>
      <c r="K67" s="14"/>
      <c r="L67" s="4"/>
    </row>
    <row r="68" spans="2:14" ht="28.5">
      <c r="B68" s="3"/>
      <c r="C68" s="15">
        <f t="shared" ref="C68:C103" si="10">+C67+0.01</f>
        <v>6.01</v>
      </c>
      <c r="D68" s="16" t="s">
        <v>151</v>
      </c>
      <c r="E68" s="16" t="s">
        <v>151</v>
      </c>
      <c r="F68" s="16"/>
      <c r="G68" s="17" t="s">
        <v>159</v>
      </c>
      <c r="H68" s="28" t="s">
        <v>132</v>
      </c>
      <c r="I68" s="181">
        <v>19.8</v>
      </c>
      <c r="J68" s="182">
        <v>20278.060000000001</v>
      </c>
      <c r="K68" s="189">
        <f t="shared" ref="K68:K103" si="11">ROUND(I68*J68,0)</f>
        <v>401506</v>
      </c>
      <c r="L68" s="4"/>
      <c r="N68" s="199">
        <f>31.9+6.93</f>
        <v>38.83</v>
      </c>
    </row>
    <row r="69" spans="2:14">
      <c r="B69" s="3"/>
      <c r="C69" s="15">
        <f t="shared" si="10"/>
        <v>6.02</v>
      </c>
      <c r="D69" s="16" t="s">
        <v>99</v>
      </c>
      <c r="E69" s="16" t="s">
        <v>99</v>
      </c>
      <c r="F69" s="16"/>
      <c r="G69" s="17" t="s">
        <v>118</v>
      </c>
      <c r="H69" s="28" t="s">
        <v>134</v>
      </c>
      <c r="I69" s="181">
        <v>2.29</v>
      </c>
      <c r="J69" s="182">
        <v>578919.0368</v>
      </c>
      <c r="K69" s="189">
        <f t="shared" si="11"/>
        <v>1325725</v>
      </c>
      <c r="L69" s="4"/>
    </row>
    <row r="70" spans="2:14">
      <c r="B70" s="3"/>
      <c r="C70" s="15">
        <f t="shared" si="10"/>
        <v>6.0299999999999994</v>
      </c>
      <c r="D70" s="16" t="s">
        <v>100</v>
      </c>
      <c r="E70" s="16" t="s">
        <v>100</v>
      </c>
      <c r="F70" s="16"/>
      <c r="G70" s="17" t="s">
        <v>119</v>
      </c>
      <c r="H70" s="28" t="s">
        <v>132</v>
      </c>
      <c r="I70" s="181">
        <v>23.04</v>
      </c>
      <c r="J70" s="182">
        <v>7755.37</v>
      </c>
      <c r="K70" s="189">
        <f t="shared" si="11"/>
        <v>178684</v>
      </c>
      <c r="L70" s="4"/>
    </row>
    <row r="71" spans="2:14">
      <c r="B71" s="3"/>
      <c r="C71" s="15">
        <f t="shared" si="10"/>
        <v>6.0399999999999991</v>
      </c>
      <c r="D71" s="16" t="s">
        <v>102</v>
      </c>
      <c r="E71" s="16" t="s">
        <v>102</v>
      </c>
      <c r="F71" s="16"/>
      <c r="G71" s="17" t="s">
        <v>121</v>
      </c>
      <c r="H71" s="28" t="s">
        <v>134</v>
      </c>
      <c r="I71" s="181">
        <v>24.6</v>
      </c>
      <c r="J71" s="182">
        <v>70577.63</v>
      </c>
      <c r="K71" s="189">
        <f t="shared" si="11"/>
        <v>1736210</v>
      </c>
      <c r="L71" s="4"/>
    </row>
    <row r="72" spans="2:14">
      <c r="B72" s="3"/>
      <c r="C72" s="15">
        <f t="shared" si="10"/>
        <v>6.0499999999999989</v>
      </c>
      <c r="D72" s="16" t="s">
        <v>103</v>
      </c>
      <c r="E72" s="16" t="s">
        <v>103</v>
      </c>
      <c r="F72" s="16"/>
      <c r="G72" s="17" t="s">
        <v>122</v>
      </c>
      <c r="H72" s="28" t="s">
        <v>132</v>
      </c>
      <c r="I72" s="181">
        <v>6.92</v>
      </c>
      <c r="J72" s="182">
        <v>34768.999200000006</v>
      </c>
      <c r="K72" s="189">
        <f t="shared" si="11"/>
        <v>240601</v>
      </c>
      <c r="L72" s="4"/>
    </row>
    <row r="73" spans="2:14" ht="28.5">
      <c r="B73" s="3"/>
      <c r="C73" s="15">
        <f t="shared" si="10"/>
        <v>6.0599999999999987</v>
      </c>
      <c r="D73" s="16" t="s">
        <v>104</v>
      </c>
      <c r="E73" s="16" t="s">
        <v>104</v>
      </c>
      <c r="F73" s="16"/>
      <c r="G73" s="17" t="s">
        <v>123</v>
      </c>
      <c r="H73" s="28" t="s">
        <v>133</v>
      </c>
      <c r="I73" s="181">
        <v>182.7</v>
      </c>
      <c r="J73" s="182">
        <v>7982.0520000000006</v>
      </c>
      <c r="K73" s="189">
        <f t="shared" si="11"/>
        <v>1458321</v>
      </c>
      <c r="L73" s="4"/>
    </row>
    <row r="74" spans="2:14" ht="28.5">
      <c r="B74" s="3"/>
      <c r="C74" s="15">
        <f t="shared" si="10"/>
        <v>6.0699999999999985</v>
      </c>
      <c r="D74" s="16" t="s">
        <v>105</v>
      </c>
      <c r="E74" s="16" t="s">
        <v>105</v>
      </c>
      <c r="F74" s="16"/>
      <c r="G74" s="17" t="s">
        <v>124</v>
      </c>
      <c r="H74" s="28" t="s">
        <v>136</v>
      </c>
      <c r="I74" s="181">
        <v>1</v>
      </c>
      <c r="J74" s="182">
        <v>586106.81999999995</v>
      </c>
      <c r="K74" s="189">
        <f t="shared" si="11"/>
        <v>586107</v>
      </c>
      <c r="L74" s="4"/>
    </row>
    <row r="75" spans="2:14">
      <c r="B75" s="3"/>
      <c r="C75" s="15">
        <f t="shared" si="10"/>
        <v>6.0799999999999983</v>
      </c>
      <c r="D75" s="16" t="s">
        <v>106</v>
      </c>
      <c r="E75" s="16" t="s">
        <v>106</v>
      </c>
      <c r="F75" s="16"/>
      <c r="G75" s="17" t="s">
        <v>125</v>
      </c>
      <c r="H75" s="28" t="s">
        <v>132</v>
      </c>
      <c r="I75" s="181">
        <v>26.83</v>
      </c>
      <c r="J75" s="182">
        <v>84353.900800000003</v>
      </c>
      <c r="K75" s="189">
        <f t="shared" si="11"/>
        <v>2263215</v>
      </c>
      <c r="L75" s="4"/>
    </row>
    <row r="76" spans="2:14">
      <c r="B76" s="3"/>
      <c r="C76" s="15">
        <f t="shared" si="10"/>
        <v>6.0899999999999981</v>
      </c>
      <c r="D76" s="16" t="s">
        <v>107</v>
      </c>
      <c r="E76" s="16" t="s">
        <v>107</v>
      </c>
      <c r="F76" s="16"/>
      <c r="G76" s="17" t="s">
        <v>126</v>
      </c>
      <c r="H76" s="28" t="s">
        <v>132</v>
      </c>
      <c r="I76" s="181">
        <v>53.65</v>
      </c>
      <c r="J76" s="182">
        <v>37251.2088</v>
      </c>
      <c r="K76" s="189">
        <f t="shared" si="11"/>
        <v>1998527</v>
      </c>
      <c r="L76" s="4"/>
    </row>
    <row r="77" spans="2:14" ht="57">
      <c r="B77" s="3"/>
      <c r="C77" s="15">
        <f t="shared" si="10"/>
        <v>6.0999999999999979</v>
      </c>
      <c r="D77" s="16" t="s">
        <v>108</v>
      </c>
      <c r="E77" s="16" t="s">
        <v>108</v>
      </c>
      <c r="F77" s="16"/>
      <c r="G77" s="17" t="s">
        <v>127</v>
      </c>
      <c r="H77" s="28" t="s">
        <v>134</v>
      </c>
      <c r="I77" s="181">
        <v>7.14</v>
      </c>
      <c r="J77" s="182">
        <v>216126.34160000001</v>
      </c>
      <c r="K77" s="189">
        <f t="shared" si="11"/>
        <v>1543142</v>
      </c>
      <c r="L77" s="4"/>
    </row>
    <row r="78" spans="2:14" ht="28.5">
      <c r="B78" s="3"/>
      <c r="C78" s="15">
        <f t="shared" si="10"/>
        <v>6.1099999999999977</v>
      </c>
      <c r="D78" s="16" t="s">
        <v>109</v>
      </c>
      <c r="E78" s="16" t="s">
        <v>109</v>
      </c>
      <c r="F78" s="16"/>
      <c r="G78" s="17" t="s">
        <v>128</v>
      </c>
      <c r="H78" s="28" t="s">
        <v>135</v>
      </c>
      <c r="I78" s="181">
        <v>17</v>
      </c>
      <c r="J78" s="182">
        <v>41871.325599999996</v>
      </c>
      <c r="K78" s="189">
        <f t="shared" si="11"/>
        <v>711813</v>
      </c>
      <c r="L78" s="4"/>
    </row>
    <row r="79" spans="2:14" ht="42.75">
      <c r="B79" s="3"/>
      <c r="C79" s="15">
        <f t="shared" si="10"/>
        <v>6.1199999999999974</v>
      </c>
      <c r="D79" s="16" t="s">
        <v>110</v>
      </c>
      <c r="E79" s="16" t="s">
        <v>110</v>
      </c>
      <c r="F79" s="16"/>
      <c r="G79" s="17" t="s">
        <v>129</v>
      </c>
      <c r="H79" s="28" t="s">
        <v>132</v>
      </c>
      <c r="I79" s="181">
        <v>37.4</v>
      </c>
      <c r="J79" s="182">
        <v>7619.9135999999999</v>
      </c>
      <c r="K79" s="189">
        <f t="shared" si="11"/>
        <v>284985</v>
      </c>
      <c r="L79" s="4"/>
    </row>
    <row r="80" spans="2:14" ht="28.5">
      <c r="B80" s="3"/>
      <c r="C80" s="15">
        <f t="shared" si="10"/>
        <v>6.1299999999999972</v>
      </c>
      <c r="D80" s="16" t="s">
        <v>111</v>
      </c>
      <c r="E80" s="16" t="s">
        <v>111</v>
      </c>
      <c r="F80" s="16"/>
      <c r="G80" s="17" t="s">
        <v>130</v>
      </c>
      <c r="H80" s="28" t="s">
        <v>135</v>
      </c>
      <c r="I80" s="181">
        <v>6</v>
      </c>
      <c r="J80" s="182">
        <v>62547.5864</v>
      </c>
      <c r="K80" s="189">
        <f t="shared" si="11"/>
        <v>375286</v>
      </c>
      <c r="L80" s="4"/>
    </row>
    <row r="81" spans="2:12" ht="28.5">
      <c r="B81" s="3"/>
      <c r="C81" s="15">
        <f t="shared" si="10"/>
        <v>6.139999999999997</v>
      </c>
      <c r="D81" s="16" t="s">
        <v>112</v>
      </c>
      <c r="E81" s="16" t="s">
        <v>112</v>
      </c>
      <c r="F81" s="16"/>
      <c r="G81" s="17" t="s">
        <v>131</v>
      </c>
      <c r="H81" s="28" t="s">
        <v>136</v>
      </c>
      <c r="I81" s="181">
        <v>4</v>
      </c>
      <c r="J81" s="182">
        <v>21817.6296</v>
      </c>
      <c r="K81" s="189">
        <f t="shared" si="11"/>
        <v>87271</v>
      </c>
      <c r="L81" s="4"/>
    </row>
    <row r="82" spans="2:12">
      <c r="B82" s="3"/>
      <c r="C82" s="15">
        <f t="shared" si="10"/>
        <v>6.1499999999999968</v>
      </c>
      <c r="D82" s="16" t="s">
        <v>152</v>
      </c>
      <c r="E82" s="16" t="s">
        <v>152</v>
      </c>
      <c r="F82" s="16"/>
      <c r="G82" s="17" t="s">
        <v>160</v>
      </c>
      <c r="H82" s="28" t="s">
        <v>167</v>
      </c>
      <c r="I82" s="181">
        <v>1</v>
      </c>
      <c r="J82" s="182">
        <v>691090.12959999999</v>
      </c>
      <c r="K82" s="189">
        <f t="shared" si="11"/>
        <v>691090</v>
      </c>
      <c r="L82" s="4"/>
    </row>
    <row r="83" spans="2:12">
      <c r="B83" s="3"/>
      <c r="C83" s="15">
        <f t="shared" si="10"/>
        <v>6.1599999999999966</v>
      </c>
      <c r="D83" s="16" t="s">
        <v>153</v>
      </c>
      <c r="E83" s="16" t="s">
        <v>153</v>
      </c>
      <c r="F83" s="16"/>
      <c r="G83" s="17" t="s">
        <v>161</v>
      </c>
      <c r="H83" s="28" t="s">
        <v>136</v>
      </c>
      <c r="I83" s="181">
        <v>1</v>
      </c>
      <c r="J83" s="182">
        <v>134238.07279999999</v>
      </c>
      <c r="K83" s="189">
        <f t="shared" si="11"/>
        <v>134238</v>
      </c>
      <c r="L83" s="4"/>
    </row>
    <row r="84" spans="2:12">
      <c r="B84" s="3"/>
      <c r="C84" s="15">
        <f t="shared" si="10"/>
        <v>6.1699999999999964</v>
      </c>
      <c r="D84" s="16" t="s">
        <v>154</v>
      </c>
      <c r="E84" s="16" t="s">
        <v>154</v>
      </c>
      <c r="F84" s="16"/>
      <c r="G84" s="17" t="s">
        <v>162</v>
      </c>
      <c r="H84" s="28" t="s">
        <v>132</v>
      </c>
      <c r="I84" s="181">
        <v>0.6</v>
      </c>
      <c r="J84" s="182">
        <v>100305.2856</v>
      </c>
      <c r="K84" s="189">
        <f t="shared" si="11"/>
        <v>60183</v>
      </c>
      <c r="L84" s="4"/>
    </row>
    <row r="85" spans="2:12" ht="28.5">
      <c r="B85" s="3"/>
      <c r="C85" s="15">
        <f t="shared" si="10"/>
        <v>6.1799999999999962</v>
      </c>
      <c r="D85" s="16" t="s">
        <v>155</v>
      </c>
      <c r="E85" s="16" t="s">
        <v>155</v>
      </c>
      <c r="F85" s="16"/>
      <c r="G85" s="17" t="s">
        <v>163</v>
      </c>
      <c r="H85" s="28" t="s">
        <v>132</v>
      </c>
      <c r="I85" s="181">
        <v>25.43</v>
      </c>
      <c r="J85" s="182">
        <v>134842.63520000002</v>
      </c>
      <c r="K85" s="189">
        <f t="shared" si="11"/>
        <v>3429048</v>
      </c>
      <c r="L85" s="4"/>
    </row>
    <row r="86" spans="2:12" ht="28.5">
      <c r="B86" s="3"/>
      <c r="C86" s="15">
        <f t="shared" si="10"/>
        <v>6.1899999999999959</v>
      </c>
      <c r="D86" s="16" t="s">
        <v>156</v>
      </c>
      <c r="E86" s="16" t="s">
        <v>156</v>
      </c>
      <c r="F86" s="16"/>
      <c r="G86" s="17" t="s">
        <v>164</v>
      </c>
      <c r="H86" s="28" t="s">
        <v>132</v>
      </c>
      <c r="I86" s="181">
        <v>0.28000000000000003</v>
      </c>
      <c r="J86" s="182">
        <v>286143.67600000004</v>
      </c>
      <c r="K86" s="189">
        <f t="shared" si="11"/>
        <v>80120</v>
      </c>
      <c r="L86" s="4"/>
    </row>
    <row r="87" spans="2:12" ht="28.5">
      <c r="B87" s="3"/>
      <c r="C87" s="15">
        <f t="shared" si="10"/>
        <v>6.1999999999999957</v>
      </c>
      <c r="D87" s="16" t="s">
        <v>157</v>
      </c>
      <c r="E87" s="16" t="s">
        <v>157</v>
      </c>
      <c r="F87" s="16"/>
      <c r="G87" s="17" t="s">
        <v>165</v>
      </c>
      <c r="H87" s="28" t="s">
        <v>132</v>
      </c>
      <c r="I87" s="181">
        <v>1.47</v>
      </c>
      <c r="J87" s="182">
        <v>532777.15919999999</v>
      </c>
      <c r="K87" s="189">
        <f t="shared" si="11"/>
        <v>783182</v>
      </c>
      <c r="L87" s="4"/>
    </row>
    <row r="88" spans="2:12" ht="28.5">
      <c r="B88" s="3"/>
      <c r="C88" s="15">
        <f t="shared" si="10"/>
        <v>6.2099999999999955</v>
      </c>
      <c r="D88" s="16" t="s">
        <v>158</v>
      </c>
      <c r="E88" s="16" t="s">
        <v>158</v>
      </c>
      <c r="F88" s="16"/>
      <c r="G88" s="17" t="s">
        <v>166</v>
      </c>
      <c r="H88" s="28" t="s">
        <v>136</v>
      </c>
      <c r="I88" s="181">
        <v>1</v>
      </c>
      <c r="J88" s="182">
        <v>101371.2752</v>
      </c>
      <c r="K88" s="189">
        <f t="shared" si="11"/>
        <v>101371</v>
      </c>
      <c r="L88" s="4"/>
    </row>
    <row r="89" spans="2:12" ht="28.5">
      <c r="B89" s="3"/>
      <c r="C89" s="15">
        <f t="shared" si="10"/>
        <v>6.2199999999999953</v>
      </c>
      <c r="D89" s="16" t="s">
        <v>96</v>
      </c>
      <c r="E89" s="16" t="s">
        <v>96</v>
      </c>
      <c r="F89" s="16"/>
      <c r="G89" s="17" t="s">
        <v>115</v>
      </c>
      <c r="H89" s="28" t="s">
        <v>132</v>
      </c>
      <c r="I89" s="181">
        <v>7.2</v>
      </c>
      <c r="J89" s="182">
        <v>77269.119200000001</v>
      </c>
      <c r="K89" s="189">
        <f t="shared" si="11"/>
        <v>556338</v>
      </c>
      <c r="L89" s="4"/>
    </row>
    <row r="90" spans="2:12" ht="28.5">
      <c r="B90" s="3"/>
      <c r="C90" s="15">
        <f t="shared" si="10"/>
        <v>6.2299999999999951</v>
      </c>
      <c r="D90" s="16" t="s">
        <v>175</v>
      </c>
      <c r="E90" s="16" t="s">
        <v>175</v>
      </c>
      <c r="F90" s="16"/>
      <c r="G90" s="17" t="s">
        <v>176</v>
      </c>
      <c r="H90" s="28" t="s">
        <v>133</v>
      </c>
      <c r="I90" s="181">
        <v>111.55</v>
      </c>
      <c r="J90" s="182">
        <v>7117.1880000000001</v>
      </c>
      <c r="K90" s="189">
        <f t="shared" si="11"/>
        <v>793922</v>
      </c>
      <c r="L90" s="4"/>
    </row>
    <row r="91" spans="2:12" ht="28.5">
      <c r="B91" s="3"/>
      <c r="C91" s="15">
        <f t="shared" si="10"/>
        <v>6.2399999999999949</v>
      </c>
      <c r="D91" s="16" t="s">
        <v>104</v>
      </c>
      <c r="E91" s="16" t="s">
        <v>104</v>
      </c>
      <c r="F91" s="16"/>
      <c r="G91" s="17" t="s">
        <v>123</v>
      </c>
      <c r="H91" s="28" t="s">
        <v>133</v>
      </c>
      <c r="I91" s="181">
        <v>159.19999999999999</v>
      </c>
      <c r="J91" s="182">
        <v>7982.0520000000006</v>
      </c>
      <c r="K91" s="189">
        <f t="shared" si="11"/>
        <v>1270743</v>
      </c>
      <c r="L91" s="4"/>
    </row>
    <row r="92" spans="2:12" ht="28.5">
      <c r="B92" s="3"/>
      <c r="C92" s="15">
        <f t="shared" si="10"/>
        <v>6.2499999999999947</v>
      </c>
      <c r="D92" s="16" t="s">
        <v>177</v>
      </c>
      <c r="E92" s="16" t="s">
        <v>177</v>
      </c>
      <c r="F92" s="16"/>
      <c r="G92" s="17" t="s">
        <v>178</v>
      </c>
      <c r="H92" s="28" t="s">
        <v>134</v>
      </c>
      <c r="I92" s="181">
        <v>0.3</v>
      </c>
      <c r="J92" s="182">
        <v>955179.44079999998</v>
      </c>
      <c r="K92" s="189">
        <f t="shared" si="11"/>
        <v>286554</v>
      </c>
      <c r="L92" s="4"/>
    </row>
    <row r="93" spans="2:12" ht="28.5">
      <c r="B93" s="3"/>
      <c r="C93" s="15">
        <f t="shared" si="10"/>
        <v>6.2599999999999945</v>
      </c>
      <c r="D93" s="16" t="s">
        <v>179</v>
      </c>
      <c r="E93" s="16" t="s">
        <v>179</v>
      </c>
      <c r="F93" s="16"/>
      <c r="G93" s="17" t="s">
        <v>180</v>
      </c>
      <c r="H93" s="28" t="s">
        <v>134</v>
      </c>
      <c r="I93" s="181">
        <v>0.4</v>
      </c>
      <c r="J93" s="182">
        <v>923149.08400000003</v>
      </c>
      <c r="K93" s="189">
        <f t="shared" si="11"/>
        <v>369260</v>
      </c>
      <c r="L93" s="4"/>
    </row>
    <row r="94" spans="2:12">
      <c r="B94" s="3"/>
      <c r="C94" s="15">
        <f t="shared" si="10"/>
        <v>6.2699999999999942</v>
      </c>
      <c r="D94" s="16" t="s">
        <v>181</v>
      </c>
      <c r="E94" s="16" t="s">
        <v>181</v>
      </c>
      <c r="F94" s="16"/>
      <c r="G94" s="17" t="s">
        <v>182</v>
      </c>
      <c r="H94" s="28" t="s">
        <v>134</v>
      </c>
      <c r="I94" s="181">
        <v>0.4</v>
      </c>
      <c r="J94" s="182">
        <v>1533355.4080000001</v>
      </c>
      <c r="K94" s="189">
        <f t="shared" si="11"/>
        <v>613342</v>
      </c>
      <c r="L94" s="4"/>
    </row>
    <row r="95" spans="2:12" ht="28.5">
      <c r="B95" s="3"/>
      <c r="C95" s="15">
        <f t="shared" si="10"/>
        <v>6.279999999999994</v>
      </c>
      <c r="D95" s="16" t="s">
        <v>183</v>
      </c>
      <c r="E95" s="16" t="s">
        <v>183</v>
      </c>
      <c r="F95" s="16"/>
      <c r="G95" s="17" t="s">
        <v>184</v>
      </c>
      <c r="H95" s="28" t="s">
        <v>134</v>
      </c>
      <c r="I95" s="181">
        <v>0.41</v>
      </c>
      <c r="J95" s="182">
        <v>1182568.0048000002</v>
      </c>
      <c r="K95" s="189">
        <f t="shared" si="11"/>
        <v>484853</v>
      </c>
      <c r="L95" s="4"/>
    </row>
    <row r="96" spans="2:12">
      <c r="B96" s="3"/>
      <c r="C96" s="15">
        <f t="shared" si="10"/>
        <v>6.2899999999999938</v>
      </c>
      <c r="D96" s="16" t="s">
        <v>185</v>
      </c>
      <c r="E96" s="16" t="s">
        <v>185</v>
      </c>
      <c r="F96" s="16"/>
      <c r="G96" s="17" t="s">
        <v>186</v>
      </c>
      <c r="H96" s="28" t="s">
        <v>132</v>
      </c>
      <c r="I96" s="181">
        <v>13.24</v>
      </c>
      <c r="J96" s="182">
        <v>148364.46560000003</v>
      </c>
      <c r="K96" s="189">
        <f t="shared" si="11"/>
        <v>1964346</v>
      </c>
      <c r="L96" s="4"/>
    </row>
    <row r="97" spans="2:12">
      <c r="B97" s="3"/>
      <c r="C97" s="15">
        <f t="shared" si="10"/>
        <v>6.2999999999999936</v>
      </c>
      <c r="D97" s="16" t="s">
        <v>107</v>
      </c>
      <c r="E97" s="16" t="s">
        <v>107</v>
      </c>
      <c r="F97" s="16"/>
      <c r="G97" s="17" t="s">
        <v>126</v>
      </c>
      <c r="H97" s="28" t="s">
        <v>132</v>
      </c>
      <c r="I97" s="181">
        <v>12.21</v>
      </c>
      <c r="J97" s="182">
        <v>37251.2088</v>
      </c>
      <c r="K97" s="189">
        <f t="shared" si="11"/>
        <v>454837</v>
      </c>
      <c r="L97" s="4"/>
    </row>
    <row r="98" spans="2:12" ht="28.5">
      <c r="B98" s="3"/>
      <c r="C98" s="15">
        <f t="shared" si="10"/>
        <v>6.3099999999999934</v>
      </c>
      <c r="D98" s="16" t="s">
        <v>187</v>
      </c>
      <c r="E98" s="16" t="s">
        <v>187</v>
      </c>
      <c r="F98" s="16"/>
      <c r="G98" s="17" t="s">
        <v>188</v>
      </c>
      <c r="H98" s="28" t="s">
        <v>132</v>
      </c>
      <c r="I98" s="181">
        <v>12.21</v>
      </c>
      <c r="J98" s="182">
        <v>22507.5448</v>
      </c>
      <c r="K98" s="189">
        <f t="shared" si="11"/>
        <v>274817</v>
      </c>
      <c r="L98" s="4"/>
    </row>
    <row r="99" spans="2:12" ht="42.75">
      <c r="B99" s="3"/>
      <c r="C99" s="15">
        <f t="shared" si="10"/>
        <v>6.3199999999999932</v>
      </c>
      <c r="D99" s="16" t="s">
        <v>189</v>
      </c>
      <c r="E99" s="16" t="s">
        <v>189</v>
      </c>
      <c r="F99" s="16"/>
      <c r="G99" s="17" t="s">
        <v>190</v>
      </c>
      <c r="H99" s="28" t="s">
        <v>136</v>
      </c>
      <c r="I99" s="181">
        <v>2</v>
      </c>
      <c r="J99" s="182">
        <v>122846.1312</v>
      </c>
      <c r="K99" s="189">
        <f t="shared" si="11"/>
        <v>245692</v>
      </c>
      <c r="L99" s="4"/>
    </row>
    <row r="100" spans="2:12" ht="42.75">
      <c r="B100" s="3"/>
      <c r="C100" s="15">
        <f t="shared" si="10"/>
        <v>6.329999999999993</v>
      </c>
      <c r="D100" s="16" t="s">
        <v>191</v>
      </c>
      <c r="E100" s="16" t="s">
        <v>191</v>
      </c>
      <c r="F100" s="16"/>
      <c r="G100" s="17" t="s">
        <v>192</v>
      </c>
      <c r="H100" s="28" t="s">
        <v>136</v>
      </c>
      <c r="I100" s="181">
        <v>1</v>
      </c>
      <c r="J100" s="182">
        <v>103342.2104</v>
      </c>
      <c r="K100" s="189">
        <f t="shared" si="11"/>
        <v>103342</v>
      </c>
      <c r="L100" s="4"/>
    </row>
    <row r="101" spans="2:12" ht="28.5">
      <c r="B101" s="3"/>
      <c r="C101" s="15">
        <f t="shared" si="10"/>
        <v>6.3399999999999928</v>
      </c>
      <c r="D101" s="16" t="s">
        <v>193</v>
      </c>
      <c r="E101" s="16" t="s">
        <v>193</v>
      </c>
      <c r="F101" s="16"/>
      <c r="G101" s="17" t="s">
        <v>194</v>
      </c>
      <c r="H101" s="28" t="s">
        <v>136</v>
      </c>
      <c r="I101" s="181">
        <v>1</v>
      </c>
      <c r="J101" s="182">
        <v>156116.636</v>
      </c>
      <c r="K101" s="189">
        <f t="shared" si="11"/>
        <v>156117</v>
      </c>
      <c r="L101" s="4"/>
    </row>
    <row r="102" spans="2:12" ht="28.5">
      <c r="B102" s="3"/>
      <c r="C102" s="15">
        <f t="shared" si="10"/>
        <v>6.3499999999999925</v>
      </c>
      <c r="D102" s="16" t="s">
        <v>195</v>
      </c>
      <c r="E102" s="16" t="s">
        <v>195</v>
      </c>
      <c r="F102" s="16"/>
      <c r="G102" s="17" t="s">
        <v>196</v>
      </c>
      <c r="H102" s="28" t="s">
        <v>136</v>
      </c>
      <c r="I102" s="181">
        <v>1</v>
      </c>
      <c r="J102" s="182">
        <v>32775.381600000001</v>
      </c>
      <c r="K102" s="189">
        <f t="shared" si="11"/>
        <v>32775</v>
      </c>
      <c r="L102" s="4"/>
    </row>
    <row r="103" spans="2:12" ht="28.5">
      <c r="B103" s="3"/>
      <c r="C103" s="15">
        <f t="shared" si="10"/>
        <v>6.3599999999999923</v>
      </c>
      <c r="D103" s="16"/>
      <c r="E103" s="16"/>
      <c r="F103" s="16"/>
      <c r="G103" s="186" t="s">
        <v>197</v>
      </c>
      <c r="H103" s="28" t="s">
        <v>136</v>
      </c>
      <c r="I103" s="181">
        <v>2</v>
      </c>
      <c r="J103" s="182">
        <v>114400</v>
      </c>
      <c r="K103" s="189">
        <f t="shared" si="11"/>
        <v>228800</v>
      </c>
      <c r="L103" s="4"/>
    </row>
    <row r="104" spans="2:12" ht="30" customHeight="1" thickBot="1">
      <c r="B104" s="3"/>
      <c r="C104" s="21" t="s">
        <v>16</v>
      </c>
      <c r="D104" s="22"/>
      <c r="E104" s="22"/>
      <c r="F104" s="22"/>
      <c r="G104" s="23"/>
      <c r="H104" s="22"/>
      <c r="I104" s="18"/>
      <c r="J104" s="24"/>
      <c r="K104" s="183">
        <f>SUM(K68:K103)</f>
        <v>26306363</v>
      </c>
      <c r="L104" s="4"/>
    </row>
    <row r="105" spans="2:12" ht="30" customHeight="1" thickBot="1">
      <c r="B105" s="3"/>
      <c r="C105" s="180">
        <v>7</v>
      </c>
      <c r="D105" s="13" t="s">
        <v>168</v>
      </c>
      <c r="E105" s="13"/>
      <c r="F105" s="13"/>
      <c r="G105" s="13"/>
      <c r="H105" s="13"/>
      <c r="I105" s="13"/>
      <c r="J105" s="13"/>
      <c r="K105" s="14"/>
      <c r="L105" s="4"/>
    </row>
    <row r="106" spans="2:12" ht="28.5">
      <c r="B106" s="3"/>
      <c r="C106" s="15">
        <f t="shared" ref="C106:C109" si="12">+C105+0.01</f>
        <v>7.01</v>
      </c>
      <c r="D106" s="32" t="s">
        <v>105</v>
      </c>
      <c r="E106" s="32" t="s">
        <v>105</v>
      </c>
      <c r="F106" s="32"/>
      <c r="G106" s="33" t="s">
        <v>124</v>
      </c>
      <c r="H106" s="32" t="s">
        <v>136</v>
      </c>
      <c r="I106" s="181">
        <v>1</v>
      </c>
      <c r="J106" s="182">
        <v>586106.81999999995</v>
      </c>
      <c r="K106" s="189">
        <f t="shared" ref="K106:K109" si="13">ROUND(I106*J106,0)</f>
        <v>586107</v>
      </c>
      <c r="L106" s="4"/>
    </row>
    <row r="107" spans="2:12" ht="28.5">
      <c r="B107" s="3"/>
      <c r="C107" s="15">
        <f t="shared" si="12"/>
        <v>7.02</v>
      </c>
      <c r="D107" s="32" t="s">
        <v>109</v>
      </c>
      <c r="E107" s="32" t="s">
        <v>109</v>
      </c>
      <c r="F107" s="32"/>
      <c r="G107" s="33" t="s">
        <v>128</v>
      </c>
      <c r="H107" s="32" t="s">
        <v>135</v>
      </c>
      <c r="I107" s="181">
        <v>18</v>
      </c>
      <c r="J107" s="182">
        <v>41871.33</v>
      </c>
      <c r="K107" s="189">
        <f t="shared" si="13"/>
        <v>753684</v>
      </c>
      <c r="L107" s="4"/>
    </row>
    <row r="108" spans="2:12" ht="42.75">
      <c r="B108" s="3"/>
      <c r="C108" s="15">
        <f t="shared" si="12"/>
        <v>7.0299999999999994</v>
      </c>
      <c r="D108" s="32" t="s">
        <v>169</v>
      </c>
      <c r="E108" s="32" t="s">
        <v>169</v>
      </c>
      <c r="F108" s="32"/>
      <c r="G108" s="33" t="s">
        <v>198</v>
      </c>
      <c r="H108" s="32" t="s">
        <v>136</v>
      </c>
      <c r="I108" s="181">
        <v>1</v>
      </c>
      <c r="J108" s="182">
        <v>153028.04999999999</v>
      </c>
      <c r="K108" s="189">
        <f t="shared" si="13"/>
        <v>153028</v>
      </c>
      <c r="L108" s="4"/>
    </row>
    <row r="109" spans="2:12" ht="28.5">
      <c r="B109" s="3"/>
      <c r="C109" s="15">
        <f t="shared" si="12"/>
        <v>7.0399999999999991</v>
      </c>
      <c r="D109" s="32"/>
      <c r="E109" s="32"/>
      <c r="F109" s="32"/>
      <c r="G109" s="33" t="s">
        <v>197</v>
      </c>
      <c r="H109" s="32" t="s">
        <v>136</v>
      </c>
      <c r="I109" s="181">
        <v>2</v>
      </c>
      <c r="J109" s="182">
        <v>114400</v>
      </c>
      <c r="K109" s="189">
        <f t="shared" si="13"/>
        <v>228800</v>
      </c>
      <c r="L109" s="4"/>
    </row>
    <row r="110" spans="2:12" ht="30" customHeight="1" thickBot="1">
      <c r="B110" s="3"/>
      <c r="C110" s="21" t="s">
        <v>16</v>
      </c>
      <c r="D110" s="45"/>
      <c r="E110" s="45"/>
      <c r="F110" s="45"/>
      <c r="G110" s="48"/>
      <c r="H110" s="47"/>
      <c r="I110" s="18"/>
      <c r="J110" s="24"/>
      <c r="K110" s="183">
        <f>SUM(K106:K109)</f>
        <v>1721619</v>
      </c>
      <c r="L110" s="4"/>
    </row>
    <row r="111" spans="2:12" ht="30" customHeight="1" thickBot="1">
      <c r="B111" s="3"/>
      <c r="C111" s="180">
        <v>8</v>
      </c>
      <c r="D111" s="13" t="s">
        <v>168</v>
      </c>
      <c r="E111" s="13"/>
      <c r="F111" s="13"/>
      <c r="G111" s="13"/>
      <c r="H111" s="13"/>
      <c r="I111" s="13"/>
      <c r="J111" s="13"/>
      <c r="K111" s="14"/>
      <c r="L111" s="4"/>
    </row>
    <row r="112" spans="2:12" ht="30" customHeight="1">
      <c r="B112" s="3"/>
      <c r="C112" s="15">
        <v>8.1</v>
      </c>
      <c r="D112" s="32" t="s">
        <v>174</v>
      </c>
      <c r="E112" s="32" t="s">
        <v>174</v>
      </c>
      <c r="F112" s="32"/>
      <c r="G112" s="33" t="s">
        <v>173</v>
      </c>
      <c r="H112" s="32" t="s">
        <v>136</v>
      </c>
      <c r="I112" s="181">
        <v>2</v>
      </c>
      <c r="J112" s="182">
        <v>464513.46</v>
      </c>
      <c r="K112" s="189">
        <f>ROUND(I112*J112,0)</f>
        <v>929027</v>
      </c>
      <c r="L112" s="4"/>
    </row>
    <row r="113" spans="2:14" ht="30" customHeight="1" thickBot="1">
      <c r="B113" s="3"/>
      <c r="C113" s="21" t="s">
        <v>16</v>
      </c>
      <c r="D113" s="45"/>
      <c r="E113" s="45"/>
      <c r="F113" s="45"/>
      <c r="G113" s="48"/>
      <c r="H113" s="47"/>
      <c r="I113" s="18"/>
      <c r="J113" s="24"/>
      <c r="K113" s="183">
        <f>SUM(K112:K112)</f>
        <v>929027</v>
      </c>
      <c r="L113" s="4"/>
    </row>
    <row r="114" spans="2:14" s="49" customFormat="1" ht="30" customHeight="1" thickBot="1">
      <c r="B114" s="50"/>
      <c r="C114" s="220" t="s">
        <v>17</v>
      </c>
      <c r="D114" s="221"/>
      <c r="E114" s="221"/>
      <c r="F114" s="221"/>
      <c r="G114" s="221"/>
      <c r="H114" s="221"/>
      <c r="I114" s="221"/>
      <c r="J114" s="222"/>
      <c r="K114" s="51">
        <f>+K33+K41+K49+K57+K66+K104+K110+K113</f>
        <v>139409110</v>
      </c>
      <c r="L114" s="52"/>
      <c r="N114" s="201"/>
    </row>
    <row r="115" spans="2:14" s="49" customFormat="1" ht="15" thickBot="1">
      <c r="B115" s="50"/>
      <c r="C115" s="53"/>
      <c r="D115" s="53"/>
      <c r="E115" s="53"/>
      <c r="F115" s="53"/>
      <c r="G115" s="53"/>
      <c r="H115" s="53"/>
      <c r="I115" s="53"/>
      <c r="J115" s="53"/>
      <c r="K115" s="54"/>
      <c r="L115" s="52"/>
      <c r="N115" s="201"/>
    </row>
    <row r="116" spans="2:14" s="49" customFormat="1" ht="30" customHeight="1">
      <c r="B116" s="50"/>
      <c r="C116" s="55"/>
      <c r="D116" s="56"/>
      <c r="E116" s="55"/>
      <c r="F116" s="55"/>
      <c r="G116" s="238" t="s">
        <v>170</v>
      </c>
      <c r="H116" s="239"/>
      <c r="I116" s="239"/>
      <c r="J116" s="240"/>
      <c r="K116" s="187">
        <f>+K114</f>
        <v>139409110</v>
      </c>
      <c r="L116" s="52"/>
      <c r="N116" s="201"/>
    </row>
    <row r="117" spans="2:14" s="49" customFormat="1" ht="30" customHeight="1">
      <c r="B117" s="50"/>
      <c r="C117" s="55"/>
      <c r="D117" s="56"/>
      <c r="E117" s="55"/>
      <c r="F117" s="55"/>
      <c r="G117" s="241" t="s">
        <v>171</v>
      </c>
      <c r="H117" s="242"/>
      <c r="I117" s="242"/>
      <c r="J117" s="188">
        <v>0.22</v>
      </c>
      <c r="K117" s="63">
        <f>ROUND(K116*J117,0)</f>
        <v>30670004</v>
      </c>
      <c r="L117" s="52"/>
      <c r="N117" s="201"/>
    </row>
    <row r="118" spans="2:14" s="49" customFormat="1" ht="30" customHeight="1">
      <c r="B118" s="50"/>
      <c r="C118" s="55"/>
      <c r="D118" s="64"/>
      <c r="E118" s="64"/>
      <c r="F118" s="64"/>
      <c r="G118" s="241" t="s">
        <v>172</v>
      </c>
      <c r="H118" s="242"/>
      <c r="I118" s="242"/>
      <c r="J118" s="188">
        <v>0.03</v>
      </c>
      <c r="K118" s="63">
        <f>ROUND(K116*J118,0)</f>
        <v>4182273</v>
      </c>
      <c r="L118" s="52"/>
      <c r="N118" s="201"/>
    </row>
    <row r="119" spans="2:14" s="49" customFormat="1" ht="30" customHeight="1" thickBot="1">
      <c r="B119" s="50"/>
      <c r="C119" s="55"/>
      <c r="D119" s="64"/>
      <c r="E119" s="64"/>
      <c r="F119" s="64"/>
      <c r="G119" s="241" t="s">
        <v>81</v>
      </c>
      <c r="H119" s="242"/>
      <c r="I119" s="242"/>
      <c r="J119" s="188">
        <v>0.05</v>
      </c>
      <c r="K119" s="63">
        <f>ROUND(K116*J119,0)</f>
        <v>6970456</v>
      </c>
      <c r="L119" s="52"/>
      <c r="N119" s="201"/>
    </row>
    <row r="120" spans="2:14" s="49" customFormat="1" ht="30" customHeight="1" thickBot="1">
      <c r="B120" s="50"/>
      <c r="C120" s="55"/>
      <c r="D120" s="56"/>
      <c r="E120" s="55"/>
      <c r="F120" s="55"/>
      <c r="G120" s="72" t="s">
        <v>19</v>
      </c>
      <c r="H120" s="73"/>
      <c r="I120" s="74"/>
      <c r="J120" s="75"/>
      <c r="K120" s="51">
        <f>+K116+K117+K118+K119</f>
        <v>181231843</v>
      </c>
      <c r="L120" s="52"/>
      <c r="N120" s="201"/>
    </row>
    <row r="121" spans="2:14" s="49" customFormat="1" ht="15" thickBot="1">
      <c r="B121" s="50"/>
      <c r="C121" s="55"/>
      <c r="D121" s="56"/>
      <c r="E121" s="56"/>
      <c r="F121" s="56"/>
      <c r="G121" s="55"/>
      <c r="H121" s="55"/>
      <c r="I121" s="76"/>
      <c r="J121" s="77"/>
      <c r="K121" s="78"/>
      <c r="L121" s="52"/>
      <c r="N121" s="201"/>
    </row>
    <row r="122" spans="2:14" s="49" customFormat="1">
      <c r="B122" s="50"/>
      <c r="C122" s="79"/>
      <c r="D122" s="227"/>
      <c r="E122" s="227"/>
      <c r="F122" s="227"/>
      <c r="G122" s="227"/>
      <c r="H122" s="227"/>
      <c r="I122" s="227"/>
      <c r="J122" s="227"/>
      <c r="K122" s="228"/>
      <c r="L122" s="80"/>
      <c r="N122" s="201"/>
    </row>
    <row r="123" spans="2:14" s="49" customFormat="1" ht="46.5" customHeight="1">
      <c r="B123" s="50"/>
      <c r="C123" s="223" t="s">
        <v>20</v>
      </c>
      <c r="D123" s="224"/>
      <c r="E123" s="224"/>
      <c r="F123" s="224"/>
      <c r="G123" s="224"/>
      <c r="H123" s="225" t="s">
        <v>9</v>
      </c>
      <c r="I123" s="225"/>
      <c r="J123" s="225"/>
      <c r="K123" s="81" t="s">
        <v>21</v>
      </c>
      <c r="L123" s="82"/>
      <c r="N123" s="201"/>
    </row>
    <row r="124" spans="2:14" s="49" customFormat="1" ht="45.75" customHeight="1">
      <c r="B124" s="50"/>
      <c r="C124" s="223" t="s">
        <v>22</v>
      </c>
      <c r="D124" s="224"/>
      <c r="E124" s="224"/>
      <c r="F124" s="224"/>
      <c r="G124" s="224"/>
      <c r="H124" s="226" t="s">
        <v>23</v>
      </c>
      <c r="I124" s="226"/>
      <c r="J124" s="83" t="s">
        <v>24</v>
      </c>
      <c r="K124" s="84">
        <v>0.22</v>
      </c>
      <c r="L124" s="82"/>
      <c r="N124" s="201"/>
    </row>
    <row r="125" spans="2:14" s="49" customFormat="1" ht="30" customHeight="1">
      <c r="B125" s="50"/>
      <c r="C125" s="223" t="s">
        <v>25</v>
      </c>
      <c r="D125" s="224"/>
      <c r="E125" s="224"/>
      <c r="F125" s="224"/>
      <c r="G125" s="224"/>
      <c r="H125" s="245" t="s">
        <v>26</v>
      </c>
      <c r="I125" s="246"/>
      <c r="J125" s="83" t="s">
        <v>27</v>
      </c>
      <c r="K125" s="84">
        <v>0.03</v>
      </c>
      <c r="L125" s="82"/>
      <c r="N125" s="201"/>
    </row>
    <row r="126" spans="2:14" s="49" customFormat="1" ht="58.5" customHeight="1">
      <c r="B126" s="50"/>
      <c r="C126" s="248"/>
      <c r="D126" s="249"/>
      <c r="E126" s="249"/>
      <c r="F126" s="249"/>
      <c r="G126" s="250"/>
      <c r="H126" s="247" t="s">
        <v>28</v>
      </c>
      <c r="I126" s="226"/>
      <c r="J126" s="83" t="s">
        <v>29</v>
      </c>
      <c r="K126" s="84">
        <v>0.05</v>
      </c>
      <c r="L126" s="52"/>
      <c r="N126" s="201"/>
    </row>
    <row r="127" spans="2:14" ht="39" customHeight="1">
      <c r="B127" s="3"/>
      <c r="C127" s="251"/>
      <c r="D127" s="252"/>
      <c r="E127" s="252"/>
      <c r="F127" s="252"/>
      <c r="G127" s="253"/>
      <c r="H127" s="226" t="s">
        <v>30</v>
      </c>
      <c r="I127" s="226"/>
      <c r="J127" s="83" t="s">
        <v>31</v>
      </c>
      <c r="K127" s="84">
        <f>SUM(K124:K126)</f>
        <v>0.3</v>
      </c>
      <c r="L127" s="4"/>
    </row>
    <row r="128" spans="2:14" ht="47.25" customHeight="1" thickBot="1">
      <c r="B128" s="3"/>
      <c r="C128" s="254"/>
      <c r="D128" s="255"/>
      <c r="E128" s="255"/>
      <c r="F128" s="255"/>
      <c r="G128" s="256"/>
      <c r="H128" s="243"/>
      <c r="I128" s="243"/>
      <c r="J128" s="243"/>
      <c r="K128" s="244"/>
      <c r="L128" s="4"/>
    </row>
    <row r="129" spans="2:12" ht="15" thickBot="1">
      <c r="B129" s="85"/>
      <c r="C129" s="86"/>
      <c r="D129" s="86"/>
      <c r="E129" s="87"/>
      <c r="F129" s="86"/>
      <c r="G129" s="88"/>
      <c r="H129" s="86"/>
      <c r="I129" s="86"/>
      <c r="J129" s="86"/>
      <c r="K129" s="86"/>
      <c r="L129" s="89"/>
    </row>
    <row r="130" spans="2:12" ht="15" thickTop="1"/>
  </sheetData>
  <mergeCells count="32">
    <mergeCell ref="G118:I118"/>
    <mergeCell ref="G119:I119"/>
    <mergeCell ref="H128:K128"/>
    <mergeCell ref="C125:G125"/>
    <mergeCell ref="H125:I125"/>
    <mergeCell ref="H126:I126"/>
    <mergeCell ref="H127:I127"/>
    <mergeCell ref="C126:G128"/>
    <mergeCell ref="C124:G124"/>
    <mergeCell ref="C10:K10"/>
    <mergeCell ref="C114:J114"/>
    <mergeCell ref="C123:G123"/>
    <mergeCell ref="H123:J123"/>
    <mergeCell ref="H124:I124"/>
    <mergeCell ref="D122:K122"/>
    <mergeCell ref="I11:I12"/>
    <mergeCell ref="J11:J12"/>
    <mergeCell ref="K11:K12"/>
    <mergeCell ref="C11:C12"/>
    <mergeCell ref="D11:D12"/>
    <mergeCell ref="G11:G12"/>
    <mergeCell ref="H11:H12"/>
    <mergeCell ref="E11:F11"/>
    <mergeCell ref="G116:J116"/>
    <mergeCell ref="G117:I117"/>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42578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08" t="s">
        <v>0</v>
      </c>
      <c r="C1" s="208"/>
      <c r="D1" s="208"/>
      <c r="E1" s="208"/>
      <c r="F1" s="208"/>
      <c r="G1" s="208"/>
    </row>
    <row r="2" spans="2:12">
      <c r="B2" s="208" t="s">
        <v>1</v>
      </c>
      <c r="C2" s="208"/>
      <c r="D2" s="208"/>
      <c r="E2" s="208"/>
    </row>
    <row r="3" spans="2:12" ht="15" thickBot="1">
      <c r="C3" s="6"/>
      <c r="D3" s="7"/>
      <c r="E3" s="6"/>
      <c r="F3" s="7"/>
    </row>
    <row r="4" spans="2:12" ht="15.75" thickTop="1" thickBot="1">
      <c r="B4" s="209"/>
      <c r="C4" s="210"/>
      <c r="D4" s="210"/>
      <c r="E4" s="210"/>
      <c r="F4" s="210"/>
      <c r="G4" s="210"/>
      <c r="H4" s="210"/>
      <c r="I4" s="210"/>
      <c r="J4" s="210"/>
      <c r="K4" s="210"/>
      <c r="L4" s="211"/>
    </row>
    <row r="5" spans="2:12" ht="31.5" customHeight="1">
      <c r="B5" s="3"/>
      <c r="C5" s="257" t="s">
        <v>2</v>
      </c>
      <c r="D5" s="258"/>
      <c r="E5" s="258"/>
      <c r="F5" s="258"/>
      <c r="G5" s="258"/>
      <c r="H5" s="258"/>
      <c r="I5" s="258"/>
      <c r="J5" s="258"/>
      <c r="K5" s="259"/>
      <c r="L5" s="4"/>
    </row>
    <row r="6" spans="2:12">
      <c r="B6" s="3"/>
      <c r="C6" s="260" t="s">
        <v>32</v>
      </c>
      <c r="D6" s="261"/>
      <c r="E6" s="261"/>
      <c r="F6" s="261"/>
      <c r="G6" s="261"/>
      <c r="H6" s="261"/>
      <c r="I6" s="261"/>
      <c r="J6" s="261"/>
      <c r="K6" s="262"/>
      <c r="L6" s="4"/>
    </row>
    <row r="7" spans="2:12" s="2" customFormat="1">
      <c r="B7" s="90"/>
      <c r="C7" s="263" t="s">
        <v>33</v>
      </c>
      <c r="D7" s="263"/>
      <c r="E7" s="263"/>
      <c r="F7" s="263"/>
      <c r="G7" s="263"/>
      <c r="H7" s="263"/>
      <c r="I7" s="263"/>
      <c r="J7" s="263"/>
      <c r="K7" s="263"/>
      <c r="L7" s="10"/>
    </row>
    <row r="8" spans="2:12" ht="105.75" customHeight="1">
      <c r="B8" s="3"/>
      <c r="C8" s="263"/>
      <c r="D8" s="263"/>
      <c r="E8" s="263"/>
      <c r="F8" s="263"/>
      <c r="G8" s="263"/>
      <c r="H8" s="263"/>
      <c r="I8" s="263"/>
      <c r="J8" s="263"/>
      <c r="K8" s="263"/>
      <c r="L8" s="4"/>
    </row>
    <row r="9" spans="2:12" ht="34.5" customHeight="1">
      <c r="B9" s="3"/>
      <c r="C9" s="264" t="s">
        <v>34</v>
      </c>
      <c r="D9" s="206"/>
      <c r="E9" s="206"/>
      <c r="F9" s="206"/>
      <c r="G9" s="206"/>
      <c r="H9" s="206"/>
      <c r="I9" s="206"/>
      <c r="J9" s="206"/>
      <c r="K9" s="265"/>
      <c r="L9" s="4"/>
    </row>
    <row r="10" spans="2:12" ht="30" customHeight="1" thickBot="1">
      <c r="B10" s="3"/>
      <c r="C10" s="217"/>
      <c r="D10" s="218"/>
      <c r="E10" s="218"/>
      <c r="F10" s="218"/>
      <c r="G10" s="218"/>
      <c r="H10" s="218"/>
      <c r="I10" s="218"/>
      <c r="J10" s="218"/>
      <c r="K10" s="219"/>
      <c r="L10" s="4"/>
    </row>
    <row r="11" spans="2:12" ht="30" customHeight="1">
      <c r="B11" s="3"/>
      <c r="C11" s="235" t="s">
        <v>6</v>
      </c>
      <c r="D11" s="229" t="s">
        <v>7</v>
      </c>
      <c r="E11" s="237" t="s">
        <v>8</v>
      </c>
      <c r="F11" s="237"/>
      <c r="G11" s="235" t="s">
        <v>9</v>
      </c>
      <c r="H11" s="229" t="s">
        <v>10</v>
      </c>
      <c r="I11" s="229" t="s">
        <v>11</v>
      </c>
      <c r="J11" s="231" t="s">
        <v>12</v>
      </c>
      <c r="K11" s="233" t="s">
        <v>13</v>
      </c>
      <c r="L11" s="4"/>
    </row>
    <row r="12" spans="2:12" ht="30" customHeight="1" thickBot="1">
      <c r="B12" s="3"/>
      <c r="C12" s="236"/>
      <c r="D12" s="230"/>
      <c r="E12" s="11" t="s">
        <v>14</v>
      </c>
      <c r="F12" s="11" t="s">
        <v>15</v>
      </c>
      <c r="G12" s="236"/>
      <c r="H12" s="230"/>
      <c r="I12" s="230"/>
      <c r="J12" s="232"/>
      <c r="K12" s="234"/>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20" t="s">
        <v>17</v>
      </c>
      <c r="D40" s="221"/>
      <c r="E40" s="221"/>
      <c r="F40" s="221"/>
      <c r="G40" s="221"/>
      <c r="H40" s="221"/>
      <c r="I40" s="221"/>
      <c r="J40" s="222"/>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66"/>
      <c r="H42" s="267"/>
      <c r="I42" s="268"/>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227"/>
      <c r="E51" s="227"/>
      <c r="F51" s="227"/>
      <c r="G51" s="227"/>
      <c r="H51" s="227"/>
      <c r="I51" s="227"/>
      <c r="J51" s="227"/>
      <c r="K51" s="228"/>
      <c r="L51" s="80"/>
    </row>
    <row r="52" spans="2:12" s="49" customFormat="1" ht="46.5" customHeight="1">
      <c r="B52" s="50"/>
      <c r="C52" s="223" t="s">
        <v>20</v>
      </c>
      <c r="D52" s="224"/>
      <c r="E52" s="224"/>
      <c r="F52" s="224"/>
      <c r="G52" s="224"/>
      <c r="H52" s="225" t="s">
        <v>9</v>
      </c>
      <c r="I52" s="225"/>
      <c r="J52" s="225"/>
      <c r="K52" s="81" t="s">
        <v>21</v>
      </c>
      <c r="L52" s="82"/>
    </row>
    <row r="53" spans="2:12" s="49" customFormat="1" ht="32.25" customHeight="1">
      <c r="B53" s="50"/>
      <c r="C53" s="223" t="s">
        <v>22</v>
      </c>
      <c r="D53" s="224"/>
      <c r="E53" s="224"/>
      <c r="F53" s="224"/>
      <c r="G53" s="224"/>
      <c r="H53" s="226" t="s">
        <v>23</v>
      </c>
      <c r="I53" s="226"/>
      <c r="J53" s="83" t="s">
        <v>24</v>
      </c>
      <c r="K53" s="84" t="s">
        <v>35</v>
      </c>
      <c r="L53" s="82"/>
    </row>
    <row r="54" spans="2:12" s="49" customFormat="1" ht="30" customHeight="1">
      <c r="B54" s="50"/>
      <c r="C54" s="223" t="s">
        <v>25</v>
      </c>
      <c r="D54" s="224"/>
      <c r="E54" s="224"/>
      <c r="F54" s="224"/>
      <c r="G54" s="224"/>
      <c r="H54" s="245" t="s">
        <v>26</v>
      </c>
      <c r="I54" s="246"/>
      <c r="J54" s="83" t="s">
        <v>27</v>
      </c>
      <c r="K54" s="84" t="s">
        <v>35</v>
      </c>
      <c r="L54" s="82"/>
    </row>
    <row r="55" spans="2:12" s="49" customFormat="1" ht="58.5" customHeight="1">
      <c r="B55" s="50"/>
      <c r="C55" s="248"/>
      <c r="D55" s="249"/>
      <c r="E55" s="249"/>
      <c r="F55" s="249"/>
      <c r="G55" s="250"/>
      <c r="H55" s="247" t="s">
        <v>28</v>
      </c>
      <c r="I55" s="226"/>
      <c r="J55" s="83" t="s">
        <v>29</v>
      </c>
      <c r="K55" s="84" t="s">
        <v>35</v>
      </c>
      <c r="L55" s="52"/>
    </row>
    <row r="56" spans="2:12" ht="39" customHeight="1">
      <c r="B56" s="3"/>
      <c r="C56" s="251"/>
      <c r="D56" s="252"/>
      <c r="E56" s="252"/>
      <c r="F56" s="252"/>
      <c r="G56" s="253"/>
      <c r="H56" s="226" t="s">
        <v>30</v>
      </c>
      <c r="I56" s="226"/>
      <c r="J56" s="83" t="s">
        <v>31</v>
      </c>
      <c r="K56" s="84" t="s">
        <v>35</v>
      </c>
      <c r="L56" s="4"/>
    </row>
    <row r="57" spans="2:12" ht="47.25" customHeight="1" thickBot="1">
      <c r="B57" s="3"/>
      <c r="C57" s="254"/>
      <c r="D57" s="255"/>
      <c r="E57" s="255"/>
      <c r="F57" s="255"/>
      <c r="G57" s="256"/>
      <c r="H57" s="243"/>
      <c r="I57" s="243"/>
      <c r="J57" s="243"/>
      <c r="K57" s="244"/>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16" zoomScale="90" zoomScaleNormal="80" zoomScaleSheetLayoutView="90" zoomScalePageLayoutView="85" workbookViewId="0">
      <selection activeCell="R6" sqref="R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8.7109375" style="94" customWidth="1"/>
    <col min="16" max="17" width="3.140625" style="94" customWidth="1"/>
    <col min="18" max="16384" width="11.42578125" style="94"/>
  </cols>
  <sheetData>
    <row r="1" spans="2:16">
      <c r="B1" s="208" t="s">
        <v>37</v>
      </c>
      <c r="C1" s="208"/>
      <c r="D1" s="208"/>
      <c r="E1" s="208"/>
      <c r="F1" s="208"/>
      <c r="G1" s="208"/>
      <c r="H1" s="208"/>
      <c r="I1" s="208"/>
      <c r="J1" s="208"/>
      <c r="K1" s="208"/>
      <c r="L1" s="208"/>
    </row>
    <row r="2" spans="2:16">
      <c r="B2" s="208" t="s">
        <v>1</v>
      </c>
      <c r="C2" s="208"/>
      <c r="D2" s="208"/>
      <c r="E2" s="208"/>
    </row>
    <row r="3" spans="2:16" ht="15" thickBot="1"/>
    <row r="4" spans="2:16" ht="25.5" customHeight="1" thickTop="1">
      <c r="B4" s="269"/>
      <c r="C4" s="270"/>
      <c r="D4" s="270"/>
      <c r="E4" s="270"/>
      <c r="F4" s="270"/>
      <c r="G4" s="270"/>
      <c r="H4" s="270"/>
      <c r="I4" s="270"/>
      <c r="J4" s="270"/>
      <c r="K4" s="270"/>
      <c r="L4" s="270"/>
      <c r="M4" s="270"/>
      <c r="N4" s="270"/>
      <c r="O4" s="270"/>
      <c r="P4" s="271"/>
    </row>
    <row r="5" spans="2:16" ht="36.75" customHeight="1">
      <c r="B5" s="96"/>
      <c r="C5" s="365" t="s">
        <v>38</v>
      </c>
      <c r="D5" s="365"/>
      <c r="E5" s="365"/>
      <c r="F5" s="365"/>
      <c r="G5" s="365"/>
      <c r="H5" s="365"/>
      <c r="I5" s="365"/>
      <c r="J5" s="365"/>
      <c r="K5" s="365"/>
      <c r="L5" s="365"/>
      <c r="M5" s="365"/>
      <c r="N5" s="365"/>
      <c r="O5" s="365"/>
      <c r="P5" s="95"/>
    </row>
    <row r="6" spans="2:16" ht="15" thickBot="1">
      <c r="B6" s="96"/>
      <c r="P6" s="95"/>
    </row>
    <row r="7" spans="2:16">
      <c r="B7" s="96"/>
      <c r="C7" s="369"/>
      <c r="D7" s="371"/>
      <c r="E7" s="372"/>
      <c r="F7" s="372"/>
      <c r="G7" s="372"/>
      <c r="H7" s="372"/>
      <c r="I7" s="372"/>
      <c r="J7" s="372"/>
      <c r="K7" s="373"/>
      <c r="L7" s="340"/>
      <c r="M7" s="341"/>
      <c r="N7" s="341"/>
      <c r="O7" s="342"/>
      <c r="P7" s="95"/>
    </row>
    <row r="8" spans="2:16">
      <c r="B8" s="96"/>
      <c r="C8" s="370"/>
      <c r="D8" s="352" t="s">
        <v>39</v>
      </c>
      <c r="E8" s="353"/>
      <c r="F8" s="353"/>
      <c r="G8" s="353"/>
      <c r="H8" s="353"/>
      <c r="I8" s="353"/>
      <c r="J8" s="353"/>
      <c r="K8" s="354"/>
      <c r="L8" s="343"/>
      <c r="M8" s="344"/>
      <c r="N8" s="344"/>
      <c r="O8" s="345"/>
      <c r="P8" s="95"/>
    </row>
    <row r="9" spans="2:16">
      <c r="B9" s="96"/>
      <c r="C9" s="370"/>
      <c r="D9" s="352"/>
      <c r="E9" s="353"/>
      <c r="F9" s="353"/>
      <c r="G9" s="353"/>
      <c r="H9" s="353"/>
      <c r="I9" s="353"/>
      <c r="J9" s="353"/>
      <c r="K9" s="354"/>
      <c r="L9" s="355" t="s">
        <v>40</v>
      </c>
      <c r="M9" s="346"/>
      <c r="N9" s="347"/>
      <c r="O9" s="348"/>
      <c r="P9" s="95"/>
    </row>
    <row r="10" spans="2:16">
      <c r="B10" s="96"/>
      <c r="C10" s="370"/>
      <c r="D10" s="352" t="s">
        <v>41</v>
      </c>
      <c r="E10" s="353"/>
      <c r="F10" s="353"/>
      <c r="G10" s="353"/>
      <c r="H10" s="353"/>
      <c r="I10" s="353"/>
      <c r="J10" s="353"/>
      <c r="K10" s="354"/>
      <c r="L10" s="374"/>
      <c r="M10" s="349"/>
      <c r="N10" s="350"/>
      <c r="O10" s="351"/>
      <c r="P10" s="95"/>
    </row>
    <row r="11" spans="2:16" ht="12.75" customHeight="1">
      <c r="B11" s="96"/>
      <c r="C11" s="370"/>
      <c r="D11" s="366"/>
      <c r="E11" s="367"/>
      <c r="F11" s="367"/>
      <c r="G11" s="367"/>
      <c r="H11" s="367"/>
      <c r="I11" s="367"/>
      <c r="J11" s="367"/>
      <c r="K11" s="368"/>
      <c r="L11" s="355" t="s">
        <v>42</v>
      </c>
      <c r="M11" s="355">
        <v>1</v>
      </c>
      <c r="N11" s="355" t="s">
        <v>43</v>
      </c>
      <c r="O11" s="338">
        <v>1</v>
      </c>
      <c r="P11" s="95"/>
    </row>
    <row r="12" spans="2:16">
      <c r="B12" s="96"/>
      <c r="C12" s="370"/>
      <c r="D12" s="366"/>
      <c r="E12" s="367"/>
      <c r="F12" s="367"/>
      <c r="G12" s="367"/>
      <c r="H12" s="367"/>
      <c r="I12" s="367"/>
      <c r="J12" s="367"/>
      <c r="K12" s="368"/>
      <c r="L12" s="356"/>
      <c r="M12" s="356"/>
      <c r="N12" s="356"/>
      <c r="O12" s="339"/>
      <c r="P12" s="95"/>
    </row>
    <row r="13" spans="2:16">
      <c r="B13" s="96"/>
      <c r="C13" s="370"/>
      <c r="D13" s="352" t="s">
        <v>44</v>
      </c>
      <c r="E13" s="353"/>
      <c r="F13" s="353"/>
      <c r="G13" s="353"/>
      <c r="H13" s="353"/>
      <c r="I13" s="353"/>
      <c r="J13" s="353"/>
      <c r="K13" s="354"/>
      <c r="L13" s="356"/>
      <c r="M13" s="356"/>
      <c r="N13" s="356"/>
      <c r="O13" s="339"/>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278" t="s">
        <v>49</v>
      </c>
      <c r="D17" s="279"/>
      <c r="E17" s="279"/>
      <c r="F17" s="279"/>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61" t="s">
        <v>51</v>
      </c>
      <c r="D21" s="362"/>
      <c r="E21" s="362"/>
      <c r="F21" s="362"/>
      <c r="G21" s="362"/>
      <c r="H21" s="362"/>
      <c r="I21" s="362"/>
      <c r="J21" s="362"/>
      <c r="K21" s="362"/>
      <c r="L21" s="362"/>
      <c r="M21" s="362"/>
      <c r="N21" s="362"/>
      <c r="O21" s="363"/>
      <c r="P21" s="95"/>
    </row>
    <row r="22" spans="2:16" ht="15" thickBot="1">
      <c r="B22" s="96"/>
      <c r="C22" s="121"/>
      <c r="O22" s="122"/>
      <c r="P22" s="95"/>
    </row>
    <row r="23" spans="2:16">
      <c r="B23" s="96"/>
      <c r="C23" s="123" t="s">
        <v>52</v>
      </c>
      <c r="D23" s="335" t="s">
        <v>53</v>
      </c>
      <c r="E23" s="336"/>
      <c r="F23" s="336"/>
      <c r="G23" s="336"/>
      <c r="H23" s="336"/>
      <c r="I23" s="336"/>
      <c r="J23" s="336"/>
      <c r="K23" s="336"/>
      <c r="L23" s="337"/>
      <c r="M23" s="359" t="s">
        <v>54</v>
      </c>
      <c r="N23" s="360"/>
      <c r="O23" s="123" t="s">
        <v>11</v>
      </c>
      <c r="P23" s="95"/>
    </row>
    <row r="24" spans="2:16" ht="15" thickBot="1">
      <c r="B24" s="96"/>
      <c r="C24" s="124"/>
      <c r="D24" s="327"/>
      <c r="E24" s="328"/>
      <c r="F24" s="328"/>
      <c r="G24" s="328"/>
      <c r="H24" s="328"/>
      <c r="I24" s="328"/>
      <c r="J24" s="328"/>
      <c r="K24" s="328"/>
      <c r="L24" s="329"/>
      <c r="M24" s="327"/>
      <c r="N24" s="329"/>
      <c r="O24" s="125"/>
      <c r="P24" s="95"/>
    </row>
    <row r="25" spans="2:16">
      <c r="B25" s="96"/>
      <c r="C25" s="302" t="s">
        <v>55</v>
      </c>
      <c r="D25" s="303"/>
      <c r="E25" s="303"/>
      <c r="F25" s="303"/>
      <c r="G25" s="303"/>
      <c r="H25" s="303"/>
      <c r="I25" s="303"/>
      <c r="J25" s="303"/>
      <c r="K25" s="303"/>
      <c r="L25" s="303"/>
      <c r="M25" s="303"/>
      <c r="N25" s="303"/>
      <c r="O25" s="304"/>
      <c r="P25" s="95"/>
    </row>
    <row r="26" spans="2:16">
      <c r="B26" s="96"/>
      <c r="C26" s="305"/>
      <c r="D26" s="306"/>
      <c r="E26" s="306"/>
      <c r="F26" s="306"/>
      <c r="G26" s="306"/>
      <c r="H26" s="306"/>
      <c r="I26" s="306"/>
      <c r="J26" s="306"/>
      <c r="K26" s="306"/>
      <c r="L26" s="306"/>
      <c r="M26" s="306"/>
      <c r="N26" s="306"/>
      <c r="O26" s="307"/>
      <c r="P26" s="95"/>
    </row>
    <row r="27" spans="2:16" ht="15" thickBot="1">
      <c r="B27" s="96"/>
      <c r="C27" s="308"/>
      <c r="D27" s="309"/>
      <c r="E27" s="309"/>
      <c r="F27" s="309"/>
      <c r="G27" s="309"/>
      <c r="H27" s="309"/>
      <c r="I27" s="309"/>
      <c r="J27" s="309"/>
      <c r="K27" s="309"/>
      <c r="L27" s="309"/>
      <c r="M27" s="309"/>
      <c r="N27" s="309"/>
      <c r="O27" s="310"/>
      <c r="P27" s="95"/>
    </row>
    <row r="28" spans="2:16">
      <c r="B28" s="96"/>
      <c r="C28" s="313" t="s">
        <v>53</v>
      </c>
      <c r="D28" s="357"/>
      <c r="E28" s="357"/>
      <c r="F28" s="357"/>
      <c r="G28" s="358"/>
      <c r="H28" s="316" t="s">
        <v>56</v>
      </c>
      <c r="I28" s="357"/>
      <c r="J28" s="325" t="s">
        <v>57</v>
      </c>
      <c r="K28" s="326"/>
      <c r="L28" s="127" t="s">
        <v>58</v>
      </c>
      <c r="M28" s="316" t="s">
        <v>59</v>
      </c>
      <c r="N28" s="315"/>
      <c r="O28" s="128" t="s">
        <v>60</v>
      </c>
      <c r="P28" s="95"/>
    </row>
    <row r="29" spans="2:16">
      <c r="B29" s="96"/>
      <c r="C29" s="286"/>
      <c r="D29" s="287"/>
      <c r="E29" s="287"/>
      <c r="F29" s="287"/>
      <c r="G29" s="312"/>
      <c r="H29" s="364"/>
      <c r="I29" s="312"/>
      <c r="J29" s="364"/>
      <c r="K29" s="312"/>
      <c r="L29" s="130"/>
      <c r="M29" s="333"/>
      <c r="N29" s="334"/>
      <c r="O29" s="131"/>
      <c r="P29" s="95"/>
    </row>
    <row r="30" spans="2:16">
      <c r="B30" s="96"/>
      <c r="C30" s="132"/>
      <c r="D30" s="133"/>
      <c r="E30" s="133"/>
      <c r="F30" s="133"/>
      <c r="G30" s="134"/>
      <c r="H30" s="135"/>
      <c r="I30" s="134"/>
      <c r="J30" s="135"/>
      <c r="K30" s="134"/>
      <c r="L30" s="130"/>
      <c r="M30" s="333"/>
      <c r="N30" s="334"/>
      <c r="O30" s="131"/>
      <c r="P30" s="95"/>
    </row>
    <row r="31" spans="2:16" ht="15" thickBot="1">
      <c r="B31" s="96"/>
      <c r="C31" s="298"/>
      <c r="D31" s="299"/>
      <c r="E31" s="299"/>
      <c r="F31" s="299"/>
      <c r="G31" s="311"/>
      <c r="H31" s="330"/>
      <c r="I31" s="311"/>
      <c r="J31" s="330"/>
      <c r="K31" s="311"/>
      <c r="L31" s="136"/>
      <c r="M31" s="331"/>
      <c r="N31" s="332"/>
      <c r="O31" s="131"/>
      <c r="P31" s="95"/>
    </row>
    <row r="32" spans="2:16" ht="15" thickBot="1">
      <c r="B32" s="96"/>
      <c r="C32" s="292" t="s">
        <v>61</v>
      </c>
      <c r="D32" s="293"/>
      <c r="E32" s="293"/>
      <c r="F32" s="293"/>
      <c r="G32" s="293"/>
      <c r="H32" s="293"/>
      <c r="I32" s="293"/>
      <c r="J32" s="293"/>
      <c r="K32" s="293"/>
      <c r="L32" s="293"/>
      <c r="M32" s="293"/>
      <c r="N32" s="294"/>
      <c r="O32" s="137"/>
      <c r="P32" s="95"/>
    </row>
    <row r="33" spans="2:16" ht="13.5" customHeight="1">
      <c r="B33" s="96"/>
      <c r="C33" s="302" t="s">
        <v>62</v>
      </c>
      <c r="D33" s="303"/>
      <c r="E33" s="303"/>
      <c r="F33" s="303"/>
      <c r="G33" s="303"/>
      <c r="H33" s="303"/>
      <c r="I33" s="303"/>
      <c r="J33" s="303"/>
      <c r="K33" s="303"/>
      <c r="L33" s="303"/>
      <c r="M33" s="303"/>
      <c r="N33" s="303"/>
      <c r="O33" s="304"/>
      <c r="P33" s="95"/>
    </row>
    <row r="34" spans="2:16">
      <c r="B34" s="96"/>
      <c r="C34" s="305"/>
      <c r="D34" s="306"/>
      <c r="E34" s="306"/>
      <c r="F34" s="306"/>
      <c r="G34" s="306"/>
      <c r="H34" s="306"/>
      <c r="I34" s="306"/>
      <c r="J34" s="306"/>
      <c r="K34" s="306"/>
      <c r="L34" s="306"/>
      <c r="M34" s="306"/>
      <c r="N34" s="306"/>
      <c r="O34" s="307"/>
      <c r="P34" s="95"/>
    </row>
    <row r="35" spans="2:16" ht="15" thickBot="1">
      <c r="B35" s="96"/>
      <c r="C35" s="308"/>
      <c r="D35" s="309"/>
      <c r="E35" s="309"/>
      <c r="F35" s="309"/>
      <c r="G35" s="309"/>
      <c r="H35" s="309"/>
      <c r="I35" s="309"/>
      <c r="J35" s="309"/>
      <c r="K35" s="309"/>
      <c r="L35" s="309"/>
      <c r="M35" s="309"/>
      <c r="N35" s="309"/>
      <c r="O35" s="310"/>
      <c r="P35" s="95"/>
    </row>
    <row r="36" spans="2:16">
      <c r="B36" s="96"/>
      <c r="C36" s="313" t="s">
        <v>53</v>
      </c>
      <c r="D36" s="314"/>
      <c r="E36" s="314"/>
      <c r="F36" s="314"/>
      <c r="G36" s="314"/>
      <c r="H36" s="314"/>
      <c r="I36" s="314"/>
      <c r="J36" s="315"/>
      <c r="K36" s="126" t="s">
        <v>54</v>
      </c>
      <c r="L36" s="127" t="s">
        <v>11</v>
      </c>
      <c r="M36" s="316" t="s">
        <v>63</v>
      </c>
      <c r="N36" s="315"/>
      <c r="O36" s="128" t="s">
        <v>60</v>
      </c>
      <c r="P36" s="95"/>
    </row>
    <row r="37" spans="2:16">
      <c r="B37" s="96"/>
      <c r="C37" s="286"/>
      <c r="D37" s="287"/>
      <c r="E37" s="287"/>
      <c r="F37" s="287"/>
      <c r="G37" s="287"/>
      <c r="H37" s="287"/>
      <c r="I37" s="287"/>
      <c r="J37" s="312"/>
      <c r="K37" s="139"/>
      <c r="L37" s="140"/>
      <c r="M37" s="317"/>
      <c r="N37" s="318"/>
      <c r="O37" s="131"/>
      <c r="P37" s="95"/>
    </row>
    <row r="38" spans="2:16" ht="15" thickBot="1">
      <c r="B38" s="96"/>
      <c r="C38" s="298"/>
      <c r="D38" s="299"/>
      <c r="E38" s="299"/>
      <c r="F38" s="299"/>
      <c r="G38" s="299"/>
      <c r="H38" s="299"/>
      <c r="I38" s="299"/>
      <c r="J38" s="311"/>
      <c r="K38" s="133"/>
      <c r="L38" s="141"/>
      <c r="M38" s="300"/>
      <c r="N38" s="301"/>
      <c r="O38" s="142"/>
      <c r="P38" s="95"/>
    </row>
    <row r="39" spans="2:16" ht="15" thickBot="1">
      <c r="B39" s="96"/>
      <c r="C39" s="292" t="s">
        <v>61</v>
      </c>
      <c r="D39" s="293"/>
      <c r="E39" s="293"/>
      <c r="F39" s="293"/>
      <c r="G39" s="293"/>
      <c r="H39" s="293"/>
      <c r="I39" s="293"/>
      <c r="J39" s="293"/>
      <c r="K39" s="293"/>
      <c r="L39" s="293"/>
      <c r="M39" s="293"/>
      <c r="N39" s="294"/>
      <c r="O39" s="143">
        <v>0</v>
      </c>
      <c r="P39" s="95"/>
    </row>
    <row r="40" spans="2:16">
      <c r="B40" s="96"/>
      <c r="C40" s="302" t="s">
        <v>64</v>
      </c>
      <c r="D40" s="303"/>
      <c r="E40" s="303"/>
      <c r="F40" s="303"/>
      <c r="G40" s="303"/>
      <c r="H40" s="303"/>
      <c r="I40" s="303"/>
      <c r="J40" s="303"/>
      <c r="K40" s="303"/>
      <c r="L40" s="303"/>
      <c r="M40" s="303"/>
      <c r="N40" s="303"/>
      <c r="O40" s="304"/>
      <c r="P40" s="95"/>
    </row>
    <row r="41" spans="2:16">
      <c r="B41" s="96"/>
      <c r="C41" s="305"/>
      <c r="D41" s="306"/>
      <c r="E41" s="306"/>
      <c r="F41" s="306"/>
      <c r="G41" s="306"/>
      <c r="H41" s="306"/>
      <c r="I41" s="306"/>
      <c r="J41" s="306"/>
      <c r="K41" s="306"/>
      <c r="L41" s="306"/>
      <c r="M41" s="306"/>
      <c r="N41" s="306"/>
      <c r="O41" s="307"/>
      <c r="P41" s="95"/>
    </row>
    <row r="42" spans="2:16" ht="15" thickBot="1">
      <c r="B42" s="96"/>
      <c r="C42" s="308"/>
      <c r="D42" s="309"/>
      <c r="E42" s="309"/>
      <c r="F42" s="309"/>
      <c r="G42" s="309"/>
      <c r="H42" s="309"/>
      <c r="I42" s="309"/>
      <c r="J42" s="309"/>
      <c r="K42" s="309"/>
      <c r="L42" s="309"/>
      <c r="M42" s="309"/>
      <c r="N42" s="309"/>
      <c r="O42" s="310"/>
      <c r="P42" s="95"/>
    </row>
    <row r="43" spans="2:16" ht="15.75">
      <c r="B43" s="96"/>
      <c r="C43" s="313" t="s">
        <v>65</v>
      </c>
      <c r="D43" s="314"/>
      <c r="E43" s="314"/>
      <c r="F43" s="314"/>
      <c r="G43" s="314"/>
      <c r="H43" s="314"/>
      <c r="I43" s="314"/>
      <c r="J43" s="127" t="s">
        <v>66</v>
      </c>
      <c r="K43" s="138" t="s">
        <v>67</v>
      </c>
      <c r="L43" s="144" t="s">
        <v>68</v>
      </c>
      <c r="M43" s="316" t="s">
        <v>69</v>
      </c>
      <c r="N43" s="315"/>
      <c r="O43" s="128" t="s">
        <v>60</v>
      </c>
      <c r="P43" s="95"/>
    </row>
    <row r="44" spans="2:16">
      <c r="B44" s="96"/>
      <c r="C44" s="286"/>
      <c r="D44" s="287"/>
      <c r="E44" s="287"/>
      <c r="F44" s="287"/>
      <c r="G44" s="287"/>
      <c r="H44" s="287"/>
      <c r="I44" s="287"/>
      <c r="J44" s="145"/>
      <c r="K44" s="146"/>
      <c r="L44" s="145"/>
      <c r="M44" s="321"/>
      <c r="N44" s="322"/>
      <c r="O44" s="131"/>
      <c r="P44" s="95"/>
    </row>
    <row r="45" spans="2:16" ht="15" thickBot="1">
      <c r="B45" s="96"/>
      <c r="C45" s="298"/>
      <c r="D45" s="299"/>
      <c r="E45" s="299"/>
      <c r="F45" s="299"/>
      <c r="G45" s="299"/>
      <c r="H45" s="299"/>
      <c r="I45" s="299"/>
      <c r="J45" s="147"/>
      <c r="K45" s="148"/>
      <c r="L45" s="147"/>
      <c r="M45" s="300"/>
      <c r="N45" s="301"/>
      <c r="O45" s="149"/>
      <c r="P45" s="95"/>
    </row>
    <row r="46" spans="2:16" ht="15" thickBot="1">
      <c r="B46" s="96"/>
      <c r="C46" s="292" t="s">
        <v>61</v>
      </c>
      <c r="D46" s="293"/>
      <c r="E46" s="293"/>
      <c r="F46" s="293"/>
      <c r="G46" s="293"/>
      <c r="H46" s="293"/>
      <c r="I46" s="293"/>
      <c r="J46" s="293"/>
      <c r="K46" s="293"/>
      <c r="L46" s="293"/>
      <c r="M46" s="293"/>
      <c r="N46" s="294"/>
      <c r="O46" s="137"/>
      <c r="P46" s="95"/>
    </row>
    <row r="47" spans="2:16">
      <c r="B47" s="96"/>
      <c r="C47" s="302" t="s">
        <v>70</v>
      </c>
      <c r="D47" s="303"/>
      <c r="E47" s="303"/>
      <c r="F47" s="303"/>
      <c r="G47" s="303"/>
      <c r="H47" s="303"/>
      <c r="I47" s="303"/>
      <c r="J47" s="303"/>
      <c r="K47" s="303"/>
      <c r="L47" s="303"/>
      <c r="M47" s="303"/>
      <c r="N47" s="303"/>
      <c r="O47" s="304"/>
      <c r="P47" s="95"/>
    </row>
    <row r="48" spans="2:16">
      <c r="B48" s="96"/>
      <c r="C48" s="305"/>
      <c r="D48" s="306"/>
      <c r="E48" s="306"/>
      <c r="F48" s="306"/>
      <c r="G48" s="306"/>
      <c r="H48" s="306"/>
      <c r="I48" s="306"/>
      <c r="J48" s="306"/>
      <c r="K48" s="306"/>
      <c r="L48" s="306"/>
      <c r="M48" s="306"/>
      <c r="N48" s="306"/>
      <c r="O48" s="307"/>
      <c r="P48" s="95"/>
    </row>
    <row r="49" spans="2:16" ht="15" thickBot="1">
      <c r="B49" s="96"/>
      <c r="C49" s="308"/>
      <c r="D49" s="309"/>
      <c r="E49" s="309"/>
      <c r="F49" s="309"/>
      <c r="G49" s="309"/>
      <c r="H49" s="309"/>
      <c r="I49" s="309"/>
      <c r="J49" s="309"/>
      <c r="K49" s="309"/>
      <c r="L49" s="309"/>
      <c r="M49" s="309"/>
      <c r="N49" s="309"/>
      <c r="O49" s="310"/>
      <c r="P49" s="95"/>
    </row>
    <row r="50" spans="2:16" ht="31.5" customHeight="1">
      <c r="B50" s="96"/>
      <c r="C50" s="313" t="s">
        <v>71</v>
      </c>
      <c r="D50" s="314"/>
      <c r="E50" s="314"/>
      <c r="F50" s="314"/>
      <c r="G50" s="314"/>
      <c r="H50" s="314"/>
      <c r="I50" s="314"/>
      <c r="J50" s="127" t="s">
        <v>72</v>
      </c>
      <c r="K50" s="150" t="s">
        <v>73</v>
      </c>
      <c r="L50" s="151" t="s">
        <v>74</v>
      </c>
      <c r="M50" s="319" t="s">
        <v>59</v>
      </c>
      <c r="N50" s="320"/>
      <c r="O50" s="153" t="s">
        <v>60</v>
      </c>
      <c r="P50" s="95"/>
    </row>
    <row r="51" spans="2:16">
      <c r="B51" s="96"/>
      <c r="C51" s="154"/>
      <c r="D51" s="155"/>
      <c r="E51" s="155"/>
      <c r="F51" s="155"/>
      <c r="G51" s="155"/>
      <c r="H51" s="155"/>
      <c r="I51" s="155"/>
      <c r="J51" s="156"/>
      <c r="K51" s="157"/>
      <c r="L51" s="158"/>
      <c r="M51" s="323"/>
      <c r="N51" s="324"/>
      <c r="O51" s="159"/>
      <c r="P51" s="95"/>
    </row>
    <row r="52" spans="2:16">
      <c r="B52" s="96"/>
      <c r="C52" s="154"/>
      <c r="D52" s="155"/>
      <c r="E52" s="155"/>
      <c r="F52" s="155"/>
      <c r="G52" s="155"/>
      <c r="H52" s="155"/>
      <c r="I52" s="155"/>
      <c r="J52" s="156"/>
      <c r="K52" s="157"/>
      <c r="L52" s="158"/>
      <c r="M52" s="323"/>
      <c r="N52" s="324"/>
      <c r="O52" s="159"/>
      <c r="P52" s="95"/>
    </row>
    <row r="53" spans="2:16">
      <c r="B53" s="96"/>
      <c r="C53" s="154"/>
      <c r="D53" s="155"/>
      <c r="E53" s="155"/>
      <c r="F53" s="155"/>
      <c r="G53" s="155"/>
      <c r="H53" s="155"/>
      <c r="I53" s="155"/>
      <c r="J53" s="156"/>
      <c r="K53" s="157"/>
      <c r="L53" s="158"/>
      <c r="M53" s="321"/>
      <c r="N53" s="322"/>
      <c r="O53" s="159"/>
      <c r="P53" s="95"/>
    </row>
    <row r="54" spans="2:16" ht="15" thickBot="1">
      <c r="B54" s="96"/>
      <c r="C54" s="298"/>
      <c r="D54" s="299"/>
      <c r="E54" s="299"/>
      <c r="F54" s="299"/>
      <c r="G54" s="299"/>
      <c r="H54" s="299"/>
      <c r="I54" s="299"/>
      <c r="J54" s="147"/>
      <c r="K54" s="148"/>
      <c r="L54" s="147"/>
      <c r="M54" s="300"/>
      <c r="N54" s="301"/>
      <c r="O54" s="149"/>
      <c r="P54" s="95"/>
    </row>
    <row r="55" spans="2:16" ht="15" thickBot="1">
      <c r="B55" s="96"/>
      <c r="C55" s="292" t="s">
        <v>61</v>
      </c>
      <c r="D55" s="293"/>
      <c r="E55" s="293"/>
      <c r="F55" s="293"/>
      <c r="G55" s="293"/>
      <c r="H55" s="293"/>
      <c r="I55" s="293"/>
      <c r="J55" s="293"/>
      <c r="K55" s="293"/>
      <c r="L55" s="293"/>
      <c r="M55" s="293"/>
      <c r="N55" s="294"/>
      <c r="O55" s="143"/>
      <c r="P55" s="95"/>
    </row>
    <row r="56" spans="2:16" ht="15" thickBot="1">
      <c r="B56" s="96"/>
      <c r="C56" s="121"/>
      <c r="O56" s="122"/>
      <c r="P56" s="95"/>
    </row>
    <row r="57" spans="2:16" ht="15" thickBot="1">
      <c r="B57" s="96"/>
      <c r="C57" s="295" t="s">
        <v>75</v>
      </c>
      <c r="D57" s="296"/>
      <c r="E57" s="296"/>
      <c r="F57" s="296"/>
      <c r="G57" s="296"/>
      <c r="H57" s="296"/>
      <c r="I57" s="296"/>
      <c r="J57" s="296"/>
      <c r="K57" s="296"/>
      <c r="L57" s="296"/>
      <c r="M57" s="296"/>
      <c r="N57" s="297"/>
      <c r="O57" s="160"/>
      <c r="P57" s="95"/>
    </row>
    <row r="58" spans="2:16">
      <c r="B58" s="96"/>
      <c r="C58" s="302" t="s">
        <v>76</v>
      </c>
      <c r="D58" s="303"/>
      <c r="E58" s="303"/>
      <c r="F58" s="303"/>
      <c r="G58" s="303"/>
      <c r="H58" s="303"/>
      <c r="I58" s="303"/>
      <c r="J58" s="303"/>
      <c r="K58" s="303"/>
      <c r="L58" s="303"/>
      <c r="M58" s="303"/>
      <c r="N58" s="303"/>
      <c r="O58" s="304"/>
      <c r="P58" s="95"/>
    </row>
    <row r="59" spans="2:16">
      <c r="B59" s="96"/>
      <c r="C59" s="305"/>
      <c r="D59" s="306"/>
      <c r="E59" s="306"/>
      <c r="F59" s="306"/>
      <c r="G59" s="306"/>
      <c r="H59" s="306"/>
      <c r="I59" s="306"/>
      <c r="J59" s="306"/>
      <c r="K59" s="306"/>
      <c r="L59" s="306"/>
      <c r="M59" s="306"/>
      <c r="N59" s="306"/>
      <c r="O59" s="307"/>
      <c r="P59" s="95"/>
    </row>
    <row r="60" spans="2:16" ht="15" thickBot="1">
      <c r="B60" s="96"/>
      <c r="C60" s="308"/>
      <c r="D60" s="309"/>
      <c r="E60" s="309"/>
      <c r="F60" s="309"/>
      <c r="G60" s="309"/>
      <c r="H60" s="309"/>
      <c r="I60" s="309"/>
      <c r="J60" s="309"/>
      <c r="K60" s="309"/>
      <c r="L60" s="309"/>
      <c r="M60" s="309"/>
      <c r="N60" s="309"/>
      <c r="O60" s="310"/>
      <c r="P60" s="95"/>
    </row>
    <row r="61" spans="2:16" ht="28.5">
      <c r="B61" s="96"/>
      <c r="C61" s="313" t="s">
        <v>77</v>
      </c>
      <c r="D61" s="314"/>
      <c r="E61" s="314"/>
      <c r="F61" s="314"/>
      <c r="G61" s="314"/>
      <c r="H61" s="314"/>
      <c r="I61" s="314"/>
      <c r="J61" s="138"/>
      <c r="K61" s="152"/>
      <c r="L61" s="151" t="s">
        <v>78</v>
      </c>
      <c r="M61" s="319" t="s">
        <v>79</v>
      </c>
      <c r="N61" s="320"/>
      <c r="O61" s="153"/>
      <c r="P61" s="95"/>
    </row>
    <row r="62" spans="2:16">
      <c r="B62" s="96"/>
      <c r="C62" s="286" t="s">
        <v>23</v>
      </c>
      <c r="D62" s="287"/>
      <c r="E62" s="287"/>
      <c r="F62" s="287"/>
      <c r="G62" s="287"/>
      <c r="H62" s="287"/>
      <c r="I62" s="287"/>
      <c r="J62" s="161"/>
      <c r="K62" s="162"/>
      <c r="L62" s="163"/>
      <c r="M62" s="288"/>
      <c r="N62" s="289"/>
      <c r="O62" s="164"/>
      <c r="P62" s="95"/>
    </row>
    <row r="63" spans="2:16">
      <c r="B63" s="96"/>
      <c r="C63" s="132" t="s">
        <v>80</v>
      </c>
      <c r="D63" s="133"/>
      <c r="E63" s="133"/>
      <c r="F63" s="133"/>
      <c r="G63" s="133"/>
      <c r="H63" s="133"/>
      <c r="I63" s="133"/>
      <c r="J63" s="161"/>
      <c r="K63" s="162"/>
      <c r="L63" s="163"/>
      <c r="M63" s="288"/>
      <c r="N63" s="289"/>
      <c r="O63" s="164"/>
      <c r="P63" s="95"/>
    </row>
    <row r="64" spans="2:16" ht="15" thickBot="1">
      <c r="B64" s="96"/>
      <c r="C64" s="115" t="s">
        <v>81</v>
      </c>
      <c r="D64" s="116"/>
      <c r="E64" s="116"/>
      <c r="F64" s="116"/>
      <c r="G64" s="116"/>
      <c r="H64" s="116"/>
      <c r="I64" s="116"/>
      <c r="J64" s="165"/>
      <c r="K64" s="166"/>
      <c r="L64" s="163"/>
      <c r="M64" s="290"/>
      <c r="N64" s="291"/>
      <c r="O64" s="164"/>
      <c r="P64" s="95"/>
    </row>
    <row r="65" spans="2:16" ht="15" thickBot="1">
      <c r="B65" s="96"/>
      <c r="C65" s="292" t="s">
        <v>61</v>
      </c>
      <c r="D65" s="293"/>
      <c r="E65" s="293"/>
      <c r="F65" s="293"/>
      <c r="G65" s="293"/>
      <c r="H65" s="293"/>
      <c r="I65" s="293"/>
      <c r="J65" s="293"/>
      <c r="K65" s="293"/>
      <c r="L65" s="293"/>
      <c r="M65" s="293"/>
      <c r="N65" s="294"/>
      <c r="O65" s="167"/>
      <c r="P65" s="95"/>
    </row>
    <row r="66" spans="2:16" ht="15" thickBot="1">
      <c r="B66" s="96"/>
      <c r="C66" s="121"/>
      <c r="O66" s="122"/>
      <c r="P66" s="95"/>
    </row>
    <row r="67" spans="2:16" ht="15" thickBot="1">
      <c r="B67" s="96"/>
      <c r="C67" s="295" t="s">
        <v>82</v>
      </c>
      <c r="D67" s="296"/>
      <c r="E67" s="296"/>
      <c r="F67" s="296"/>
      <c r="G67" s="296"/>
      <c r="H67" s="296"/>
      <c r="I67" s="296"/>
      <c r="J67" s="296"/>
      <c r="K67" s="296"/>
      <c r="L67" s="296"/>
      <c r="M67" s="296"/>
      <c r="N67" s="297"/>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283"/>
      <c r="D77" s="284"/>
      <c r="E77" s="284"/>
      <c r="F77" s="284"/>
      <c r="G77" s="284"/>
      <c r="H77" s="284"/>
      <c r="I77" s="284"/>
      <c r="J77" s="284"/>
      <c r="K77" s="284"/>
      <c r="L77" s="284"/>
      <c r="M77" s="284"/>
      <c r="N77" s="284"/>
      <c r="O77" s="285"/>
      <c r="P77" s="95"/>
    </row>
    <row r="78" spans="2:16">
      <c r="B78" s="96"/>
      <c r="C78" s="283"/>
      <c r="D78" s="284"/>
      <c r="E78" s="284"/>
      <c r="F78" s="284"/>
      <c r="G78" s="284"/>
      <c r="H78" s="284"/>
      <c r="I78" s="284"/>
      <c r="J78" s="284"/>
      <c r="K78" s="284"/>
      <c r="L78" s="284"/>
      <c r="M78" s="284"/>
      <c r="N78" s="284"/>
      <c r="O78" s="285"/>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280" t="s">
        <v>90</v>
      </c>
      <c r="D81" s="281"/>
      <c r="E81" s="281"/>
      <c r="F81" s="281"/>
      <c r="G81" s="281"/>
      <c r="H81" s="281"/>
      <c r="I81" s="281"/>
      <c r="J81" s="281"/>
      <c r="K81" s="281"/>
      <c r="L81" s="281"/>
      <c r="M81" s="281"/>
      <c r="N81" s="281"/>
      <c r="O81" s="282"/>
      <c r="P81" s="95"/>
    </row>
    <row r="82" spans="2:16">
      <c r="B82" s="96"/>
      <c r="C82" s="280"/>
      <c r="D82" s="281"/>
      <c r="E82" s="281"/>
      <c r="F82" s="281"/>
      <c r="G82" s="281"/>
      <c r="H82" s="281"/>
      <c r="I82" s="281"/>
      <c r="J82" s="281"/>
      <c r="K82" s="281"/>
      <c r="L82" s="281"/>
      <c r="M82" s="281"/>
      <c r="N82" s="281"/>
      <c r="O82" s="282"/>
      <c r="P82" s="95"/>
    </row>
    <row r="83" spans="2:16" ht="12.95" customHeight="1">
      <c r="B83" s="96"/>
      <c r="C83" s="280" t="s">
        <v>91</v>
      </c>
      <c r="D83" s="281"/>
      <c r="E83" s="281"/>
      <c r="F83" s="281"/>
      <c r="G83" s="281"/>
      <c r="H83" s="281"/>
      <c r="I83" s="281"/>
      <c r="J83" s="281"/>
      <c r="K83" s="281"/>
      <c r="L83" s="281"/>
      <c r="M83" s="281"/>
      <c r="N83" s="281"/>
      <c r="O83" s="282"/>
      <c r="P83" s="95"/>
    </row>
    <row r="84" spans="2:16">
      <c r="B84" s="96"/>
      <c r="C84" s="280"/>
      <c r="D84" s="281"/>
      <c r="E84" s="281"/>
      <c r="F84" s="281"/>
      <c r="G84" s="281"/>
      <c r="H84" s="281"/>
      <c r="I84" s="281"/>
      <c r="J84" s="281"/>
      <c r="K84" s="281"/>
      <c r="L84" s="281"/>
      <c r="M84" s="281"/>
      <c r="N84" s="281"/>
      <c r="O84" s="282"/>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272"/>
      <c r="L90" s="272"/>
      <c r="M90" s="272"/>
      <c r="N90" s="272"/>
      <c r="O90" s="273"/>
      <c r="P90" s="95"/>
    </row>
    <row r="91" spans="2:16" ht="18.75" customHeight="1" thickBot="1">
      <c r="B91" s="96"/>
      <c r="C91" s="276"/>
      <c r="D91" s="277"/>
      <c r="E91" s="277"/>
      <c r="F91" s="148"/>
      <c r="G91" s="148"/>
      <c r="H91" s="148"/>
      <c r="I91" s="148"/>
      <c r="J91" s="148"/>
      <c r="K91" s="274"/>
      <c r="L91" s="274"/>
      <c r="M91" s="274"/>
      <c r="N91" s="274"/>
      <c r="O91" s="275"/>
      <c r="P91" s="95"/>
    </row>
    <row r="92" spans="2:16" ht="15" thickBot="1">
      <c r="B92" s="177"/>
      <c r="C92" s="178"/>
      <c r="D92" s="178"/>
      <c r="E92" s="178"/>
      <c r="F92" s="178"/>
      <c r="G92" s="178"/>
      <c r="H92" s="178"/>
      <c r="I92" s="178"/>
      <c r="J92" s="178"/>
      <c r="K92" s="178"/>
      <c r="L92" s="178"/>
      <c r="M92" s="178"/>
      <c r="N92" s="178"/>
      <c r="O92" s="178"/>
      <c r="P92" s="179"/>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planeacion@nuevocolon-boyaca.gov.co</cp:lastModifiedBy>
  <cp:revision/>
  <dcterms:created xsi:type="dcterms:W3CDTF">2006-06-27T16:47:25Z</dcterms:created>
  <dcterms:modified xsi:type="dcterms:W3CDTF">2026-10-06T17:39:07Z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