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E:\9. 2026-1 Fortuna\1. Procesos 2026\10. EEPP_MC-Alquiler_Escaner\"/>
    </mc:Choice>
  </mc:AlternateContent>
  <xr:revisionPtr revIDLastSave="0" documentId="13_ncr:1_{B401583B-BE31-4A86-8D8D-69D236BD9EB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onsolidado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5" i="1" l="1"/>
  <c r="R5" i="1" s="1"/>
  <c r="R4" i="1"/>
  <c r="Q4" i="1"/>
  <c r="P4" i="1"/>
  <c r="F4" i="1"/>
  <c r="N4" i="1"/>
  <c r="L4" i="1"/>
  <c r="J4" i="1"/>
  <c r="H4" i="1"/>
  <c r="P5" i="1"/>
  <c r="K4" i="1"/>
  <c r="J6" i="1"/>
  <c r="J5" i="1"/>
  <c r="E5" i="1"/>
  <c r="E4" i="1"/>
  <c r="F5" i="1"/>
  <c r="N5" i="1"/>
  <c r="N6" i="1"/>
  <c r="O5" i="1"/>
  <c r="O4" i="1"/>
  <c r="L5" i="1"/>
  <c r="I5" i="1"/>
  <c r="I4" i="1"/>
  <c r="G5" i="1"/>
  <c r="H5" i="1" s="1"/>
  <c r="G4" i="1"/>
  <c r="R6" i="1" l="1"/>
  <c r="F6" i="1"/>
  <c r="L6" i="1"/>
  <c r="P6" i="1"/>
  <c r="H6" i="1" l="1"/>
</calcChain>
</file>

<file path=xl/sharedStrings.xml><?xml version="1.0" encoding="utf-8"?>
<sst xmlns="http://schemas.openxmlformats.org/spreadsheetml/2006/main" count="30" uniqueCount="21">
  <si>
    <t>ITEM</t>
  </si>
  <si>
    <t>SERVICIO</t>
  </si>
  <si>
    <t>SOLUTION COPY LTDA</t>
  </si>
  <si>
    <t>American fotocopy</t>
  </si>
  <si>
    <t>VALOR TOTAL</t>
  </si>
  <si>
    <t>PC COM SAS</t>
  </si>
  <si>
    <t>Jastec SAS</t>
  </si>
  <si>
    <t>V. UNITARIO + IVA</t>
  </si>
  <si>
    <t xml:space="preserve">PLAZO </t>
  </si>
  <si>
    <t>Promedio</t>
  </si>
  <si>
    <t>Vr promedio * plazo</t>
  </si>
  <si>
    <t>Vr unitario*
cantidad</t>
  </si>
  <si>
    <t>Vr unitario* cantidad</t>
  </si>
  <si>
    <t>VERIFICAR DOCUMENTO: FICHA TÉCNICA ESCANER</t>
  </si>
  <si>
    <t>TECHNOLOGY COMPANY S.A.S</t>
  </si>
  <si>
    <t>MÍNIMA CUANTÍA</t>
  </si>
  <si>
    <t>VALORES DE REFERENCIA DE LA ENTIDAD</t>
  </si>
  <si>
    <t>COMPUSERVICES JR</t>
  </si>
  <si>
    <t>CANTIDAD DE ESCANER</t>
  </si>
  <si>
    <t>ESCÁNER 
DOCUMENTAL Alquiler-Fisico DIEZ (10 ) ESCANER</t>
  </si>
  <si>
    <t>ESCÁNER DOCUMENTAL Servicio de Instalación y configuración - Por una única Vez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</si>
</sst>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1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4" fontId="0" fillId="0" borderId="0" xfId="0" applyNumberFormat="1"/>
    <xf numFmtId="164" fontId="0" fillId="0" borderId="1" xfId="1" applyNumberFormat="1" applyFont="1" applyBorder="1" applyAlignment="1">
      <alignment horizontal="center" vertical="center"/>
    </xf>
    <xf numFmtId="0" fontId="4" fillId="0" borderId="0" xfId="0" applyFont="1"/>
    <xf numFmtId="44" fontId="5" fillId="0" borderId="0" xfId="0" applyNumberFormat="1" applyFont="1"/>
    <xf numFmtId="44" fontId="6" fillId="0" borderId="0" xfId="0" applyNumberFormat="1" applyFont="1"/>
    <xf numFmtId="164" fontId="0" fillId="0" borderId="1" xfId="0" applyNumberFormat="1" applyBorder="1" applyAlignment="1">
      <alignment vertical="center"/>
    </xf>
    <xf numFmtId="6" fontId="0" fillId="0" borderId="1" xfId="1" applyNumberFormat="1" applyFont="1" applyBorder="1" applyAlignment="1">
      <alignment horizontal="right" vertical="center"/>
    </xf>
    <xf numFmtId="164" fontId="0" fillId="0" borderId="1" xfId="1" applyNumberFormat="1" applyFont="1" applyBorder="1" applyAlignment="1">
      <alignment horizontal="right"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4" fontId="0" fillId="0" borderId="0" xfId="1" applyFont="1" applyAlignment="1">
      <alignment vertical="center"/>
    </xf>
    <xf numFmtId="0" fontId="0" fillId="0" borderId="1" xfId="0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164" fontId="7" fillId="6" borderId="1" xfId="0" applyNumberFormat="1" applyFont="1" applyFill="1" applyBorder="1" applyAlignment="1">
      <alignment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17/10/relationships/person" Target="persons/perso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T15"/>
  <sheetViews>
    <sheetView tabSelected="1" zoomScale="90" zoomScaleNormal="90" workbookViewId="0">
      <selection activeCell="Q5" sqref="Q5"/>
    </sheetView>
  </sheetViews>
  <sheetFormatPr baseColWidth="10" defaultColWidth="9.140625" defaultRowHeight="15" x14ac:dyDescent="0.25"/>
  <cols>
    <col min="1" max="1" width="14.42578125" customWidth="1"/>
    <col min="2" max="2" width="15.140625" customWidth="1"/>
    <col min="3" max="3" width="11" customWidth="1"/>
    <col min="4" max="4" width="7.140625" bestFit="1" customWidth="1"/>
    <col min="5" max="5" width="13.28515625" customWidth="1"/>
    <col min="6" max="6" width="12.7109375" bestFit="1" customWidth="1"/>
    <col min="7" max="7" width="13.140625" customWidth="1"/>
    <col min="8" max="8" width="14.140625" customWidth="1"/>
    <col min="9" max="9" width="13.140625" customWidth="1"/>
    <col min="10" max="10" width="12.7109375" bestFit="1" customWidth="1"/>
    <col min="11" max="11" width="13.85546875" customWidth="1"/>
    <col min="12" max="12" width="12.5703125" customWidth="1"/>
    <col min="13" max="13" width="15.7109375" bestFit="1" customWidth="1"/>
    <col min="14" max="14" width="15" customWidth="1"/>
    <col min="15" max="15" width="13.28515625" customWidth="1"/>
    <col min="16" max="16" width="12.42578125" customWidth="1"/>
    <col min="17" max="17" width="14.42578125" customWidth="1"/>
    <col min="18" max="18" width="18" customWidth="1"/>
    <col min="20" max="20" width="15.42578125" bestFit="1" customWidth="1"/>
  </cols>
  <sheetData>
    <row r="2" spans="1:20" ht="31.5" customHeight="1" x14ac:dyDescent="0.25">
      <c r="A2" s="20" t="s">
        <v>15</v>
      </c>
      <c r="B2" s="21"/>
      <c r="C2" s="21"/>
      <c r="D2" s="22"/>
      <c r="E2" s="29" t="s">
        <v>2</v>
      </c>
      <c r="F2" s="30"/>
      <c r="G2" s="27" t="s">
        <v>3</v>
      </c>
      <c r="H2" s="28"/>
      <c r="I2" s="29" t="s">
        <v>5</v>
      </c>
      <c r="J2" s="30"/>
      <c r="K2" s="27" t="s">
        <v>17</v>
      </c>
      <c r="L2" s="28"/>
      <c r="M2" s="29" t="s">
        <v>14</v>
      </c>
      <c r="N2" s="30"/>
      <c r="O2" s="27" t="s">
        <v>6</v>
      </c>
      <c r="P2" s="28"/>
      <c r="Q2" s="23" t="s">
        <v>16</v>
      </c>
      <c r="R2" s="24"/>
    </row>
    <row r="3" spans="1:20" s="5" customFormat="1" ht="43.5" customHeight="1" x14ac:dyDescent="0.2">
      <c r="A3" s="13" t="s">
        <v>0</v>
      </c>
      <c r="B3" s="14" t="s">
        <v>1</v>
      </c>
      <c r="C3" s="14" t="s">
        <v>18</v>
      </c>
      <c r="D3" s="13" t="s">
        <v>8</v>
      </c>
      <c r="E3" s="12" t="s">
        <v>7</v>
      </c>
      <c r="F3" s="12" t="s">
        <v>11</v>
      </c>
      <c r="G3" s="11" t="s">
        <v>7</v>
      </c>
      <c r="H3" s="11" t="s">
        <v>12</v>
      </c>
      <c r="I3" s="12" t="s">
        <v>7</v>
      </c>
      <c r="J3" s="12" t="s">
        <v>12</v>
      </c>
      <c r="K3" s="11" t="s">
        <v>7</v>
      </c>
      <c r="L3" s="11" t="s">
        <v>12</v>
      </c>
      <c r="M3" s="12" t="s">
        <v>7</v>
      </c>
      <c r="N3" s="12" t="s">
        <v>12</v>
      </c>
      <c r="O3" s="11" t="s">
        <v>7</v>
      </c>
      <c r="P3" s="11" t="s">
        <v>12</v>
      </c>
      <c r="Q3" s="15" t="s">
        <v>9</v>
      </c>
      <c r="R3" s="15" t="s">
        <v>10</v>
      </c>
    </row>
    <row r="4" spans="1:20" ht="81.75" customHeight="1" x14ac:dyDescent="0.25">
      <c r="A4" s="26" t="s">
        <v>13</v>
      </c>
      <c r="B4" s="1" t="s">
        <v>19</v>
      </c>
      <c r="C4" s="2">
        <v>10</v>
      </c>
      <c r="D4" s="2">
        <v>3.5</v>
      </c>
      <c r="E4" s="9">
        <f>180000*1.19</f>
        <v>214200</v>
      </c>
      <c r="F4" s="10">
        <f>E4*C4</f>
        <v>2142000</v>
      </c>
      <c r="G4" s="10">
        <f>190800*1.19</f>
        <v>227052</v>
      </c>
      <c r="H4" s="10">
        <f>G4*C4</f>
        <v>2270520</v>
      </c>
      <c r="I4" s="10">
        <f>199000*1.19</f>
        <v>236810</v>
      </c>
      <c r="J4" s="10">
        <f>I4*C4</f>
        <v>2368100</v>
      </c>
      <c r="K4" s="4">
        <f>323000*1.19</f>
        <v>384370</v>
      </c>
      <c r="L4" s="4">
        <f>K4*C4</f>
        <v>3843700</v>
      </c>
      <c r="M4" s="4">
        <v>280000</v>
      </c>
      <c r="N4" s="4">
        <f>M4*C4</f>
        <v>2800000</v>
      </c>
      <c r="O4" s="4">
        <f>330000*1.19</f>
        <v>392700</v>
      </c>
      <c r="P4" s="4">
        <f>O4*C4</f>
        <v>3927000</v>
      </c>
      <c r="Q4" s="8">
        <f>AVERAGE(F4,H4,J4,L4,,N4,P4)</f>
        <v>2478760</v>
      </c>
      <c r="R4" s="8">
        <f>Q4*D4</f>
        <v>8675660</v>
      </c>
    </row>
    <row r="5" spans="1:20" ht="110.25" customHeight="1" x14ac:dyDescent="0.25">
      <c r="A5" s="26"/>
      <c r="B5" s="1" t="s">
        <v>20</v>
      </c>
      <c r="C5" s="1">
        <v>10</v>
      </c>
      <c r="D5" s="1">
        <v>1</v>
      </c>
      <c r="E5" s="9">
        <f>120000*1.19</f>
        <v>142800</v>
      </c>
      <c r="F5" s="10">
        <f>E5*C5</f>
        <v>1428000</v>
      </c>
      <c r="G5" s="10">
        <f>123600*1.19</f>
        <v>147084</v>
      </c>
      <c r="H5" s="10">
        <f>G5*C5</f>
        <v>1470840</v>
      </c>
      <c r="I5" s="10">
        <f>10000*1.19</f>
        <v>11900</v>
      </c>
      <c r="J5" s="10">
        <f>I5*C5</f>
        <v>119000</v>
      </c>
      <c r="K5" s="4">
        <v>0</v>
      </c>
      <c r="L5" s="4">
        <f>K5*1.19</f>
        <v>0</v>
      </c>
      <c r="M5" s="4">
        <v>40000</v>
      </c>
      <c r="N5" s="4">
        <f>M5*C5</f>
        <v>400000</v>
      </c>
      <c r="O5" s="4">
        <f>90000*1.19</f>
        <v>107100</v>
      </c>
      <c r="P5" s="4">
        <f>O5*C5</f>
        <v>1071000</v>
      </c>
      <c r="Q5" s="8">
        <f>AVERAGE(F5,H5,J5,L5,,N5,P5)</f>
        <v>641262.85714285716</v>
      </c>
      <c r="R5" s="8">
        <f>Q5*D5</f>
        <v>641262.85714285716</v>
      </c>
      <c r="T5" s="16"/>
    </row>
    <row r="6" spans="1:20" ht="22.5" customHeight="1" x14ac:dyDescent="0.25">
      <c r="A6" s="25" t="s">
        <v>4</v>
      </c>
      <c r="B6" s="25"/>
      <c r="C6" s="25"/>
      <c r="D6" s="25"/>
      <c r="E6" s="17"/>
      <c r="F6" s="18">
        <f>SUM(F4:F5)</f>
        <v>3570000</v>
      </c>
      <c r="G6" s="17"/>
      <c r="H6" s="18">
        <f>SUM(H4:H5)</f>
        <v>3741360</v>
      </c>
      <c r="I6" s="17"/>
      <c r="J6" s="18">
        <f>SUM(J4:J5)</f>
        <v>2487100</v>
      </c>
      <c r="K6" s="17"/>
      <c r="L6" s="18">
        <f>SUM(L4:L5)</f>
        <v>3843700</v>
      </c>
      <c r="M6" s="8"/>
      <c r="N6" s="18">
        <f>SUM(N4:N5)</f>
        <v>3200000</v>
      </c>
      <c r="O6" s="17"/>
      <c r="P6" s="18">
        <f>SUM(P4:P5)</f>
        <v>4998000</v>
      </c>
      <c r="Q6" s="17"/>
      <c r="R6" s="19">
        <f>SUM(R4:R5)</f>
        <v>9316922.8571428563</v>
      </c>
    </row>
    <row r="8" spans="1:20" x14ac:dyDescent="0.25">
      <c r="F8" s="6"/>
    </row>
    <row r="9" spans="1:20" x14ac:dyDescent="0.25">
      <c r="F9" s="6"/>
      <c r="H9" s="3"/>
      <c r="J9" s="3"/>
    </row>
    <row r="10" spans="1:20" x14ac:dyDescent="0.25">
      <c r="H10" s="7"/>
      <c r="J10" s="3"/>
    </row>
    <row r="15" spans="1:20" x14ac:dyDescent="0.25">
      <c r="F15" s="3"/>
    </row>
  </sheetData>
  <mergeCells count="10">
    <mergeCell ref="A2:D2"/>
    <mergeCell ref="Q2:R2"/>
    <mergeCell ref="A6:D6"/>
    <mergeCell ref="A4:A5"/>
    <mergeCell ref="G2:H2"/>
    <mergeCell ref="E2:F2"/>
    <mergeCell ref="I2:J2"/>
    <mergeCell ref="K2:L2"/>
    <mergeCell ref="O2:P2"/>
    <mergeCell ref="M2:N2"/>
  </mergeCells>
  <pageMargins left="0.7" right="0.7" top="0.75" bottom="0.75" header="0.3" footer="0.3"/>
  <pageSetup scale="50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Consolidado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Sistemas Barrios Unidos</dc:creator>
  <cp:lastModifiedBy>Adriana Gordillo Huertas</cp:lastModifiedBy>
  <cp:lastPrinted>2026-10-05T22:02:26Z</cp:lastPrinted>
  <dcterms:created xsi:type="dcterms:W3CDTF">2015-06-05T18:19:34Z</dcterms:created>
  <dcterms:modified xsi:type="dcterms:W3CDTF">2026-10-05T23:02:43Z</dcterms:modified>
</cp:coreProperties>
</file>