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autoCompressPictures="0" defaultThemeVersion="166925"/>
  <xr:revisionPtr revIDLastSave="0" documentId="13_ncr:1_{63E32134-F04F-4BB8-9EB3-E0B1D5E59648}" xr6:coauthVersionLast="47" xr6:coauthVersionMax="47" xr10:uidLastSave="{00000000-0000-0000-0000-000000000000}"/>
  <bookViews>
    <workbookView xWindow="-108" yWindow="-108" windowWidth="23256" windowHeight="13896" firstSheet="1" activeTab="1" xr2:uid="{00000000-000D-0000-FFFF-FFFF00000000}"/>
  </bookViews>
  <sheets>
    <sheet name="Hoja1" sheetId="6" state="hidden" r:id="rId1"/>
    <sheet name="ESTUDIO MERCADO LOTE 4" sheetId="2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" i="23" l="1"/>
  <c r="H6" i="23"/>
  <c r="H5" i="23"/>
  <c r="H4" i="23"/>
  <c r="H3" i="23"/>
  <c r="I3" i="23" l="1"/>
  <c r="I4" i="23"/>
  <c r="I5" i="23"/>
  <c r="I6" i="23"/>
  <c r="I7" i="23"/>
  <c r="I8" i="23" l="1"/>
</calcChain>
</file>

<file path=xl/sharedStrings.xml><?xml version="1.0" encoding="utf-8"?>
<sst xmlns="http://schemas.openxmlformats.org/spreadsheetml/2006/main" count="28" uniqueCount="25">
  <si>
    <t>ITEM</t>
  </si>
  <si>
    <t>NOMBRE DEL ELEMENTO DE  CONSUMO Y/O DEVOLUTIVOS</t>
  </si>
  <si>
    <t>UNIDAD DE MEDIDA</t>
  </si>
  <si>
    <t>CANTIDAD REQUERIDA</t>
  </si>
  <si>
    <t>TOTAL</t>
  </si>
  <si>
    <t>Equipo</t>
  </si>
  <si>
    <t>PROMEDIO</t>
  </si>
  <si>
    <t>Línea de Diseño de Productos</t>
  </si>
  <si>
    <t>Línea de Producción y Transformación</t>
  </si>
  <si>
    <t>Línea de Materiales y Biotecnología</t>
  </si>
  <si>
    <t>Línea de TICs e Inteligencia Artificial</t>
  </si>
  <si>
    <t>Línea de Cliente, Comercialización y Logística</t>
  </si>
  <si>
    <t>Línea SENA se transforma</t>
  </si>
  <si>
    <t>Línea de sociedad, cultura y pedagogía</t>
  </si>
  <si>
    <t>Línea de economía popular y campesina</t>
  </si>
  <si>
    <t>Gabinete</t>
  </si>
  <si>
    <t xml:space="preserve"> ANALIZADOR DE GASES MULTICOMPONENTE FTIR  (VER FICHA TECNICA DEL ITEM 1)</t>
  </si>
  <si>
    <t>CROMOTOGRAFO LIQUIDO HPLC (VER FICHA TECNICA DEL ITEM 2)</t>
  </si>
  <si>
    <t>GABINETE NLGRT (1015) PARA ALMACENAMIENTO DE REACTIVOS TÓXICOS (VER FICHA TECNICA DEL ITEM  3)</t>
  </si>
  <si>
    <t>GABINETE NLGRT (1015) PARA ALMACENAMIENTO DE REACTIVOS CORROSIVOS (VER FICHA TECNICA DEL ITEM 4)</t>
  </si>
  <si>
    <t>GABINETE NLGRT (1015) PARA ALMACENAMIENTO DE REACTIVOS INFLAMABLES (VER FICHA TECNICA DEL ITEM 5)</t>
  </si>
  <si>
    <t>VALOR UNITARIO INCLUIDO IVA N.1 (PIPETAS Y PROBETAS)</t>
  </si>
  <si>
    <t>VALOR UNITARIO INCLUIDO IVA N.2 (KASALAB)</t>
  </si>
  <si>
    <t>VALOR UNITARIO INCLUIDO IVA N.3 (VORTEX COMPANY)</t>
  </si>
  <si>
    <r>
      <rPr>
        <b/>
        <sz val="14"/>
        <color theme="1"/>
        <rFont val="Calibri"/>
        <family val="2"/>
        <scheme val="minor"/>
      </rPr>
      <t>NOTA:</t>
    </r>
    <r>
      <rPr>
        <sz val="14"/>
        <color theme="1"/>
        <rFont val="Calibri"/>
        <family val="2"/>
        <scheme val="minor"/>
      </rPr>
      <t xml:space="preserve"> Se desestimaron como referentes para la estimación del estudio de mercado valores provenientes de proveedores cuyo objeto comercial, actividad económica y/o oferta de bienes o servicios no guardaron relación suficiente con el objeto y las especificaciones técnicas requeridas por la entidad para el proceso. Otros porque el oferente no presento cotización.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</si>
</sst>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"/>
    <numFmt numFmtId="166" formatCode="_(&quot;$&quot;* #,##0_);_(&quot;$&quot;* \(#,##0\);_(&quot;$&quot;* &quot;-&quot;??_);_(@_)"/>
    <numFmt numFmtId="167" formatCode="_-&quot;$&quot;\ * #,##0_-;\-&quot;$&quot;\ * #,##0_-;_-&quot;$&quot;\ * &quot;-&quot;??_-;_-@_-"/>
    <numFmt numFmtId="168" formatCode="_-[$$-409]* #,##0_ ;_-[$$-409]* \-#,##0\ ;_-[$$-409]* &quot;-&quot;??_ ;_-@_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scheme val="minor"/>
    </font>
    <font>
      <sz val="11"/>
      <name val="Calibri"/>
    </font>
    <font>
      <sz val="11"/>
      <color theme="1"/>
      <name val="Calibri"/>
    </font>
    <font>
      <b/>
      <sz val="11"/>
      <color rgb="FF000000"/>
      <name val="Calibri"/>
    </font>
    <font>
      <sz val="2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</font>
    <font>
      <sz val="14"/>
      <name val="Calibri"/>
      <family val="2"/>
      <scheme val="minor"/>
    </font>
    <font>
      <b/>
      <sz val="14"/>
      <name val="Calibri"/>
      <family val="2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9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0" fontId="5" fillId="0" borderId="0"/>
    <xf numFmtId="0" fontId="2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7" fillId="3" borderId="0" xfId="91" applyFont="1" applyFill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91" applyFont="1" applyAlignment="1">
      <alignment horizontal="center" vertical="center"/>
    </xf>
    <xf numFmtId="0" fontId="10" fillId="0" borderId="0" xfId="0" applyFont="1" applyAlignment="1">
      <alignment vertical="center"/>
    </xf>
    <xf numFmtId="166" fontId="9" fillId="0" borderId="0" xfId="0" applyNumberFormat="1" applyFont="1" applyAlignment="1">
      <alignment horizontal="center" vertical="center"/>
    </xf>
    <xf numFmtId="0" fontId="6" fillId="0" borderId="1" xfId="91" applyFont="1" applyBorder="1" applyAlignment="1">
      <alignment horizontal="center" vertical="center"/>
    </xf>
    <xf numFmtId="0" fontId="13" fillId="2" borderId="1" xfId="91" applyFont="1" applyFill="1" applyBorder="1" applyAlignment="1">
      <alignment horizontal="center" vertical="center" wrapText="1"/>
    </xf>
    <xf numFmtId="0" fontId="13" fillId="2" borderId="0" xfId="91" applyFont="1" applyFill="1" applyAlignment="1">
      <alignment horizontal="center" vertical="center" wrapText="1"/>
    </xf>
    <xf numFmtId="0" fontId="14" fillId="2" borderId="0" xfId="0" applyFont="1" applyFill="1"/>
    <xf numFmtId="166" fontId="13" fillId="2" borderId="1" xfId="91" applyNumberFormat="1" applyFont="1" applyFill="1" applyBorder="1" applyAlignment="1">
      <alignment vertical="center"/>
    </xf>
    <xf numFmtId="0" fontId="13" fillId="4" borderId="0" xfId="0" applyFont="1" applyFill="1" applyAlignment="1">
      <alignment horizontal="left" vertical="center" wrapText="1"/>
    </xf>
    <xf numFmtId="0" fontId="13" fillId="4" borderId="0" xfId="91" applyFont="1" applyFill="1" applyAlignment="1">
      <alignment horizontal="center" vertical="center" wrapText="1"/>
    </xf>
    <xf numFmtId="166" fontId="13" fillId="2" borderId="0" xfId="91" applyNumberFormat="1" applyFont="1" applyFill="1" applyAlignment="1">
      <alignment vertical="center"/>
    </xf>
    <xf numFmtId="0" fontId="13" fillId="4" borderId="0" xfId="91" applyFont="1" applyFill="1" applyAlignment="1">
      <alignment vertical="center"/>
    </xf>
    <xf numFmtId="164" fontId="13" fillId="4" borderId="0" xfId="91" applyNumberFormat="1" applyFont="1" applyFill="1" applyAlignment="1">
      <alignment vertical="center"/>
    </xf>
    <xf numFmtId="0" fontId="13" fillId="4" borderId="1" xfId="0" applyFont="1" applyFill="1" applyBorder="1" applyAlignment="1">
      <alignment horizontal="left" vertical="center" wrapText="1"/>
    </xf>
    <xf numFmtId="6" fontId="16" fillId="2" borderId="0" xfId="0" applyNumberFormat="1" applyFont="1" applyFill="1" applyBorder="1" applyAlignment="1">
      <alignment horizontal="right" vertical="center"/>
    </xf>
    <xf numFmtId="167" fontId="16" fillId="2" borderId="0" xfId="0" applyNumberFormat="1" applyFont="1" applyFill="1" applyBorder="1" applyAlignment="1">
      <alignment horizontal="center" vertical="center"/>
    </xf>
    <xf numFmtId="167" fontId="14" fillId="2" borderId="1" xfId="0" applyNumberFormat="1" applyFont="1" applyFill="1" applyBorder="1" applyAlignment="1">
      <alignment horizontal="center" vertical="center"/>
    </xf>
    <xf numFmtId="168" fontId="14" fillId="2" borderId="1" xfId="0" applyNumberFormat="1" applyFont="1" applyFill="1" applyBorder="1" applyAlignment="1">
      <alignment horizontal="center" vertical="center"/>
    </xf>
    <xf numFmtId="167" fontId="13" fillId="2" borderId="1" xfId="0" applyNumberFormat="1" applyFont="1" applyFill="1" applyBorder="1" applyAlignment="1">
      <alignment horizontal="center" vertical="center"/>
    </xf>
    <xf numFmtId="167" fontId="11" fillId="0" borderId="0" xfId="0" applyNumberFormat="1" applyFont="1"/>
    <xf numFmtId="166" fontId="14" fillId="2" borderId="1" xfId="92" applyNumberFormat="1" applyFont="1" applyFill="1" applyBorder="1" applyAlignment="1">
      <alignment vertical="center"/>
    </xf>
    <xf numFmtId="167" fontId="16" fillId="2" borderId="0" xfId="93" applyNumberFormat="1" applyFont="1" applyFill="1" applyBorder="1"/>
    <xf numFmtId="167" fontId="16" fillId="2" borderId="0" xfId="0" applyNumberFormat="1" applyFont="1" applyFill="1" applyBorder="1"/>
    <xf numFmtId="0" fontId="13" fillId="4" borderId="1" xfId="91" applyFont="1" applyFill="1" applyBorder="1" applyAlignment="1">
      <alignment horizontal="center" vertical="center" wrapText="1"/>
    </xf>
    <xf numFmtId="167" fontId="11" fillId="0" borderId="1" xfId="0" applyNumberFormat="1" applyFont="1" applyBorder="1"/>
    <xf numFmtId="167" fontId="17" fillId="2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164" fontId="15" fillId="4" borderId="1" xfId="91" applyNumberFormat="1" applyFont="1" applyFill="1" applyBorder="1" applyAlignment="1">
      <alignment horizontal="center" vertical="center" wrapText="1"/>
    </xf>
    <xf numFmtId="164" fontId="15" fillId="4" borderId="2" xfId="91" applyNumberFormat="1" applyFont="1" applyFill="1" applyBorder="1" applyAlignment="1">
      <alignment horizontal="center" vertical="center" wrapText="1"/>
    </xf>
    <xf numFmtId="0" fontId="8" fillId="3" borderId="1" xfId="91" applyFont="1" applyFill="1" applyBorder="1" applyAlignment="1">
      <alignment horizontal="center"/>
    </xf>
    <xf numFmtId="0" fontId="6" fillId="0" borderId="2" xfId="91" applyFont="1" applyBorder="1"/>
    <xf numFmtId="0" fontId="15" fillId="4" borderId="1" xfId="91" applyFont="1" applyFill="1" applyBorder="1" applyAlignment="1">
      <alignment horizontal="left" vertical="center" wrapText="1"/>
    </xf>
    <xf numFmtId="0" fontId="13" fillId="2" borderId="2" xfId="91" applyFont="1" applyFill="1" applyBorder="1"/>
    <xf numFmtId="0" fontId="16" fillId="2" borderId="1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5" fillId="4" borderId="1" xfId="91" applyFont="1" applyFill="1" applyBorder="1" applyAlignment="1">
      <alignment vertical="center" wrapText="1"/>
    </xf>
    <xf numFmtId="0" fontId="13" fillId="2" borderId="2" xfId="91" applyFont="1" applyFill="1" applyBorder="1" applyAlignment="1">
      <alignment vertical="center"/>
    </xf>
    <xf numFmtId="164" fontId="15" fillId="4" borderId="3" xfId="91" applyNumberFormat="1" applyFont="1" applyFill="1" applyBorder="1" applyAlignment="1">
      <alignment vertical="center" wrapText="1"/>
    </xf>
    <xf numFmtId="0" fontId="13" fillId="2" borderId="4" xfId="91" applyFont="1" applyFill="1" applyBorder="1" applyAlignment="1">
      <alignment vertical="center"/>
    </xf>
  </cellXfs>
  <cellStyles count="94">
    <cellStyle name="Hipervínculo" xfId="68" builtinId="8" hidden="1"/>
    <cellStyle name="Hipervínculo" xfId="72" builtinId="8" hidden="1"/>
    <cellStyle name="Hipervínculo" xfId="76" builtinId="8" hidden="1"/>
    <cellStyle name="Hipervínculo" xfId="80" builtinId="8" hidden="1"/>
    <cellStyle name="Hipervínculo" xfId="84" builtinId="8" hidden="1"/>
    <cellStyle name="Hipervínculo" xfId="88" builtinId="8" hidden="1"/>
    <cellStyle name="Hipervínculo" xfId="86" builtinId="8" hidden="1"/>
    <cellStyle name="Hipervínculo" xfId="82" builtinId="8" hidden="1"/>
    <cellStyle name="Hipervínculo" xfId="78" builtinId="8" hidden="1"/>
    <cellStyle name="Hipervínculo" xfId="74" builtinId="8" hidden="1"/>
    <cellStyle name="Hipervínculo" xfId="70" builtinId="8" hidden="1"/>
    <cellStyle name="Hipervínculo" xfId="28" builtinId="8" hidden="1"/>
    <cellStyle name="Hipervínculo" xfId="30" builtinId="8" hidden="1"/>
    <cellStyle name="Hipervínculo" xfId="66" builtinId="8" hidden="1"/>
    <cellStyle name="Hipervínculo" xfId="24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52" builtinId="8" hidden="1"/>
    <cellStyle name="Hipervínculo" xfId="58" builtinId="8" hidden="1"/>
    <cellStyle name="Hipervínculo" xfId="62" builtinId="8" hidden="1"/>
    <cellStyle name="Hipervínculo" xfId="46" builtinId="8" hidden="1"/>
    <cellStyle name="Hipervínculo" xfId="40" builtinId="8" hidden="1"/>
    <cellStyle name="Hipervínculo" xfId="50" builtinId="8" hidden="1"/>
    <cellStyle name="Hipervínculo" xfId="42" builtinId="8" hidden="1"/>
    <cellStyle name="Hipervínculo" xfId="56" builtinId="8" hidden="1"/>
    <cellStyle name="Hipervínculo" xfId="60" builtinId="8" hidden="1"/>
    <cellStyle name="Hipervínculo" xfId="44" builtinId="8" hidden="1"/>
    <cellStyle name="Hipervínculo" xfId="64" builtinId="8" hidden="1"/>
    <cellStyle name="Hipervínculo" xfId="54" builtinId="8" hidden="1"/>
    <cellStyle name="Hipervínculo" xfId="38" builtinId="8" hidden="1"/>
    <cellStyle name="Hipervínculo" xfId="48" builtinId="8" hidden="1"/>
    <cellStyle name="Hipervínculo" xfId="26" builtinId="8" hidden="1"/>
    <cellStyle name="Hipervínculo" xfId="22" builtinId="8" hidden="1"/>
    <cellStyle name="Hipervínculo" xfId="10" builtinId="8" hidden="1"/>
    <cellStyle name="Hipervínculo" xfId="12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14" builtinId="8" hidden="1"/>
    <cellStyle name="Hipervínculo" xfId="6" builtinId="8" hidden="1"/>
    <cellStyle name="Hipervínculo" xfId="8" builtinId="8" hidden="1"/>
    <cellStyle name="Hipervínculo" xfId="4" builtinId="8" hidden="1"/>
    <cellStyle name="Hipervínculo" xfId="2" builtinId="8" hidden="1"/>
    <cellStyle name="Hipervínculo visitado" xfId="63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5" builtinId="9" hidden="1"/>
    <cellStyle name="Hipervínculo visitado" xfId="55" builtinId="9" hidden="1"/>
    <cellStyle name="Hipervínculo visitado" xfId="81" builtinId="9" hidden="1"/>
    <cellStyle name="Hipervínculo visitado" xfId="69" builtinId="9" hidden="1"/>
    <cellStyle name="Hipervínculo visitado" xfId="73" builtinId="9" hidden="1"/>
    <cellStyle name="Hipervínculo visitado" xfId="75" builtinId="9" hidden="1"/>
    <cellStyle name="Hipervínculo visitado" xfId="59" builtinId="9" hidden="1"/>
    <cellStyle name="Hipervínculo visitado" xfId="61" builtinId="9" hidden="1"/>
    <cellStyle name="Hipervínculo visitado" xfId="65" builtinId="9" hidden="1"/>
    <cellStyle name="Hipervínculo visitado" xfId="53" builtinId="9" hidden="1"/>
    <cellStyle name="Hipervínculo visitado" xfId="57" builtinId="9" hidden="1"/>
    <cellStyle name="Hipervínculo visitado" xfId="77" builtinId="9" hidden="1"/>
    <cellStyle name="Hipervínculo visitado" xfId="67" builtinId="9" hidden="1"/>
    <cellStyle name="Hipervínculo visitado" xfId="33" builtinId="9" hidden="1"/>
    <cellStyle name="Hipervínculo visitado" xfId="25" builtinId="9" hidden="1"/>
    <cellStyle name="Hipervínculo visitado" xfId="9" builtinId="9" hidden="1"/>
    <cellStyle name="Hipervínculo visitado" xfId="11" builtinId="9" hidden="1"/>
    <cellStyle name="Hipervínculo visitado" xfId="3" builtinId="9" hidden="1"/>
    <cellStyle name="Hipervínculo visitado" xfId="5" builtinId="9" hidden="1"/>
    <cellStyle name="Hipervínculo visitado" xfId="21" builtinId="9" hidden="1"/>
    <cellStyle name="Hipervínculo visitado" xfId="13" builtinId="9" hidden="1"/>
    <cellStyle name="Hipervínculo visitado" xfId="49" builtinId="9" hidden="1"/>
    <cellStyle name="Hipervínculo visitado" xfId="83" builtinId="9" hidden="1"/>
    <cellStyle name="Hipervínculo visitado" xfId="85" builtinId="9" hidden="1"/>
    <cellStyle name="Hipervínculo visitado" xfId="89" builtinId="9" hidden="1"/>
    <cellStyle name="Hipervínculo visitado" xfId="87" builtinId="9" hidden="1"/>
    <cellStyle name="Hipervínculo visitado" xfId="79" builtinId="9" hidden="1"/>
    <cellStyle name="Hipervínculo visitado" xfId="71" builtinId="9" hidden="1"/>
    <cellStyle name="Hipervínculo visitado" xfId="41" builtinId="9" hidden="1"/>
    <cellStyle name="Hipervínculo visitado" xfId="7" builtinId="9" hidden="1"/>
    <cellStyle name="Hipervínculo visitado" xfId="39" builtinId="9" hidden="1"/>
    <cellStyle name="Hipervínculo visitado" xfId="2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45" builtinId="9" hidden="1"/>
    <cellStyle name="Hipervínculo visitado" xfId="47" builtinId="9" hidden="1"/>
    <cellStyle name="Hipervínculo visitado" xfId="51" builtinId="9" hidden="1"/>
    <cellStyle name="Hipervínculo visitado" xfId="43" builtinId="9" hidden="1"/>
    <cellStyle name="Hipervínculo visitado" xfId="37" builtinId="9" hidden="1"/>
    <cellStyle name="Hyperlink" xfId="92" xr:uid="{00000000-000B-0000-0000-000008000000}"/>
    <cellStyle name="Moneda" xfId="93" builtinId="4"/>
    <cellStyle name="Normal" xfId="0" builtinId="0"/>
    <cellStyle name="Normal 2" xfId="90" xr:uid="{00000000-0005-0000-0000-000059000000}"/>
    <cellStyle name="Normal 3" xfId="91" xr:uid="{00000000-0005-0000-0000-00005A000000}"/>
    <cellStyle name="Normal 4" xfId="1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23" Type="http://schemas.microsoft.com/office/2022/10/relationships/richValueRel" Target="richData/richValueRel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404812</xdr:colOff>
      <xdr:row>0</xdr:row>
      <xdr:rowOff>0</xdr:rowOff>
    </xdr:from>
    <xdr:to>
      <xdr:col>0</xdr:col>
      <xdr:colOff>1119822</xdr:colOff>
      <xdr:row>2</xdr:row>
      <xdr:rowOff>635</xdr:rowOff>
    </xdr:to>
    <xdr:pic>
      <xdr:nvPicPr>
        <xdr:cNvPr id="3" name="Imagen 34">
          <a:extLst>
            <a:ext uri="{FF2B5EF4-FFF2-40B4-BE49-F238E27FC236}">
              <a16:creationId xmlns:a16="http://schemas.microsoft.com/office/drawing/2014/main" id="{D7E2C366-D60A-4D0C-93F7-1018BF201E79}"/>
            </a:ext>
            <a:ext uri="{147F2762-F138-4A5C-976F-8EAC2B608ADB}">
              <a16:predDERef xmlns:a16="http://schemas.microsoft.com/office/drawing/2014/main" pred="{11397A07-8A11-4671-9DC1-42081FED1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4812" y="83344"/>
          <a:ext cx="715010" cy="699135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0.pn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7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0.pn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>
      <selection sqref="A1:A8"/>
    </sheetView>
  </sheetViews>
  <sheetFormatPr baseColWidth="10" defaultColWidth="11.44140625" defaultRowHeight="14.4" x14ac:dyDescent="0.3"/>
  <sheetData>
    <row r="1" spans="1:1" x14ac:dyDescent="0.3">
      <c r="A1" t="s">
        <v>7</v>
      </c>
    </row>
    <row r="2" spans="1:1" x14ac:dyDescent="0.3">
      <c r="A2" t="s">
        <v>8</v>
      </c>
    </row>
    <row r="3" spans="1:1" x14ac:dyDescent="0.3">
      <c r="A3" t="s">
        <v>9</v>
      </c>
    </row>
    <row r="4" spans="1:1" x14ac:dyDescent="0.3">
      <c r="A4" t="s">
        <v>10</v>
      </c>
    </row>
    <row r="5" spans="1:1" x14ac:dyDescent="0.3">
      <c r="A5" t="s">
        <v>11</v>
      </c>
    </row>
    <row r="6" spans="1:1" x14ac:dyDescent="0.3">
      <c r="A6" t="s">
        <v>12</v>
      </c>
    </row>
    <row r="7" spans="1:1" x14ac:dyDescent="0.3">
      <c r="A7" t="s">
        <v>13</v>
      </c>
    </row>
    <row r="8" spans="1:1" x14ac:dyDescent="0.3">
      <c r="A8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43477-440F-4F58-A45D-ED4F954485A5}">
  <dimension ref="A1:J11"/>
  <sheetViews>
    <sheetView tabSelected="1" zoomScale="40" zoomScaleNormal="40" workbookViewId="0">
      <selection activeCell="G14" sqref="G14"/>
    </sheetView>
  </sheetViews>
  <sheetFormatPr baseColWidth="10" defaultColWidth="8.88671875" defaultRowHeight="61.2" x14ac:dyDescent="0.3"/>
  <cols>
    <col min="1" max="1" width="22.88671875" customWidth="1"/>
    <col min="2" max="2" width="92.6640625" customWidth="1"/>
    <col min="3" max="3" width="16.33203125" style="2" customWidth="1"/>
    <col min="4" max="4" width="25" style="4" customWidth="1"/>
    <col min="5" max="5" width="42.21875" style="2" customWidth="1"/>
    <col min="6" max="6" width="29.88671875" customWidth="1"/>
    <col min="7" max="7" width="33" customWidth="1"/>
    <col min="8" max="8" width="49.5546875" customWidth="1"/>
    <col min="9" max="9" width="49.77734375" customWidth="1"/>
    <col min="10" max="10" width="72.21875" customWidth="1"/>
  </cols>
  <sheetData>
    <row r="1" spans="1:10" ht="14.4" customHeight="1" x14ac:dyDescent="0.3">
      <c r="A1" s="34" t="s">
        <v>0</v>
      </c>
      <c r="B1" s="36" t="s">
        <v>1</v>
      </c>
      <c r="C1" s="40" t="s">
        <v>2</v>
      </c>
      <c r="D1" s="40" t="s">
        <v>3</v>
      </c>
      <c r="E1" s="42" t="s">
        <v>21</v>
      </c>
      <c r="F1" s="30" t="s">
        <v>22</v>
      </c>
      <c r="G1" s="32" t="s">
        <v>23</v>
      </c>
      <c r="H1" s="38" t="s">
        <v>6</v>
      </c>
      <c r="I1" s="38" t="s">
        <v>4</v>
      </c>
    </row>
    <row r="2" spans="1:10" ht="42" customHeight="1" x14ac:dyDescent="0.3">
      <c r="A2" s="35"/>
      <c r="B2" s="37"/>
      <c r="C2" s="41"/>
      <c r="D2" s="41"/>
      <c r="E2" s="43"/>
      <c r="F2" s="31"/>
      <c r="G2" s="33"/>
      <c r="H2" s="39"/>
      <c r="I2" s="39"/>
    </row>
    <row r="3" spans="1:10" ht="64.2" customHeight="1" x14ac:dyDescent="0.35">
      <c r="A3" s="6">
        <v>1</v>
      </c>
      <c r="B3" s="16" t="s">
        <v>16</v>
      </c>
      <c r="C3" s="26" t="s">
        <v>5</v>
      </c>
      <c r="D3" s="7">
        <v>1</v>
      </c>
      <c r="E3" s="23">
        <v>779649573</v>
      </c>
      <c r="F3" s="27">
        <v>693264250</v>
      </c>
      <c r="G3" s="21">
        <v>1070483500.3333373</v>
      </c>
      <c r="H3" s="19">
        <f>AVERAGE(E3:G3)</f>
        <v>847799107.7777791</v>
      </c>
      <c r="I3" s="20">
        <f>H3*D3</f>
        <v>847799107.7777791</v>
      </c>
      <c r="J3" s="5"/>
    </row>
    <row r="4" spans="1:10" ht="64.2" customHeight="1" x14ac:dyDescent="0.3">
      <c r="A4" s="6">
        <v>2</v>
      </c>
      <c r="B4" s="16" t="s">
        <v>17</v>
      </c>
      <c r="C4" s="26" t="s">
        <v>5</v>
      </c>
      <c r="D4" s="7">
        <v>1</v>
      </c>
      <c r="E4" s="10">
        <v>674271317</v>
      </c>
      <c r="F4" s="19">
        <v>663285770</v>
      </c>
      <c r="G4" s="21">
        <v>893358611.4444418</v>
      </c>
      <c r="H4" s="19">
        <f>AVERAGE(E4:G4)</f>
        <v>743638566.14814723</v>
      </c>
      <c r="I4" s="20">
        <f>H4*D4</f>
        <v>743638566.14814723</v>
      </c>
    </row>
    <row r="5" spans="1:10" ht="64.2" customHeight="1" x14ac:dyDescent="0.3">
      <c r="A5" s="6">
        <v>3</v>
      </c>
      <c r="B5" s="16" t="s">
        <v>18</v>
      </c>
      <c r="C5" s="26" t="s">
        <v>15</v>
      </c>
      <c r="D5" s="7">
        <v>1</v>
      </c>
      <c r="E5" s="10">
        <v>21100000</v>
      </c>
      <c r="F5" s="19">
        <v>20825000</v>
      </c>
      <c r="G5" s="21">
        <v>32948944.777777776</v>
      </c>
      <c r="H5" s="19">
        <f>AVERAGE(E5:G5)</f>
        <v>24957981.592592593</v>
      </c>
      <c r="I5" s="20">
        <f>H5*D5</f>
        <v>24957981.592592593</v>
      </c>
    </row>
    <row r="6" spans="1:10" ht="64.2" customHeight="1" x14ac:dyDescent="0.3">
      <c r="A6" s="6">
        <v>4</v>
      </c>
      <c r="B6" s="16" t="s">
        <v>19</v>
      </c>
      <c r="C6" s="26" t="s">
        <v>15</v>
      </c>
      <c r="D6" s="7">
        <v>1</v>
      </c>
      <c r="E6" s="10">
        <v>19100000</v>
      </c>
      <c r="F6" s="19">
        <v>18564000</v>
      </c>
      <c r="G6" s="21">
        <v>32948944.777777776</v>
      </c>
      <c r="H6" s="19">
        <f>AVERAGE(E6:G6)</f>
        <v>23537648.259259257</v>
      </c>
      <c r="I6" s="20">
        <f>H6*D6</f>
        <v>23537648.259259257</v>
      </c>
    </row>
    <row r="7" spans="1:10" ht="64.2" customHeight="1" x14ac:dyDescent="0.3">
      <c r="A7" s="6">
        <v>5</v>
      </c>
      <c r="B7" s="16" t="s">
        <v>20</v>
      </c>
      <c r="C7" s="26" t="s">
        <v>15</v>
      </c>
      <c r="D7" s="7">
        <v>1</v>
      </c>
      <c r="E7" s="10">
        <v>22850000</v>
      </c>
      <c r="F7" s="19">
        <v>22015000</v>
      </c>
      <c r="G7" s="21">
        <v>32948944.777777776</v>
      </c>
      <c r="H7" s="19">
        <f>AVERAGE(E7:G7)</f>
        <v>25937981.592592593</v>
      </c>
      <c r="I7" s="20">
        <f>H7*D7</f>
        <v>25937981.592592593</v>
      </c>
    </row>
    <row r="8" spans="1:10" ht="36.6" customHeight="1" x14ac:dyDescent="0.3">
      <c r="A8" s="3"/>
      <c r="B8" s="11"/>
      <c r="C8" s="12"/>
      <c r="D8" s="8"/>
      <c r="E8" s="13"/>
      <c r="F8" s="17"/>
      <c r="G8" s="17"/>
      <c r="H8" s="18"/>
      <c r="I8" s="28">
        <f>SUM(I3:I7)</f>
        <v>1665871285.3703704</v>
      </c>
    </row>
    <row r="9" spans="1:10" ht="42" customHeight="1" x14ac:dyDescent="0.35">
      <c r="A9" s="1"/>
      <c r="B9" s="9"/>
      <c r="C9" s="14"/>
      <c r="D9" s="14"/>
      <c r="E9" s="15"/>
      <c r="F9" s="9"/>
      <c r="G9" s="9"/>
      <c r="H9" s="24"/>
      <c r="I9" s="25"/>
      <c r="J9" s="22"/>
    </row>
    <row r="10" spans="1:10" ht="26.4" customHeight="1" x14ac:dyDescent="0.3">
      <c r="A10" s="29" t="s">
        <v>24</v>
      </c>
      <c r="B10" s="29"/>
      <c r="C10" s="29"/>
      <c r="D10" s="29"/>
      <c r="E10" s="29"/>
      <c r="F10" s="29"/>
      <c r="G10" s="29"/>
      <c r="H10" s="29"/>
      <c r="I10" s="29"/>
    </row>
    <row r="11" spans="1:10" ht="31.2" customHeight="1" x14ac:dyDescent="0.3">
      <c r="A11" s="29"/>
      <c r="B11" s="29"/>
      <c r="C11" s="29"/>
      <c r="D11" s="29"/>
      <c r="E11" s="29"/>
      <c r="F11" s="29"/>
      <c r="G11" s="29"/>
      <c r="H11" s="29"/>
      <c r="I11" s="29"/>
    </row>
  </sheetData>
  <mergeCells count="10">
    <mergeCell ref="A10:I11"/>
    <mergeCell ref="F1:F2"/>
    <mergeCell ref="G1:G2"/>
    <mergeCell ref="A1:A2"/>
    <mergeCell ref="B1:B2"/>
    <mergeCell ref="H1:H2"/>
    <mergeCell ref="I1:I2"/>
    <mergeCell ref="C1:C2"/>
    <mergeCell ref="D1:D2"/>
    <mergeCell ref="E1:E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FB94130389094CA52E64C9B38559F4" ma:contentTypeVersion="4" ma:contentTypeDescription="Create a new document." ma:contentTypeScope="" ma:versionID="50e804d76256483c2e55227ae14d6728">
  <xsd:schema xmlns:xsd="http://www.w3.org/2001/XMLSchema" xmlns:xs="http://www.w3.org/2001/XMLSchema" xmlns:p="http://schemas.microsoft.com/office/2006/metadata/properties" xmlns:ns2="74623f77-674e-4935-a019-2019f6efe8f5" xmlns:ns3="618e47a5-1b80-43e6-9a73-2f655dca13ae" targetNamespace="http://schemas.microsoft.com/office/2006/metadata/properties" ma:root="true" ma:fieldsID="f959835db7a470196261c65016c753db" ns2:_="" ns3:_="">
    <xsd:import namespace="74623f77-674e-4935-a019-2019f6efe8f5"/>
    <xsd:import namespace="618e47a5-1b80-43e6-9a73-2f655dca13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623f77-674e-4935-a019-2019f6efe8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8e47a5-1b80-43e6-9a73-2f655dca13a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0FFC12-42AF-4B45-B70F-C2C1ECCD6D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5085BF-1F80-46AF-9AB6-CCB711E62EE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B216291-8948-4C9C-B8C8-E794236E98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623f77-674e-4935-a019-2019f6efe8f5"/>
    <ds:schemaRef ds:uri="618e47a5-1b80-43e6-9a73-2f655dca13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ESTUDIO MERCADO LOTE 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2014-03-20T19:22:56Z</dcterms:created>
  <dcterms:modified xsi:type="dcterms:W3CDTF">2026-09-07T16:39:11Z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0x01010019FB94130389094CA52E64C9B38559F4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2025-01-05T00:39:42Z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31473a38-3ffb-42a4-a56d-a44b18148b34</vt:lpwstr>
  </property>
  <property fmtid="{D5CDD505-2E9C-101B-9397-08002B2CF9AE}" pid="9" name="MSIP_Label_fc111285-cafa-4fc9-8a9a-bd902089b24f_ContentBits">
    <vt:lpwstr>0</vt:lpwstr>
  </property>
</Properties>
</file>