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municipioenvigado-my.sharepoint.com/personal/catalina_gomez_envigado_gov_co/Documents/CATALINA/2026/ANALISIS DEL SECTOR/ENV-11-32-1646-26 - FIBRA OPTICA/"/>
    </mc:Choice>
  </mc:AlternateContent>
  <xr:revisionPtr revIDLastSave="112" documentId="11_A6DC0AE9DF5ED3CBEC43107048DEA22476209395" xr6:coauthVersionLast="47" xr6:coauthVersionMax="47" xr10:uidLastSave="{8C43938C-F704-47C8-BF65-2FDF94E4ADDB}"/>
  <bookViews>
    <workbookView xWindow="-120" yWindow="-120" windowWidth="29040" windowHeight="158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3" i="16" l="1"/>
  <c r="J24" i="16"/>
  <c r="G23" i="16"/>
  <c r="I23" i="16" s="1"/>
  <c r="G24" i="16"/>
  <c r="I24" i="16" s="1"/>
  <c r="G25" i="16"/>
  <c r="H25" i="16" s="1"/>
  <c r="G20" i="16"/>
  <c r="H20" i="16" s="1"/>
  <c r="J20" i="16"/>
  <c r="G21" i="16"/>
  <c r="I21" i="16" s="1"/>
  <c r="J21" i="16"/>
  <c r="G22" i="16"/>
  <c r="I22" i="16" s="1"/>
  <c r="J22" i="16"/>
  <c r="J25" i="16"/>
  <c r="G26" i="16"/>
  <c r="H26" i="16" s="1"/>
  <c r="J26" i="16"/>
  <c r="G27" i="16"/>
  <c r="H27" i="16" s="1"/>
  <c r="J27" i="16"/>
  <c r="G28" i="16"/>
  <c r="I28" i="16" s="1"/>
  <c r="J28" i="16"/>
  <c r="G29" i="16"/>
  <c r="I29" i="16" s="1"/>
  <c r="J29" i="16"/>
  <c r="G30" i="16"/>
  <c r="H30" i="16" s="1"/>
  <c r="J30" i="16"/>
  <c r="G31" i="16"/>
  <c r="H31" i="16" s="1"/>
  <c r="J31" i="16"/>
  <c r="G32" i="16"/>
  <c r="I32" i="16" s="1"/>
  <c r="J32" i="16"/>
  <c r="G13" i="16"/>
  <c r="I13" i="16" s="1"/>
  <c r="J13" i="16"/>
  <c r="G14" i="16"/>
  <c r="H14" i="16" s="1"/>
  <c r="J14" i="16"/>
  <c r="G15" i="16"/>
  <c r="H15" i="16" s="1"/>
  <c r="J15" i="16"/>
  <c r="G16" i="16"/>
  <c r="I16" i="16" s="1"/>
  <c r="J16" i="16"/>
  <c r="G17" i="16"/>
  <c r="I17" i="16" s="1"/>
  <c r="J17" i="16"/>
  <c r="G18" i="16"/>
  <c r="H18" i="16" s="1"/>
  <c r="J18" i="16"/>
  <c r="G19" i="16"/>
  <c r="H19" i="16" s="1"/>
  <c r="J19" i="16"/>
  <c r="J12" i="16"/>
  <c r="G12" i="16"/>
  <c r="I12" i="16" s="1"/>
  <c r="K24" i="16" l="1"/>
  <c r="K23" i="16"/>
  <c r="H24" i="16"/>
  <c r="H23" i="16"/>
  <c r="H13" i="16"/>
  <c r="I27" i="16"/>
  <c r="K27" i="16" s="1"/>
  <c r="K16" i="16"/>
  <c r="H29" i="16"/>
  <c r="K28" i="16"/>
  <c r="H28" i="16"/>
  <c r="H17" i="16"/>
  <c r="H16" i="16"/>
  <c r="K22" i="16"/>
  <c r="H32" i="16"/>
  <c r="I30" i="16"/>
  <c r="K30" i="16" s="1"/>
  <c r="K32" i="16"/>
  <c r="I25" i="16"/>
  <c r="K25" i="16" s="1"/>
  <c r="K17" i="16"/>
  <c r="I18" i="16"/>
  <c r="K18" i="16" s="1"/>
  <c r="K13" i="16"/>
  <c r="J33" i="16"/>
  <c r="K21" i="16"/>
  <c r="I20" i="16"/>
  <c r="K20" i="16" s="1"/>
  <c r="I14" i="16"/>
  <c r="K14" i="16" s="1"/>
  <c r="I26" i="16"/>
  <c r="K26" i="16" s="1"/>
  <c r="K29" i="16"/>
  <c r="H22" i="16"/>
  <c r="I19" i="16"/>
  <c r="K19" i="16" s="1"/>
  <c r="H21" i="16"/>
  <c r="I15" i="16"/>
  <c r="K15" i="16" s="1"/>
  <c r="I31" i="16"/>
  <c r="K31" i="16" s="1"/>
  <c r="H12" i="16"/>
  <c r="G33" i="16"/>
  <c r="K12" i="16"/>
  <c r="K33" i="16" l="1"/>
  <c r="I33" i="16"/>
  <c r="H33" i="16"/>
</calcChain>
</file>

<file path=xl/sharedStrings.xml><?xml version="1.0" encoding="utf-8"?>
<sst xmlns="http://schemas.openxmlformats.org/spreadsheetml/2006/main" count="88" uniqueCount="68">
  <si>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</si>
  <si>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</si>
  <si>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</si>
  <si>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</si>
  <si>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</si>
  <si>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</si>
  <si>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</si>
  <si>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</si>
  <si>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</si>
  <si>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</si>
  <si>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</si>
  <si>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</si>
  <si>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</si>
  <si>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</si>
  <si>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</si>
  <si>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</si>
  <si>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</si>
  <si>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</si>
  <si>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</si>
  <si>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</si>
  <si>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</si>
  <si>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</si>
  <si>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</si>
  <si>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</si>
  <si>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</si>
  <si>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</si>
  <si>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</si>
  <si>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</si>
  <si>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</si>
  <si>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</si>
  <si>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SEGÚN LA INDICADA EN EL PLIEGO DE CONDICIONES</t>
  </si>
  <si>
    <t>Firma del Representante Legal</t>
  </si>
  <si>
    <t xml:space="preserve">ANEXO 13 - PROPUESTA ECONÓMICA 
COMPRA DE BIENES Y SERVICIOS DE MÍNIMA CUANTÍA 
(10% DE LA MENOR CUANTÍA)    </t>
  </si>
  <si>
    <t>Código: CC-F-232</t>
  </si>
  <si>
    <t>Los precios unitarios a ofertar en la propuesta económica para cada ítem no podrán superar el precio techo unitario establecido por la entidad so pena de causal de rechazo de la propuesta.</t>
  </si>
  <si>
    <t>En todo caso de no utilizarse todo el recurso económico disponible, al terminar el plazo de ejecución, se liquidará el contrato con el saldo a favor del municipio de Envigado.</t>
  </si>
  <si>
    <t>En caso de presentarse errores en la sumatoria de los ítems, bien sea por defectos de cuadro anexo o errores de sumatoria del oferente, la entidad ajustará tales errores. Lo que interesa para la entidad es que cada ítem no sobrepase los techos propuestos. Para ello es necesario que el proponente a la hora de entregar su propuesta lo haga en formato Excel para hacer las revisiones respectivas. En caso de que la propuesta llegue en un formato diferente la entidad podrá solicitar aclaración de la propuesta pidiendo la misma en formato Excel</t>
  </si>
  <si>
    <t>El contrato se adjudicará por el total de la propuesta económica  con menor valor y que cumpla con los requisitos habilitantes y demas requisitos expuestos en los documentos del proceso.</t>
  </si>
  <si>
    <t>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t>
  </si>
  <si>
    <t xml:space="preserve">Todos los requerimientos para dicho proceso se deberan verificar en la invitación publica el cual esta publicada en la página www.contratos.gov.co </t>
  </si>
  <si>
    <t>Los campos que deberán ser diligenciados por el oferente están resaltados de este color. En la parte superior las filas de la 5 a las 9 que corresponden a los datos específicos de cada oferente, y en la descripción de los ítems, son las columnas E y F, correspondientes al valor unitario antes de IVA y al % de IVA que se le aplicara al ítem, las demás celdas están formuladas y bloqueadas por  el Municipio para evitar errores.</t>
  </si>
  <si>
    <t>El oferente deberá tener en cuenta los valores asociados al contrato según el Acuerdo Municipal 052 de diciembre 22 de 2017 (Estatuto Tributario Municipal ), modificado por el acuerdo 044 del 2020 Y circular 0000086 del 2023, los cuales se encuentran discriminados en el estudio previo del proceso.</t>
  </si>
  <si>
    <t>INSTALACIÓN, CONEXIÓN, SOPORTE, LEVANTAMIENTO DE INFRAESTRUCTURA Y ACTUALIZACION DE DISEÑOS DE LOS SISTEMAS DE LA FIBRA OPTICA DEL MUNICIPIO DE ENVIGADO.</t>
  </si>
  <si>
    <t>ENV-11-32-1646-26</t>
  </si>
  <si>
    <t>PRESUPUESTO OFICIAL
$ 113.000.000
IVA INCLUIDO</t>
  </si>
  <si>
    <t>Suministro y tendido de cable de fibra óptica monomodo ADSS (48 hilos). El servicio contempla todos los materiales de ferretería necesarios (Helicoidales, trompoplatinas, pasadores, tuerca de ojo, hebillas, cinta bandi, crucetas para reservas), mano de obra calificada para trabajo en alturas, señalización de seguridad y entrega del tramo debidamente tensionado y operativo.</t>
  </si>
  <si>
    <t>Metro</t>
  </si>
  <si>
    <t>Suministro y tendido de cable de fibra óptica monomodo ADSS (12 hilos). El servicio contempla todos los materiales de ferretería necesarios (Helicoidales,trompoplatinas, pasadores, tuerca de ojo, hebillas, cinta bandi, crucetas para reservas), mano de obra calificada para trabajo en alturas, señalización de seguridad y entrega del tramo debidamente tensionado y operativo.</t>
  </si>
  <si>
    <t>Suministro y montaje de mufa de protección tipo domo para fibra óptica de 12 hilos. El servicio contempla el sellado termocontraíble o mecánico, organización interna de hilos en bandejas y fijación técnica en infraestructura aérea, asegurando la operatividad del enlace en ambientes exteriores.</t>
  </si>
  <si>
    <t>UND</t>
  </si>
  <si>
    <t>Suministro y montaje de mufa de protección tipo domo para fibra óptica de 24 hilos. El servicio contempla el sellado termocontraíble o mecánico, organización interna de hilos en bandejas y fijación técnica en infraestructura aérea, asegurando la operatividad del enlace en ambientes exteriores.</t>
  </si>
  <si>
    <t>Suministro y tendido de cable de fibra óptica monomodo
ADSS (24 hilos). El servicio contempla todos los materiales de ferretería necesarios
(Helicoidales,trompoplatinas, pasadores, tuerca de ojo, hebillas, cinta bandi, crucetas para reservas), mano de obra calificada para trabajo en alturas, señalización de seguridad y entrega del tramo debidamente tensionado y operativo.</t>
  </si>
  <si>
    <t>Suministro y montaje de ODF deslizable para 24 hilos, carcasa metálica para montaje en rack, equipado con charolas o cassettes de empalme, acopladores LC duplex, pigtails para la conectorización, elementos de gestión de curvatura (anillos), organizadores de cables, y etiquetas de identificación para garantizar la correcta organización, protección y conexión de las fibras. El servicio contempla la gestión interna de fibras, rotulación de puertos y todos los elementos necesarios para la plena operatividad del enlace.</t>
  </si>
  <si>
    <t>Suministro de Caja de Empalme (Optical Box) para Fibra Óptica de 12 Hilos: Unidad de terminación compacta equipada con 6 acopladores dúplex LC (Low Connector) para un total de 12 servicios. El ítem incluye chasis de distribución, bandejas internas para organización de fibra, manguitos de protección para empalmes, prensaestopas y kit de herrajes para montaje. Contempla todos los componentes necesarios para el peinado y aseguramiento de los hilos, garantizando una infraestructura robusta para conexiones de alta densidad.</t>
  </si>
  <si>
    <t>Suministro y montaje de mufa de protección tipo domo para fibra óptica de 48 hilos. El servicio contempla el sellado termocontraíble o mecánico, organización interna de hilos en bandejas y fijación técnica en infraestructura aérea, asegurando la operatividad del enlace en ambientes exteriores.</t>
  </si>
  <si>
    <t>Suministro de Caja de Empalme (Optical Box) para Fibra Óptica de 24 Hilos: Unidad de terminación compacta equipada con 12 acopladores dúplex LC (Low Connector) para un total de 12 servicios. El ítem incluye chasis de distribución, bandejas internas para organización de fibra, manguitos de protección para empalmes, prensaestopas y kit de herrajes para montaje. Contempla todos los componentes necesarios para el peinado y aseguramiento de los hilos, garantizando una infraestructura robusta para conexiones de alta densidad.</t>
  </si>
  <si>
    <t>Suministro, instalación, configuración y puesta en funcionamiento de módulo transceptor óptico tipo SFP (Small Form-factor Pluggable) monofibra (BiDi) de un (1) hilo, diseñado para la transmisión y recepción simultánea de datos a través de una única fibra óptica monomodo, utilizando longitudes de onda complementarias (WDM), garantizando la interoperabilidad con el equipo activo donde será instalado.
Incluye. Suministro del módulo SFP, Instalación física y configuración, Pruebas de funcionamiento y verificación del enlace óptico, Limpieza y organización del cableado óptico, Rotulación del puerto y del enlace (si aplica), Mano de obra especializada, Transporte, herramientas e insumos menores, Puesta en operación y entrega del servicio funcionando correctamente.</t>
  </si>
  <si>
    <t>Suministro de Patchcord de Fibra Óptica Multimodo Duplex LC/UPC a LC/UPC - 1 metros CERTIFICADO</t>
  </si>
  <si>
    <t>Suministro de Patchcord de Fibra Óptica Multimodo Duplex LC/UPC a LC/UPC - 2 metros CERTIFICADO</t>
  </si>
  <si>
    <t>Suministro de Patchcord de Fibra Óptica Multimodo Duplex LC/UPC a LC/UPC - 5 metros CERTIFICADO</t>
  </si>
  <si>
    <t>Suministro de Patchcord de Fibra Óptica Monomodo Duplex LC/UPC a LC/UPC - 1 metros CERTIFICADO</t>
  </si>
  <si>
    <t>Suministro de Patchcord de Fibra Óptica Monomodo Duplex LC/UPC a LC/UPC - 2 metros CERTIFICADO</t>
  </si>
  <si>
    <t>Suministro de Patchcord de Fibra Óptica Monomodo Duplex LC/UPC a LC/UPC - 5 metros CERTIFICADO</t>
  </si>
  <si>
    <t>Restauración integral de punto de falla (ruptura) en cable de fibra óptica ADSS (24 hilos). El servicio contempla materiales de ferretería para sujeción en poste, kit de limpieza, fusiones de precisión (tolerancia de fusion igual o inferior de 0,02 DB) y entrega de pruebas de potencia para garantizar el restablecimiento del servicio.</t>
  </si>
  <si>
    <t>Restauración integral de punto de falla (ruptura) en cable de fibra óptica ADSS (12 hilos). El servicio contempla materiales de ferretería para sujeción en poste, kit de limpieza, fusiones de precisión (tolerancia de fusion igual o inferior de 0,02 DB) y entrega de pruebas de potencia para garantizar el restablecimiento del servicio.</t>
  </si>
  <si>
    <t>Restauración integral de punto de falla (ruptura) en cable de fibra óptica ADSS (48 hilos). El servicio contempla materiales de ferretería para sujeción en poste, kit de limpieza, fusiones de precisión (tolerancia de fusion igual o inferior de 0,02 DB) y entrega de pruebas de potencia para garantizar el restablecimiento del servicio.</t>
  </si>
  <si>
    <t>Identificación, marcación y análisis de trayectoria de fibra óptica. El proceso incluye la instalación de plaquetas de identificación en cada poste y la entrega de un informe detallado con el levantamiento de la ruta (posteria). Se contemplan todos los insumos y herramientas necesarios para la correcta ejecución de la actividad y la entrega del informe final con carta de hilos.</t>
  </si>
  <si>
    <t>Empalme por fusión de un par de hilos de fibra óptica. El servicio es integral e incluye todos los insumos, materiales de fijación y actividades técnicas requeridas para la entrega del enlace funcional y certificado .
(tolerancia de fusion igual o inferior de 0,02 DB).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</si>
</sst>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u/>
      <sz val="10"/>
      <color theme="10"/>
      <name val="Arial"/>
    </font>
    <font>
      <b/>
      <u/>
      <sz val="14"/>
      <color theme="1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9">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right style="medium">
        <color indexed="64"/>
      </right>
      <top/>
      <bottom/>
      <diagonal/>
    </border>
    <border>
      <left style="medium">
        <color theme="3"/>
      </left>
      <right/>
      <top style="double">
        <color theme="4"/>
      </top>
      <bottom style="double">
        <color theme="4"/>
      </bottom>
      <diagonal/>
    </border>
    <border>
      <left style="medium">
        <color theme="3"/>
      </left>
      <right/>
      <top style="double">
        <color theme="4"/>
      </top>
      <bottom style="thin">
        <color theme="4"/>
      </bottom>
      <diagonal/>
    </border>
    <border>
      <left/>
      <right/>
      <top style="double">
        <color theme="4"/>
      </top>
      <bottom style="thin">
        <color theme="4"/>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8" fillId="0" borderId="0" applyNumberFormat="0" applyFill="0" applyBorder="0" applyAlignment="0" applyProtection="0"/>
  </cellStyleXfs>
  <cellXfs count="92">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5" fillId="8" borderId="1" xfId="6" applyFont="1" applyFill="1" applyAlignment="1">
      <alignment horizontal="center" vertical="center" wrapText="1"/>
    </xf>
    <xf numFmtId="1" fontId="15" fillId="8" borderId="1" xfId="6" applyNumberFormat="1" applyFont="1" applyFill="1" applyAlignment="1">
      <alignment horizontal="center" vertical="center"/>
    </xf>
    <xf numFmtId="0" fontId="15"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5" borderId="14" xfId="7" applyNumberFormat="1" applyFont="1" applyFill="1" applyBorder="1" applyAlignment="1">
      <alignment horizontal="center" vertical="center" wrapText="1"/>
    </xf>
    <xf numFmtId="166" fontId="8" fillId="3" borderId="2" xfId="7" applyNumberFormat="1" applyFont="1" applyFill="1" applyAlignment="1" applyProtection="1">
      <alignment horizontal="center" vertical="center" wrapText="1"/>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167" fontId="8" fillId="0" borderId="2" xfId="7" applyNumberFormat="1" applyFont="1" applyAlignment="1">
      <alignment horizontal="center" vertical="center" wrapText="1"/>
    </xf>
    <xf numFmtId="167" fontId="8" fillId="0" borderId="2" xfId="7" applyNumberFormat="1" applyFont="1" applyAlignment="1" applyProtection="1">
      <alignment horizontal="center" vertical="center" wrapText="1"/>
    </xf>
    <xf numFmtId="167" fontId="6" fillId="7" borderId="1" xfId="6" applyNumberFormat="1" applyFont="1" applyFill="1" applyAlignment="1">
      <alignment horizontal="center" vertical="center"/>
    </xf>
    <xf numFmtId="0" fontId="5" fillId="0" borderId="0" xfId="0" applyFont="1" applyAlignment="1">
      <alignment horizontal="left" vertical="center"/>
    </xf>
    <xf numFmtId="0" fontId="19" fillId="2" borderId="25" xfId="8" applyFont="1" applyFill="1" applyBorder="1" applyAlignment="1">
      <alignment vertical="center" wrapText="1"/>
    </xf>
    <xf numFmtId="0" fontId="11" fillId="0" borderId="13" xfId="7" applyFont="1" applyFill="1" applyBorder="1" applyAlignment="1">
      <alignment vertical="center" wrapText="1"/>
    </xf>
    <xf numFmtId="0" fontId="11" fillId="0" borderId="14" xfId="7" applyFont="1" applyFill="1" applyBorder="1" applyAlignment="1">
      <alignment vertical="center" wrapText="1"/>
    </xf>
    <xf numFmtId="0" fontId="11" fillId="0" borderId="26" xfId="7" applyFont="1" applyFill="1" applyBorder="1" applyAlignment="1">
      <alignment vertical="center" wrapText="1"/>
    </xf>
    <xf numFmtId="0" fontId="11" fillId="0" borderId="6" xfId="7" applyFont="1" applyFill="1" applyBorder="1" applyAlignment="1">
      <alignment vertical="center" wrapText="1"/>
    </xf>
    <xf numFmtId="0" fontId="11" fillId="0" borderId="17" xfId="7" applyFont="1" applyFill="1" applyBorder="1" applyAlignment="1">
      <alignment vertical="center" wrapText="1"/>
    </xf>
    <xf numFmtId="0" fontId="11" fillId="3" borderId="26" xfId="7" applyFont="1" applyFill="1" applyBorder="1" applyAlignment="1">
      <alignment vertical="center" wrapText="1"/>
    </xf>
    <xf numFmtId="0" fontId="11" fillId="3" borderId="6" xfId="7" applyFont="1" applyFill="1" applyBorder="1" applyAlignment="1">
      <alignment vertical="center" wrapText="1"/>
    </xf>
    <xf numFmtId="0" fontId="11" fillId="3" borderId="17" xfId="7" applyFont="1" applyFill="1" applyBorder="1" applyAlignment="1">
      <alignmen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5" fillId="8" borderId="1" xfId="6" applyFont="1" applyFill="1" applyAlignment="1">
      <alignment horizontal="center" vertical="center"/>
    </xf>
    <xf numFmtId="0" fontId="15" fillId="8" borderId="19" xfId="6" applyFont="1" applyFill="1" applyBorder="1" applyAlignment="1">
      <alignment horizontal="center" vertical="center"/>
    </xf>
    <xf numFmtId="0" fontId="15" fillId="8" borderId="1" xfId="6" applyFont="1" applyFill="1" applyAlignment="1">
      <alignment horizontal="center" vertical="center" wrapText="1"/>
    </xf>
    <xf numFmtId="0" fontId="15"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9" fillId="2" borderId="27" xfId="8" applyFont="1" applyFill="1" applyBorder="1" applyAlignment="1">
      <alignment vertical="center" wrapText="1"/>
    </xf>
    <xf numFmtId="0" fontId="19" fillId="2" borderId="28" xfId="8" applyFont="1" applyFill="1" applyBorder="1" applyAlignment="1">
      <alignment vertical="center" wrapText="1"/>
    </xf>
    <xf numFmtId="0" fontId="11" fillId="0" borderId="2" xfId="7" applyFont="1" applyFill="1" applyBorder="1" applyAlignment="1">
      <alignment vertical="center" wrapText="1"/>
    </xf>
    <xf numFmtId="0" fontId="11" fillId="0" borderId="2" xfId="7" applyFont="1" applyFill="1" applyBorder="1" applyAlignment="1">
      <alignment horizontal="left" vertical="center"/>
    </xf>
  </cellXfs>
  <cellStyles count="9">
    <cellStyle name="Hipervínculo" xfId="8" builtinId="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1"/>
  <sheetViews>
    <sheetView showGridLines="0" tabSelected="1" defaultGridColor="0" view="pageBreakPreview" colorId="44" zoomScale="90" zoomScaleNormal="90" zoomScaleSheetLayoutView="90" workbookViewId="0">
      <selection activeCell="A41" sqref="A41:L41"/>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7" width="13.285156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76"/>
      <c r="B1" s="77"/>
      <c r="C1" s="82" t="s">
        <v>32</v>
      </c>
      <c r="D1" s="82"/>
      <c r="E1" s="82"/>
      <c r="F1" s="82"/>
      <c r="G1" s="82"/>
      <c r="H1" s="82"/>
      <c r="I1" s="82"/>
      <c r="J1" s="82"/>
      <c r="K1" s="67" t="s">
        <v>33</v>
      </c>
      <c r="L1" s="68"/>
    </row>
    <row r="2" spans="1:12" ht="35.1" customHeight="1" thickTop="1" thickBot="1" x14ac:dyDescent="0.25">
      <c r="A2" s="78"/>
      <c r="B2" s="79"/>
      <c r="C2" s="83"/>
      <c r="D2" s="83"/>
      <c r="E2" s="83"/>
      <c r="F2" s="83"/>
      <c r="G2" s="83"/>
      <c r="H2" s="83"/>
      <c r="I2" s="83"/>
      <c r="J2" s="83"/>
      <c r="K2" s="69" t="s">
        <v>24</v>
      </c>
      <c r="L2" s="70"/>
    </row>
    <row r="3" spans="1:12" ht="43.5" customHeight="1" thickTop="1" thickBot="1" x14ac:dyDescent="0.25">
      <c r="A3" s="80" t="s">
        <v>10</v>
      </c>
      <c r="B3" s="81"/>
      <c r="C3" s="84" t="s">
        <v>42</v>
      </c>
      <c r="D3" s="85"/>
      <c r="E3" s="85"/>
      <c r="F3" s="85"/>
      <c r="G3" s="85"/>
      <c r="H3" s="85"/>
      <c r="I3" s="85"/>
      <c r="J3" s="85"/>
      <c r="K3" s="71" t="s">
        <v>44</v>
      </c>
      <c r="L3" s="72"/>
    </row>
    <row r="4" spans="1:12" ht="21.2" customHeight="1" thickTop="1" thickBot="1" x14ac:dyDescent="0.25">
      <c r="A4" s="80" t="s">
        <v>11</v>
      </c>
      <c r="B4" s="81"/>
      <c r="C4" s="86" t="s">
        <v>43</v>
      </c>
      <c r="D4" s="87"/>
      <c r="E4" s="87"/>
      <c r="F4" s="87"/>
      <c r="G4" s="87"/>
      <c r="H4" s="87"/>
      <c r="I4" s="87"/>
      <c r="J4" s="87"/>
      <c r="K4" s="73"/>
      <c r="L4" s="74"/>
    </row>
    <row r="5" spans="1:12" ht="21.2" customHeight="1" thickTop="1" thickBot="1" x14ac:dyDescent="0.25">
      <c r="A5" s="50" t="s">
        <v>0</v>
      </c>
      <c r="B5" s="51"/>
      <c r="C5" s="65"/>
      <c r="D5" s="75"/>
      <c r="E5" s="75"/>
      <c r="F5" s="75"/>
      <c r="G5" s="75"/>
      <c r="H5" s="75"/>
      <c r="I5" s="75"/>
      <c r="J5" s="75"/>
      <c r="K5" s="6" t="s">
        <v>1</v>
      </c>
      <c r="L5" s="17"/>
    </row>
    <row r="6" spans="1:12" ht="21.2" customHeight="1" thickTop="1" thickBot="1" x14ac:dyDescent="0.25">
      <c r="A6" s="50" t="s">
        <v>13</v>
      </c>
      <c r="B6" s="51"/>
      <c r="C6" s="64"/>
      <c r="D6" s="51"/>
      <c r="E6" s="51"/>
      <c r="F6" s="51"/>
      <c r="G6" s="51"/>
      <c r="H6" s="51"/>
      <c r="I6" s="51"/>
      <c r="J6" s="51"/>
      <c r="K6" s="6" t="s">
        <v>12</v>
      </c>
      <c r="L6" s="17"/>
    </row>
    <row r="7" spans="1:12" ht="21.2" customHeight="1" thickTop="1" thickBot="1" x14ac:dyDescent="0.25">
      <c r="A7" s="50" t="s">
        <v>2</v>
      </c>
      <c r="B7" s="51"/>
      <c r="C7" s="64"/>
      <c r="D7" s="51"/>
      <c r="E7" s="51"/>
      <c r="F7" s="51"/>
      <c r="G7" s="51"/>
      <c r="H7" s="51"/>
      <c r="I7" s="51"/>
      <c r="J7" s="51"/>
      <c r="K7" s="6" t="s">
        <v>14</v>
      </c>
      <c r="L7" s="10"/>
    </row>
    <row r="8" spans="1:12" ht="21.2" customHeight="1" thickTop="1" thickBot="1" x14ac:dyDescent="0.25">
      <c r="A8" s="50" t="s">
        <v>25</v>
      </c>
      <c r="B8" s="51"/>
      <c r="C8" s="64"/>
      <c r="D8" s="51"/>
      <c r="E8" s="51"/>
      <c r="F8" s="51"/>
      <c r="G8" s="51"/>
      <c r="H8" s="51"/>
      <c r="I8" s="51"/>
      <c r="J8" s="51"/>
      <c r="K8" s="65"/>
      <c r="L8" s="66"/>
    </row>
    <row r="9" spans="1:12" ht="21.2" customHeight="1" thickTop="1" thickBot="1" x14ac:dyDescent="0.25">
      <c r="A9" s="50" t="s">
        <v>21</v>
      </c>
      <c r="B9" s="51"/>
      <c r="C9" s="51" t="s">
        <v>22</v>
      </c>
      <c r="D9" s="51"/>
      <c r="E9" s="51"/>
      <c r="F9" s="51"/>
      <c r="G9" s="51"/>
      <c r="H9" s="51"/>
      <c r="I9" s="51"/>
      <c r="J9" s="51"/>
      <c r="K9" s="51"/>
      <c r="L9" s="56"/>
    </row>
    <row r="10" spans="1:12" ht="21.2" customHeight="1" thickTop="1" thickBot="1" x14ac:dyDescent="0.25">
      <c r="A10" s="55" t="s">
        <v>18</v>
      </c>
      <c r="B10" s="54" t="s">
        <v>28</v>
      </c>
      <c r="C10" s="54" t="s">
        <v>15</v>
      </c>
      <c r="D10" s="54" t="s">
        <v>17</v>
      </c>
      <c r="E10" s="52" t="s">
        <v>16</v>
      </c>
      <c r="F10" s="52"/>
      <c r="G10" s="52"/>
      <c r="H10" s="52"/>
      <c r="I10" s="52"/>
      <c r="J10" s="52"/>
      <c r="K10" s="52"/>
      <c r="L10" s="53"/>
    </row>
    <row r="11" spans="1:12" ht="64.5" customHeight="1" thickBot="1" x14ac:dyDescent="0.25">
      <c r="A11" s="55"/>
      <c r="B11" s="54"/>
      <c r="C11" s="54"/>
      <c r="D11" s="54"/>
      <c r="E11" s="14" t="s">
        <v>29</v>
      </c>
      <c r="F11" s="15" t="s">
        <v>3</v>
      </c>
      <c r="G11" s="14" t="s">
        <v>7</v>
      </c>
      <c r="H11" s="14" t="s">
        <v>26</v>
      </c>
      <c r="I11" s="14" t="s">
        <v>27</v>
      </c>
      <c r="J11" s="14" t="s">
        <v>8</v>
      </c>
      <c r="K11" s="14" t="s">
        <v>19</v>
      </c>
      <c r="L11" s="16" t="s">
        <v>20</v>
      </c>
    </row>
    <row r="12" spans="1:12" s="4" customFormat="1" ht="156.75" thickTop="1" thickBot="1" x14ac:dyDescent="0.25">
      <c r="A12" s="11">
        <v>1</v>
      </c>
      <c r="B12" s="7" t="s">
        <v>45</v>
      </c>
      <c r="C12" s="8" t="s">
        <v>46</v>
      </c>
      <c r="D12" s="9">
        <v>1</v>
      </c>
      <c r="E12" s="19"/>
      <c r="F12" s="5"/>
      <c r="G12" s="23">
        <f>SUM(E12*F12)</f>
        <v>0</v>
      </c>
      <c r="H12" s="24">
        <f>SUM(E12+G12)</f>
        <v>0</v>
      </c>
      <c r="I12" s="24">
        <f>G12*D12</f>
        <v>0</v>
      </c>
      <c r="J12" s="24">
        <f>E12*D12</f>
        <v>0</v>
      </c>
      <c r="K12" s="24">
        <f>J12+I12</f>
        <v>0</v>
      </c>
      <c r="L12" s="18">
        <v>26517</v>
      </c>
    </row>
    <row r="13" spans="1:12" s="4" customFormat="1" ht="156.75" thickTop="1" thickBot="1" x14ac:dyDescent="0.25">
      <c r="A13" s="11">
        <v>2</v>
      </c>
      <c r="B13" s="7" t="s">
        <v>47</v>
      </c>
      <c r="C13" s="8" t="s">
        <v>46</v>
      </c>
      <c r="D13" s="9">
        <v>1</v>
      </c>
      <c r="E13" s="19"/>
      <c r="F13" s="5"/>
      <c r="G13" s="23">
        <f t="shared" ref="G13:G19" si="0">SUM(E13*F13)</f>
        <v>0</v>
      </c>
      <c r="H13" s="24">
        <f t="shared" ref="H13:H19" si="1">SUM(E13+G13)</f>
        <v>0</v>
      </c>
      <c r="I13" s="24">
        <f t="shared" ref="I13:I19" si="2">G13*D13</f>
        <v>0</v>
      </c>
      <c r="J13" s="24">
        <f t="shared" ref="J13:J19" si="3">E13*D13</f>
        <v>0</v>
      </c>
      <c r="K13" s="24">
        <f t="shared" ref="K13:K19" si="4">J13+I13</f>
        <v>0</v>
      </c>
      <c r="L13" s="18">
        <v>15133</v>
      </c>
    </row>
    <row r="14" spans="1:12" s="4" customFormat="1" ht="122.25" thickTop="1" thickBot="1" x14ac:dyDescent="0.25">
      <c r="A14" s="11">
        <v>3</v>
      </c>
      <c r="B14" s="7" t="s">
        <v>48</v>
      </c>
      <c r="C14" s="8" t="s">
        <v>49</v>
      </c>
      <c r="D14" s="9">
        <v>1</v>
      </c>
      <c r="E14" s="19"/>
      <c r="F14" s="5"/>
      <c r="G14" s="23">
        <f t="shared" si="0"/>
        <v>0</v>
      </c>
      <c r="H14" s="24">
        <f t="shared" si="1"/>
        <v>0</v>
      </c>
      <c r="I14" s="24">
        <f t="shared" si="2"/>
        <v>0</v>
      </c>
      <c r="J14" s="24">
        <f t="shared" si="3"/>
        <v>0</v>
      </c>
      <c r="K14" s="24">
        <f t="shared" si="4"/>
        <v>0</v>
      </c>
      <c r="L14" s="18">
        <v>737685</v>
      </c>
    </row>
    <row r="15" spans="1:12" s="4" customFormat="1" ht="122.25" thickTop="1" thickBot="1" x14ac:dyDescent="0.25">
      <c r="A15" s="11">
        <v>4</v>
      </c>
      <c r="B15" s="7" t="s">
        <v>50</v>
      </c>
      <c r="C15" s="8" t="s">
        <v>49</v>
      </c>
      <c r="D15" s="9">
        <v>1</v>
      </c>
      <c r="E15" s="19"/>
      <c r="F15" s="5"/>
      <c r="G15" s="23">
        <f t="shared" si="0"/>
        <v>0</v>
      </c>
      <c r="H15" s="24">
        <f t="shared" si="1"/>
        <v>0</v>
      </c>
      <c r="I15" s="24">
        <f t="shared" si="2"/>
        <v>0</v>
      </c>
      <c r="J15" s="24">
        <f t="shared" si="3"/>
        <v>0</v>
      </c>
      <c r="K15" s="24">
        <f t="shared" si="4"/>
        <v>0</v>
      </c>
      <c r="L15" s="18">
        <v>938871</v>
      </c>
    </row>
    <row r="16" spans="1:12" s="4" customFormat="1" ht="174" thickTop="1" thickBot="1" x14ac:dyDescent="0.25">
      <c r="A16" s="11">
        <v>5</v>
      </c>
      <c r="B16" s="7" t="s">
        <v>51</v>
      </c>
      <c r="C16" s="8" t="s">
        <v>46</v>
      </c>
      <c r="D16" s="9">
        <v>1</v>
      </c>
      <c r="E16" s="19"/>
      <c r="F16" s="5"/>
      <c r="G16" s="23">
        <f t="shared" si="0"/>
        <v>0</v>
      </c>
      <c r="H16" s="24">
        <f t="shared" si="1"/>
        <v>0</v>
      </c>
      <c r="I16" s="24">
        <f t="shared" si="2"/>
        <v>0</v>
      </c>
      <c r="J16" s="24">
        <f t="shared" si="3"/>
        <v>0</v>
      </c>
      <c r="K16" s="24">
        <f t="shared" si="4"/>
        <v>0</v>
      </c>
      <c r="L16" s="18">
        <v>18312</v>
      </c>
    </row>
    <row r="17" spans="1:12" s="4" customFormat="1" ht="225.75" thickTop="1" thickBot="1" x14ac:dyDescent="0.25">
      <c r="A17" s="11">
        <v>6</v>
      </c>
      <c r="B17" s="7" t="s">
        <v>52</v>
      </c>
      <c r="C17" s="8" t="s">
        <v>49</v>
      </c>
      <c r="D17" s="9">
        <v>1</v>
      </c>
      <c r="E17" s="19"/>
      <c r="F17" s="5"/>
      <c r="G17" s="23">
        <f t="shared" si="0"/>
        <v>0</v>
      </c>
      <c r="H17" s="24">
        <f t="shared" si="1"/>
        <v>0</v>
      </c>
      <c r="I17" s="24">
        <f t="shared" si="2"/>
        <v>0</v>
      </c>
      <c r="J17" s="24">
        <f t="shared" si="3"/>
        <v>0</v>
      </c>
      <c r="K17" s="24">
        <f t="shared" si="4"/>
        <v>0</v>
      </c>
      <c r="L17" s="18">
        <v>1877743</v>
      </c>
    </row>
    <row r="18" spans="1:12" s="4" customFormat="1" ht="225.75" thickTop="1" thickBot="1" x14ac:dyDescent="0.25">
      <c r="A18" s="11">
        <v>7</v>
      </c>
      <c r="B18" s="7" t="s">
        <v>53</v>
      </c>
      <c r="C18" s="8" t="s">
        <v>49</v>
      </c>
      <c r="D18" s="9">
        <v>1</v>
      </c>
      <c r="E18" s="19"/>
      <c r="F18" s="5"/>
      <c r="G18" s="23">
        <f t="shared" si="0"/>
        <v>0</v>
      </c>
      <c r="H18" s="24">
        <f t="shared" si="1"/>
        <v>0</v>
      </c>
      <c r="I18" s="24">
        <f t="shared" si="2"/>
        <v>0</v>
      </c>
      <c r="J18" s="24">
        <f t="shared" si="3"/>
        <v>0</v>
      </c>
      <c r="K18" s="24">
        <f t="shared" si="4"/>
        <v>0</v>
      </c>
      <c r="L18" s="18">
        <v>804747</v>
      </c>
    </row>
    <row r="19" spans="1:12" s="4" customFormat="1" ht="122.25" thickTop="1" thickBot="1" x14ac:dyDescent="0.25">
      <c r="A19" s="11">
        <v>8</v>
      </c>
      <c r="B19" s="7" t="s">
        <v>54</v>
      </c>
      <c r="C19" s="8" t="s">
        <v>49</v>
      </c>
      <c r="D19" s="9">
        <v>1</v>
      </c>
      <c r="E19" s="19"/>
      <c r="F19" s="5"/>
      <c r="G19" s="23">
        <f t="shared" si="0"/>
        <v>0</v>
      </c>
      <c r="H19" s="24">
        <f t="shared" si="1"/>
        <v>0</v>
      </c>
      <c r="I19" s="24">
        <f t="shared" si="2"/>
        <v>0</v>
      </c>
      <c r="J19" s="24">
        <f t="shared" si="3"/>
        <v>0</v>
      </c>
      <c r="K19" s="24">
        <f t="shared" si="4"/>
        <v>0</v>
      </c>
      <c r="L19" s="18">
        <v>1140058</v>
      </c>
    </row>
    <row r="20" spans="1:12" s="4" customFormat="1" ht="225.75" thickTop="1" thickBot="1" x14ac:dyDescent="0.25">
      <c r="A20" s="11">
        <v>9</v>
      </c>
      <c r="B20" s="7" t="s">
        <v>55</v>
      </c>
      <c r="C20" s="8" t="s">
        <v>49</v>
      </c>
      <c r="D20" s="9">
        <v>1</v>
      </c>
      <c r="E20" s="19"/>
      <c r="F20" s="5"/>
      <c r="G20" s="23">
        <f t="shared" ref="G20:G32" si="5">SUM(E20*F20)</f>
        <v>0</v>
      </c>
      <c r="H20" s="24">
        <f t="shared" ref="H20:H32" si="6">SUM(E20+G20)</f>
        <v>0</v>
      </c>
      <c r="I20" s="24">
        <f t="shared" ref="I20:I32" si="7">G20*D20</f>
        <v>0</v>
      </c>
      <c r="J20" s="24">
        <f t="shared" ref="J20:J32" si="8">E20*D20</f>
        <v>0</v>
      </c>
      <c r="K20" s="24">
        <f t="shared" ref="K20:K32" si="9">J20+I20</f>
        <v>0</v>
      </c>
      <c r="L20" s="18">
        <v>1207120</v>
      </c>
    </row>
    <row r="21" spans="1:12" s="4" customFormat="1" ht="329.25" thickTop="1" thickBot="1" x14ac:dyDescent="0.25">
      <c r="A21" s="11">
        <v>10</v>
      </c>
      <c r="B21" s="7" t="s">
        <v>56</v>
      </c>
      <c r="C21" s="8" t="s">
        <v>49</v>
      </c>
      <c r="D21" s="9">
        <v>1</v>
      </c>
      <c r="E21" s="19"/>
      <c r="F21" s="5"/>
      <c r="G21" s="23">
        <f t="shared" si="5"/>
        <v>0</v>
      </c>
      <c r="H21" s="24">
        <f t="shared" si="6"/>
        <v>0</v>
      </c>
      <c r="I21" s="24">
        <f t="shared" si="7"/>
        <v>0</v>
      </c>
      <c r="J21" s="24">
        <f t="shared" si="8"/>
        <v>0</v>
      </c>
      <c r="K21" s="24">
        <f t="shared" si="9"/>
        <v>0</v>
      </c>
      <c r="L21" s="18">
        <v>456023</v>
      </c>
    </row>
    <row r="22" spans="1:12" s="4" customFormat="1" ht="53.25" thickTop="1" thickBot="1" x14ac:dyDescent="0.25">
      <c r="A22" s="11">
        <v>11</v>
      </c>
      <c r="B22" s="7" t="s">
        <v>57</v>
      </c>
      <c r="C22" s="8" t="s">
        <v>49</v>
      </c>
      <c r="D22" s="9">
        <v>1</v>
      </c>
      <c r="E22" s="19"/>
      <c r="F22" s="5"/>
      <c r="G22" s="23">
        <f t="shared" si="5"/>
        <v>0</v>
      </c>
      <c r="H22" s="24">
        <f t="shared" si="6"/>
        <v>0</v>
      </c>
      <c r="I22" s="24">
        <f t="shared" si="7"/>
        <v>0</v>
      </c>
      <c r="J22" s="24">
        <f t="shared" si="8"/>
        <v>0</v>
      </c>
      <c r="K22" s="24">
        <f t="shared" si="9"/>
        <v>0</v>
      </c>
      <c r="L22" s="18">
        <v>117502</v>
      </c>
    </row>
    <row r="23" spans="1:12" s="4" customFormat="1" ht="53.25" thickTop="1" thickBot="1" x14ac:dyDescent="0.25">
      <c r="A23" s="11">
        <v>12</v>
      </c>
      <c r="B23" s="7" t="s">
        <v>58</v>
      </c>
      <c r="C23" s="8" t="s">
        <v>49</v>
      </c>
      <c r="D23" s="9">
        <v>1</v>
      </c>
      <c r="E23" s="19"/>
      <c r="F23" s="5"/>
      <c r="G23" s="23">
        <f t="shared" si="5"/>
        <v>0</v>
      </c>
      <c r="H23" s="24">
        <f t="shared" si="6"/>
        <v>0</v>
      </c>
      <c r="I23" s="24">
        <f t="shared" si="7"/>
        <v>0</v>
      </c>
      <c r="J23" s="24">
        <f t="shared" si="8"/>
        <v>0</v>
      </c>
      <c r="K23" s="24">
        <f t="shared" si="9"/>
        <v>0</v>
      </c>
      <c r="L23" s="18">
        <v>141301</v>
      </c>
    </row>
    <row r="24" spans="1:12" s="4" customFormat="1" ht="53.25" thickTop="1" thickBot="1" x14ac:dyDescent="0.25">
      <c r="A24" s="11">
        <v>13</v>
      </c>
      <c r="B24" s="7" t="s">
        <v>59</v>
      </c>
      <c r="C24" s="8" t="s">
        <v>49</v>
      </c>
      <c r="D24" s="9">
        <v>1</v>
      </c>
      <c r="E24" s="19"/>
      <c r="F24" s="5"/>
      <c r="G24" s="23">
        <f t="shared" si="5"/>
        <v>0</v>
      </c>
      <c r="H24" s="24">
        <f t="shared" si="6"/>
        <v>0</v>
      </c>
      <c r="I24" s="24">
        <f t="shared" si="7"/>
        <v>0</v>
      </c>
      <c r="J24" s="24">
        <f t="shared" si="8"/>
        <v>0</v>
      </c>
      <c r="K24" s="24">
        <f t="shared" si="9"/>
        <v>0</v>
      </c>
      <c r="L24" s="18">
        <v>137520</v>
      </c>
    </row>
    <row r="25" spans="1:12" s="4" customFormat="1" ht="53.25" thickTop="1" thickBot="1" x14ac:dyDescent="0.25">
      <c r="A25" s="11">
        <v>14</v>
      </c>
      <c r="B25" s="7" t="s">
        <v>60</v>
      </c>
      <c r="C25" s="8" t="s">
        <v>49</v>
      </c>
      <c r="D25" s="9">
        <v>1</v>
      </c>
      <c r="E25" s="19"/>
      <c r="F25" s="5"/>
      <c r="G25" s="23">
        <f t="shared" si="5"/>
        <v>0</v>
      </c>
      <c r="H25" s="24">
        <f t="shared" si="6"/>
        <v>0</v>
      </c>
      <c r="I25" s="24">
        <f t="shared" si="7"/>
        <v>0</v>
      </c>
      <c r="J25" s="24">
        <f t="shared" si="8"/>
        <v>0</v>
      </c>
      <c r="K25" s="24">
        <f t="shared" si="9"/>
        <v>0</v>
      </c>
      <c r="L25" s="18">
        <v>424489</v>
      </c>
    </row>
    <row r="26" spans="1:12" s="4" customFormat="1" ht="53.25" thickTop="1" thickBot="1" x14ac:dyDescent="0.25">
      <c r="A26" s="11">
        <v>15</v>
      </c>
      <c r="B26" s="7" t="s">
        <v>61</v>
      </c>
      <c r="C26" s="8" t="s">
        <v>49</v>
      </c>
      <c r="D26" s="9">
        <v>1</v>
      </c>
      <c r="E26" s="19"/>
      <c r="F26" s="5"/>
      <c r="G26" s="23">
        <f t="shared" si="5"/>
        <v>0</v>
      </c>
      <c r="H26" s="24">
        <f t="shared" si="6"/>
        <v>0</v>
      </c>
      <c r="I26" s="24">
        <f t="shared" si="7"/>
        <v>0</v>
      </c>
      <c r="J26" s="24">
        <f t="shared" si="8"/>
        <v>0</v>
      </c>
      <c r="K26" s="24">
        <f t="shared" si="9"/>
        <v>0</v>
      </c>
      <c r="L26" s="18">
        <v>623322</v>
      </c>
    </row>
    <row r="27" spans="1:12" s="4" customFormat="1" ht="53.25" thickTop="1" thickBot="1" x14ac:dyDescent="0.25">
      <c r="A27" s="11">
        <v>16</v>
      </c>
      <c r="B27" s="7" t="s">
        <v>62</v>
      </c>
      <c r="C27" s="8" t="s">
        <v>49</v>
      </c>
      <c r="D27" s="9">
        <v>1</v>
      </c>
      <c r="E27" s="19"/>
      <c r="F27" s="5"/>
      <c r="G27" s="23">
        <f t="shared" si="5"/>
        <v>0</v>
      </c>
      <c r="H27" s="24">
        <f t="shared" si="6"/>
        <v>0</v>
      </c>
      <c r="I27" s="24">
        <f t="shared" si="7"/>
        <v>0</v>
      </c>
      <c r="J27" s="24">
        <f t="shared" si="8"/>
        <v>0</v>
      </c>
      <c r="K27" s="24">
        <f t="shared" si="9"/>
        <v>0</v>
      </c>
      <c r="L27" s="18">
        <v>103803</v>
      </c>
    </row>
    <row r="28" spans="1:12" s="4" customFormat="1" ht="139.5" thickTop="1" thickBot="1" x14ac:dyDescent="0.25">
      <c r="A28" s="11">
        <v>17</v>
      </c>
      <c r="B28" s="7" t="s">
        <v>63</v>
      </c>
      <c r="C28" s="8" t="s">
        <v>49</v>
      </c>
      <c r="D28" s="9">
        <v>1</v>
      </c>
      <c r="E28" s="19"/>
      <c r="F28" s="5"/>
      <c r="G28" s="23">
        <f t="shared" si="5"/>
        <v>0</v>
      </c>
      <c r="H28" s="24">
        <f t="shared" si="6"/>
        <v>0</v>
      </c>
      <c r="I28" s="24">
        <f t="shared" si="7"/>
        <v>0</v>
      </c>
      <c r="J28" s="24">
        <f t="shared" si="8"/>
        <v>0</v>
      </c>
      <c r="K28" s="24">
        <f t="shared" si="9"/>
        <v>0</v>
      </c>
      <c r="L28" s="18">
        <v>2213054</v>
      </c>
    </row>
    <row r="29" spans="1:12" s="4" customFormat="1" ht="139.5" thickTop="1" thickBot="1" x14ac:dyDescent="0.25">
      <c r="A29" s="11">
        <v>18</v>
      </c>
      <c r="B29" s="7" t="s">
        <v>64</v>
      </c>
      <c r="C29" s="8" t="s">
        <v>49</v>
      </c>
      <c r="D29" s="9">
        <v>1</v>
      </c>
      <c r="E29" s="19"/>
      <c r="F29" s="5"/>
      <c r="G29" s="23">
        <f t="shared" si="5"/>
        <v>0</v>
      </c>
      <c r="H29" s="24">
        <f t="shared" si="6"/>
        <v>0</v>
      </c>
      <c r="I29" s="24">
        <f t="shared" si="7"/>
        <v>0</v>
      </c>
      <c r="J29" s="24">
        <f t="shared" si="8"/>
        <v>0</v>
      </c>
      <c r="K29" s="24">
        <f t="shared" si="9"/>
        <v>0</v>
      </c>
      <c r="L29" s="18">
        <v>1609494</v>
      </c>
    </row>
    <row r="30" spans="1:12" s="4" customFormat="1" ht="139.5" thickTop="1" thickBot="1" x14ac:dyDescent="0.25">
      <c r="A30" s="11">
        <v>19</v>
      </c>
      <c r="B30" s="7" t="s">
        <v>65</v>
      </c>
      <c r="C30" s="8" t="s">
        <v>49</v>
      </c>
      <c r="D30" s="9">
        <v>1</v>
      </c>
      <c r="E30" s="19"/>
      <c r="F30" s="5"/>
      <c r="G30" s="23">
        <f t="shared" si="5"/>
        <v>0</v>
      </c>
      <c r="H30" s="24">
        <f t="shared" si="6"/>
        <v>0</v>
      </c>
      <c r="I30" s="24">
        <f t="shared" si="7"/>
        <v>0</v>
      </c>
      <c r="J30" s="24">
        <f t="shared" si="8"/>
        <v>0</v>
      </c>
      <c r="K30" s="24">
        <f t="shared" si="9"/>
        <v>0</v>
      </c>
      <c r="L30" s="18">
        <v>2655665</v>
      </c>
    </row>
    <row r="31" spans="1:12" s="4" customFormat="1" ht="156.75" thickTop="1" thickBot="1" x14ac:dyDescent="0.25">
      <c r="A31" s="11">
        <v>20</v>
      </c>
      <c r="B31" s="7" t="s">
        <v>66</v>
      </c>
      <c r="C31" s="8" t="s">
        <v>46</v>
      </c>
      <c r="D31" s="9">
        <v>1</v>
      </c>
      <c r="E31" s="19"/>
      <c r="F31" s="5"/>
      <c r="G31" s="23">
        <f t="shared" si="5"/>
        <v>0</v>
      </c>
      <c r="H31" s="24">
        <f t="shared" si="6"/>
        <v>0</v>
      </c>
      <c r="I31" s="24">
        <f t="shared" si="7"/>
        <v>0</v>
      </c>
      <c r="J31" s="24">
        <f t="shared" si="8"/>
        <v>0</v>
      </c>
      <c r="K31" s="24">
        <f t="shared" si="9"/>
        <v>0</v>
      </c>
      <c r="L31" s="18">
        <v>606306</v>
      </c>
    </row>
    <row r="32" spans="1:12" s="4" customFormat="1" ht="122.25" thickTop="1" thickBot="1" x14ac:dyDescent="0.25">
      <c r="A32" s="11">
        <v>21</v>
      </c>
      <c r="B32" s="7" t="s">
        <v>67</v>
      </c>
      <c r="C32" s="8" t="s">
        <v>49</v>
      </c>
      <c r="D32" s="9">
        <v>1</v>
      </c>
      <c r="E32" s="19"/>
      <c r="F32" s="5"/>
      <c r="G32" s="23">
        <f t="shared" si="5"/>
        <v>0</v>
      </c>
      <c r="H32" s="24">
        <f t="shared" si="6"/>
        <v>0</v>
      </c>
      <c r="I32" s="24">
        <f t="shared" si="7"/>
        <v>0</v>
      </c>
      <c r="J32" s="24">
        <f t="shared" si="8"/>
        <v>0</v>
      </c>
      <c r="K32" s="24">
        <f t="shared" si="9"/>
        <v>0</v>
      </c>
      <c r="L32" s="18">
        <v>938871</v>
      </c>
    </row>
    <row r="33" spans="1:13" s="4" customFormat="1" ht="29.25" customHeight="1" thickTop="1" thickBot="1" x14ac:dyDescent="0.25">
      <c r="A33" s="62" t="s">
        <v>4</v>
      </c>
      <c r="B33" s="63"/>
      <c r="C33" s="63"/>
      <c r="D33" s="63"/>
      <c r="E33" s="63"/>
      <c r="F33" s="63"/>
      <c r="G33" s="25">
        <f>SUM(G12:G32)</f>
        <v>0</v>
      </c>
      <c r="H33" s="25">
        <f>SUM(H12:H32)</f>
        <v>0</v>
      </c>
      <c r="I33" s="25">
        <f>SUM(I12:I32)</f>
        <v>0</v>
      </c>
      <c r="J33" s="25">
        <f>SUM(J12:J32)</f>
        <v>0</v>
      </c>
      <c r="K33" s="25">
        <f>SUM(K12:K32)</f>
        <v>0</v>
      </c>
      <c r="L33" s="12"/>
    </row>
    <row r="34" spans="1:13" ht="11.25" customHeight="1" x14ac:dyDescent="0.2">
      <c r="A34" s="59"/>
      <c r="B34" s="60"/>
      <c r="C34" s="60"/>
      <c r="D34" s="60"/>
      <c r="E34" s="60"/>
      <c r="F34" s="60"/>
      <c r="G34" s="60"/>
      <c r="H34" s="60"/>
      <c r="I34" s="60"/>
      <c r="J34" s="60"/>
      <c r="K34" s="60"/>
      <c r="L34" s="61"/>
    </row>
    <row r="35" spans="1:13" ht="17.25" thickBot="1" x14ac:dyDescent="0.25">
      <c r="A35" s="57" t="s">
        <v>9</v>
      </c>
      <c r="B35" s="91"/>
      <c r="C35" s="91"/>
      <c r="D35" s="91"/>
      <c r="E35" s="91"/>
      <c r="F35" s="91"/>
      <c r="G35" s="91"/>
      <c r="H35" s="91"/>
      <c r="I35" s="91"/>
      <c r="J35" s="91"/>
      <c r="K35" s="91"/>
      <c r="L35" s="58"/>
    </row>
    <row r="36" spans="1:13" ht="27.75" customHeight="1" thickTop="1" thickBot="1" x14ac:dyDescent="0.25">
      <c r="A36" s="30" t="s">
        <v>34</v>
      </c>
      <c r="B36" s="31"/>
      <c r="C36" s="31"/>
      <c r="D36" s="31"/>
      <c r="E36" s="31"/>
      <c r="F36" s="31"/>
      <c r="G36" s="31"/>
      <c r="H36" s="31"/>
      <c r="I36" s="31"/>
      <c r="J36" s="31"/>
      <c r="K36" s="31"/>
      <c r="L36" s="32"/>
      <c r="M36" s="26"/>
    </row>
    <row r="37" spans="1:13" ht="30.75" customHeight="1" thickTop="1" thickBot="1" x14ac:dyDescent="0.25">
      <c r="A37" s="30" t="s">
        <v>35</v>
      </c>
      <c r="B37" s="31"/>
      <c r="C37" s="31"/>
      <c r="D37" s="31"/>
      <c r="E37" s="31"/>
      <c r="F37" s="31"/>
      <c r="G37" s="31"/>
      <c r="H37" s="31"/>
      <c r="I37" s="31"/>
      <c r="J37" s="31"/>
      <c r="K37" s="31"/>
      <c r="L37" s="32"/>
      <c r="M37" s="26"/>
    </row>
    <row r="38" spans="1:13" ht="60" customHeight="1" thickTop="1" thickBot="1" x14ac:dyDescent="0.25">
      <c r="A38" s="30" t="s">
        <v>36</v>
      </c>
      <c r="B38" s="31"/>
      <c r="C38" s="31"/>
      <c r="D38" s="31"/>
      <c r="E38" s="31"/>
      <c r="F38" s="31"/>
      <c r="G38" s="31"/>
      <c r="H38" s="31"/>
      <c r="I38" s="31"/>
      <c r="J38" s="31"/>
      <c r="K38" s="31"/>
      <c r="L38" s="32"/>
      <c r="M38" s="26"/>
    </row>
    <row r="39" spans="1:13" ht="24.75" customHeight="1" thickTop="1" thickBot="1" x14ac:dyDescent="0.25">
      <c r="A39" s="30" t="s">
        <v>37</v>
      </c>
      <c r="B39" s="31"/>
      <c r="C39" s="31"/>
      <c r="D39" s="31"/>
      <c r="E39" s="31"/>
      <c r="F39" s="31"/>
      <c r="G39" s="31"/>
      <c r="H39" s="31"/>
      <c r="I39" s="31"/>
      <c r="J39" s="31"/>
      <c r="K39" s="31"/>
      <c r="L39" s="32"/>
      <c r="M39" s="26"/>
    </row>
    <row r="40" spans="1:13" ht="35.25" customHeight="1" thickTop="1" thickBot="1" x14ac:dyDescent="0.25">
      <c r="A40" s="30" t="s">
        <v>38</v>
      </c>
      <c r="B40" s="31"/>
      <c r="C40" s="31"/>
      <c r="D40" s="31"/>
      <c r="E40" s="31"/>
      <c r="F40" s="31"/>
      <c r="G40" s="31"/>
      <c r="H40" s="31"/>
      <c r="I40" s="31"/>
      <c r="J40" s="31"/>
      <c r="K40" s="31"/>
      <c r="L40" s="32"/>
      <c r="M40" s="26"/>
    </row>
    <row r="41" spans="1:13" ht="33.75" customHeight="1" thickTop="1" thickBot="1" x14ac:dyDescent="0.25">
      <c r="A41" s="30" t="s">
        <v>39</v>
      </c>
      <c r="B41" s="31"/>
      <c r="C41" s="31"/>
      <c r="D41" s="31"/>
      <c r="E41" s="31"/>
      <c r="F41" s="31"/>
      <c r="G41" s="31"/>
      <c r="H41" s="31"/>
      <c r="I41" s="31"/>
      <c r="J41" s="31"/>
      <c r="K41" s="31"/>
      <c r="L41" s="32"/>
      <c r="M41" s="26"/>
    </row>
    <row r="42" spans="1:13" ht="41.25" customHeight="1" thickTop="1" thickBot="1" x14ac:dyDescent="0.25">
      <c r="A42" s="33" t="s">
        <v>40</v>
      </c>
      <c r="B42" s="34"/>
      <c r="C42" s="34"/>
      <c r="D42" s="34"/>
      <c r="E42" s="34"/>
      <c r="F42" s="34"/>
      <c r="G42" s="34"/>
      <c r="H42" s="34"/>
      <c r="I42" s="34"/>
      <c r="J42" s="34"/>
      <c r="K42" s="34"/>
      <c r="L42" s="35"/>
      <c r="M42" s="26"/>
    </row>
    <row r="43" spans="1:13" ht="53.25" customHeight="1" thickTop="1" x14ac:dyDescent="0.2">
      <c r="A43" s="88" t="s">
        <v>41</v>
      </c>
      <c r="B43" s="89"/>
      <c r="C43" s="89"/>
      <c r="D43" s="89"/>
      <c r="E43" s="89"/>
      <c r="F43" s="89"/>
      <c r="G43" s="89"/>
      <c r="H43" s="89"/>
      <c r="I43" s="89"/>
      <c r="J43" s="89"/>
      <c r="K43" s="89"/>
      <c r="L43" s="89"/>
      <c r="M43" s="27"/>
    </row>
    <row r="44" spans="1:13" ht="43.5" customHeight="1" thickBot="1" x14ac:dyDescent="0.25">
      <c r="A44" s="28" t="s">
        <v>23</v>
      </c>
      <c r="B44" s="90"/>
      <c r="C44" s="90"/>
      <c r="D44" s="90"/>
      <c r="E44" s="90"/>
      <c r="F44" s="90"/>
      <c r="G44" s="90"/>
      <c r="H44" s="90"/>
      <c r="I44" s="90"/>
      <c r="J44" s="90"/>
      <c r="K44" s="90"/>
      <c r="L44" s="29"/>
      <c r="M44" s="26"/>
    </row>
    <row r="45" spans="1:13" ht="24.4" customHeight="1" thickTop="1" thickBot="1" x14ac:dyDescent="0.25">
      <c r="A45" s="20"/>
      <c r="B45" s="21"/>
      <c r="C45" s="21"/>
      <c r="D45" s="21"/>
      <c r="E45" s="21"/>
      <c r="F45" s="21"/>
      <c r="G45" s="21"/>
      <c r="H45" s="21"/>
      <c r="I45" s="21"/>
      <c r="J45" s="21"/>
      <c r="K45" s="21"/>
      <c r="L45" s="22"/>
    </row>
    <row r="46" spans="1:13" ht="21.2" customHeight="1" thickTop="1" thickBot="1" x14ac:dyDescent="0.25">
      <c r="A46" s="43" t="s">
        <v>5</v>
      </c>
      <c r="B46" s="39"/>
      <c r="C46" s="39" t="s">
        <v>30</v>
      </c>
      <c r="D46" s="39"/>
      <c r="E46" s="39"/>
      <c r="F46" s="39"/>
      <c r="G46" s="39"/>
      <c r="H46" s="39"/>
      <c r="I46" s="39"/>
      <c r="J46" s="39"/>
      <c r="K46" s="39"/>
      <c r="L46" s="40"/>
    </row>
    <row r="47" spans="1:13" ht="21.2" customHeight="1" thickTop="1" thickBot="1" x14ac:dyDescent="0.25">
      <c r="A47" s="43" t="s">
        <v>6</v>
      </c>
      <c r="B47" s="39"/>
      <c r="C47" s="39" t="s">
        <v>30</v>
      </c>
      <c r="D47" s="39"/>
      <c r="E47" s="39"/>
      <c r="F47" s="39"/>
      <c r="G47" s="39"/>
      <c r="H47" s="39"/>
      <c r="I47" s="39"/>
      <c r="J47" s="39"/>
      <c r="K47" s="39"/>
      <c r="L47" s="40"/>
    </row>
    <row r="48" spans="1:13" ht="18" thickTop="1" x14ac:dyDescent="0.2">
      <c r="A48" s="13"/>
      <c r="B48" s="3"/>
      <c r="C48" s="41"/>
      <c r="D48" s="41"/>
      <c r="E48" s="41"/>
      <c r="F48" s="41"/>
      <c r="G48" s="41"/>
      <c r="H48" s="41"/>
      <c r="I48" s="41"/>
      <c r="J48" s="41"/>
      <c r="K48" s="41"/>
      <c r="L48" s="42"/>
    </row>
    <row r="49" spans="1:12" ht="28.5" customHeight="1" x14ac:dyDescent="0.3">
      <c r="A49" s="47"/>
      <c r="B49" s="48"/>
      <c r="C49" s="48"/>
      <c r="D49" s="48"/>
      <c r="E49" s="48"/>
      <c r="F49" s="48"/>
      <c r="G49" s="48"/>
      <c r="H49" s="48"/>
      <c r="I49" s="48"/>
      <c r="J49" s="48"/>
      <c r="K49" s="48"/>
      <c r="L49" s="49"/>
    </row>
    <row r="50" spans="1:12" ht="17.25" x14ac:dyDescent="0.2">
      <c r="A50" s="44" t="s">
        <v>31</v>
      </c>
      <c r="B50" s="45"/>
      <c r="C50" s="45"/>
      <c r="D50" s="45"/>
      <c r="E50" s="45"/>
      <c r="F50" s="45"/>
      <c r="G50" s="45"/>
      <c r="H50" s="45"/>
      <c r="I50" s="45"/>
      <c r="J50" s="45"/>
      <c r="K50" s="45"/>
      <c r="L50" s="46"/>
    </row>
    <row r="51" spans="1:12" ht="16.5" thickBot="1" x14ac:dyDescent="0.25">
      <c r="A51" s="36"/>
      <c r="B51" s="37"/>
      <c r="C51" s="37"/>
      <c r="D51" s="37"/>
      <c r="E51" s="37"/>
      <c r="F51" s="37"/>
      <c r="G51" s="37"/>
      <c r="H51" s="37"/>
      <c r="I51" s="37"/>
      <c r="J51" s="37"/>
      <c r="K51" s="37"/>
      <c r="L51" s="38"/>
    </row>
  </sheetData>
  <sheetProtection algorithmName="SHA-512" hashValue="45wRATNqw7RfttBY5rVAQfqeUNsNPIZ9t+v4n3jCVkbjHZ/h1wM1cjD9reSkOeCWlrZg8lMiwprZ7A0dvFEXNg==" saltValue="ZpvD+BcWnapMB+e0yLzo3A==" spinCount="100000" sheet="1" objects="1" scenarios="1"/>
  <protectedRanges>
    <protectedRange sqref="A47:L51 A5:L9 E12:F32" name="DATOS"/>
  </protectedRanges>
  <mergeCells count="46">
    <mergeCell ref="K1:L1"/>
    <mergeCell ref="K2:L2"/>
    <mergeCell ref="K3:L4"/>
    <mergeCell ref="C5:J5"/>
    <mergeCell ref="A1:B2"/>
    <mergeCell ref="A3:B3"/>
    <mergeCell ref="A4:B4"/>
    <mergeCell ref="C1:J2"/>
    <mergeCell ref="C3:J3"/>
    <mergeCell ref="C4:J4"/>
    <mergeCell ref="A46:B46"/>
    <mergeCell ref="A5:B5"/>
    <mergeCell ref="A6:B6"/>
    <mergeCell ref="A7:B7"/>
    <mergeCell ref="A8:B8"/>
    <mergeCell ref="A44:L44"/>
    <mergeCell ref="A33:F33"/>
    <mergeCell ref="C6:J6"/>
    <mergeCell ref="C7:J7"/>
    <mergeCell ref="C8:F8"/>
    <mergeCell ref="A43:L43"/>
    <mergeCell ref="K8:L8"/>
    <mergeCell ref="B10:B11"/>
    <mergeCell ref="A37:L37"/>
    <mergeCell ref="G8:J8"/>
    <mergeCell ref="C46:L46"/>
    <mergeCell ref="A38:L38"/>
    <mergeCell ref="A9:B9"/>
    <mergeCell ref="E10:L10"/>
    <mergeCell ref="C10:C11"/>
    <mergeCell ref="A10:A11"/>
    <mergeCell ref="C9:L9"/>
    <mergeCell ref="A35:L35"/>
    <mergeCell ref="A34:L34"/>
    <mergeCell ref="D10:D11"/>
    <mergeCell ref="A36:L36"/>
    <mergeCell ref="A51:L51"/>
    <mergeCell ref="C47:L47"/>
    <mergeCell ref="C48:L48"/>
    <mergeCell ref="A47:B47"/>
    <mergeCell ref="A50:L50"/>
    <mergeCell ref="A49:L49"/>
    <mergeCell ref="A39:L39"/>
    <mergeCell ref="A40:L40"/>
    <mergeCell ref="A41:L41"/>
    <mergeCell ref="A42:L42"/>
  </mergeCells>
  <conditionalFormatting sqref="H12:H32">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Compras</cp:lastModifiedBy>
  <cp:lastPrinted>2020-05-29T18:46:41Z</cp:lastPrinted>
  <dcterms:created xsi:type="dcterms:W3CDTF">2006-11-20T19:37:40Z</dcterms:created>
  <dcterms:modified xsi:type="dcterms:W3CDTF">2026-10-14T21:01:45Z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