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LAURA\Downloads\"/>
    </mc:Choice>
  </mc:AlternateContent>
  <xr:revisionPtr revIDLastSave="0" documentId="13_ncr:1_{04C60DF3-5DF9-4D0D-878A-4CA5AFE989D5}" xr6:coauthVersionLast="47" xr6:coauthVersionMax="47" xr10:uidLastSave="{00000000-0000-0000-0000-000000000000}"/>
  <bookViews>
    <workbookView xWindow="-108" yWindow="-108" windowWidth="23256" windowHeight="12456" xr2:uid="{808500AE-0D62-47B4-8EC3-3559E515250C}"/>
  </bookViews>
  <sheets>
    <sheet name="OFERTA_ECONOM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L78" i="1" l="1"/>
  <c r="L57" i="1"/>
  <c r="L4" i="1"/>
  <c r="L5" i="1"/>
  <c r="L6" i="1"/>
  <c r="L7" i="1"/>
  <c r="L25" i="1"/>
  <c r="H78" i="1" l="1"/>
  <c r="H79" i="1" s="1"/>
  <c r="L77" i="1"/>
  <c r="L76" i="1"/>
  <c r="L75" i="1"/>
  <c r="L74" i="1"/>
  <c r="L73" i="1"/>
  <c r="L72" i="1"/>
  <c r="L71" i="1"/>
  <c r="L70" i="1"/>
  <c r="L69" i="1"/>
  <c r="L68" i="1"/>
  <c r="L67" i="1"/>
  <c r="L66" i="1"/>
  <c r="L65" i="1"/>
  <c r="L64" i="1"/>
  <c r="L63" i="1"/>
  <c r="L62" i="1"/>
  <c r="L61" i="1"/>
  <c r="L60" i="1"/>
  <c r="L59" i="1"/>
  <c r="L58" i="1"/>
  <c r="L56" i="1"/>
  <c r="L55" i="1"/>
  <c r="L54" i="1"/>
  <c r="L53" i="1"/>
  <c r="L52" i="1"/>
  <c r="L51" i="1"/>
  <c r="L47" i="1"/>
  <c r="L48" i="1"/>
  <c r="L49" i="1"/>
  <c r="L50" i="1"/>
  <c r="L46" i="1"/>
  <c r="L45" i="1"/>
  <c r="L44" i="1"/>
  <c r="L43" i="1"/>
  <c r="L40" i="1"/>
  <c r="L41" i="1"/>
  <c r="L42" i="1"/>
  <c r="L39" i="1"/>
  <c r="L38" i="1"/>
  <c r="L37" i="1"/>
  <c r="L36" i="1"/>
  <c r="L35" i="1"/>
  <c r="L34" i="1"/>
  <c r="L33" i="1"/>
  <c r="L32" i="1"/>
  <c r="L31"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L28" i="1"/>
  <c r="L29" i="1"/>
  <c r="L30" i="1"/>
  <c r="L27" i="1"/>
  <c r="L26" i="1"/>
  <c r="L24" i="1"/>
  <c r="L23" i="1"/>
  <c r="L21" i="1"/>
  <c r="L22" i="1"/>
  <c r="L20" i="1"/>
  <c r="L19" i="1"/>
  <c r="L18" i="1"/>
  <c r="L17" i="1"/>
  <c r="L16" i="1"/>
  <c r="L15" i="1"/>
  <c r="L14" i="1"/>
  <c r="L13" i="1"/>
  <c r="L12" i="1"/>
  <c r="L9" i="1"/>
  <c r="L10" i="1"/>
  <c r="L11" i="1"/>
  <c r="L8" i="1"/>
  <c r="L3" i="1"/>
  <c r="J34" i="1"/>
  <c r="K34" i="1" s="1"/>
  <c r="J35" i="1"/>
  <c r="K35" i="1" s="1"/>
  <c r="J33" i="1"/>
  <c r="K33" i="1" s="1"/>
  <c r="J32" i="1"/>
  <c r="K32" i="1" s="1"/>
  <c r="J31" i="1"/>
  <c r="K31" i="1" s="1"/>
  <c r="J30" i="1"/>
  <c r="K30" i="1" s="1"/>
  <c r="J29" i="1"/>
  <c r="K29" i="1" s="1"/>
  <c r="J28" i="1"/>
  <c r="K28" i="1" s="1"/>
  <c r="J27" i="1"/>
  <c r="K27" i="1" s="1"/>
  <c r="J26" i="1"/>
  <c r="K26" i="1" s="1"/>
  <c r="J25" i="1"/>
  <c r="K25" i="1" s="1"/>
  <c r="J24" i="1"/>
  <c r="K24" i="1" s="1"/>
  <c r="J23" i="1"/>
  <c r="K23" i="1" s="1"/>
  <c r="J22" i="1"/>
  <c r="K22" i="1" s="1"/>
  <c r="J21" i="1"/>
  <c r="K21" i="1" s="1"/>
  <c r="J20" i="1"/>
  <c r="K20" i="1" s="1"/>
  <c r="J19" i="1"/>
  <c r="K19" i="1" s="1"/>
  <c r="J18" i="1"/>
  <c r="K18" i="1" s="1"/>
  <c r="J17" i="1"/>
  <c r="K17" i="1" s="1"/>
  <c r="J16" i="1"/>
  <c r="K16" i="1" s="1"/>
  <c r="J15" i="1"/>
  <c r="K15" i="1" s="1"/>
  <c r="J14" i="1"/>
  <c r="K14" i="1" s="1"/>
  <c r="J13" i="1"/>
  <c r="K13" i="1" s="1"/>
  <c r="J12" i="1"/>
  <c r="K12" i="1" s="1"/>
  <c r="J11" i="1"/>
  <c r="K11" i="1" s="1"/>
  <c r="J10" i="1"/>
  <c r="K10" i="1" s="1"/>
  <c r="J9" i="1"/>
  <c r="K9" i="1" s="1"/>
  <c r="J8" i="1"/>
  <c r="K8" i="1" s="1"/>
  <c r="J7" i="1"/>
  <c r="K7" i="1" s="1"/>
  <c r="J6" i="1"/>
  <c r="K6" i="1" s="1"/>
  <c r="J5" i="1"/>
  <c r="K5" i="1" s="1"/>
  <c r="J4" i="1"/>
  <c r="K4" i="1" s="1"/>
  <c r="J3" i="1"/>
  <c r="K3" i="1" s="1"/>
  <c r="H80" i="1" l="1"/>
  <c r="L79" i="1" l="1"/>
  <c r="L80" i="1" l="1"/>
</calcChain>
</file>

<file path=xl/sharedStrings.xml><?xml version="1.0" encoding="utf-8"?>
<sst xmlns="http://schemas.openxmlformats.org/spreadsheetml/2006/main" count="321" uniqueCount="184">
  <si>
    <t>OFERTA PROPONENTE</t>
  </si>
  <si>
    <t>No.</t>
  </si>
  <si>
    <t>Ítem / Recurso</t>
  </si>
  <si>
    <t>Unidad</t>
  </si>
  <si>
    <t>Descripción Ítem</t>
  </si>
  <si>
    <t>Valor Unitario</t>
  </si>
  <si>
    <t>Valor Unitario con IVA</t>
  </si>
  <si>
    <t>N/A</t>
  </si>
  <si>
    <t>TOTALES ANTES DE ADMINISTRACIÓN</t>
  </si>
  <si>
    <t>Subtotal</t>
  </si>
  <si>
    <t>COSTOS ADMINISTRATIVOS (% TECHO)</t>
  </si>
  <si>
    <t>Indique el porcentaje de Costos Admin</t>
  </si>
  <si>
    <t>TOTAL</t>
  </si>
  <si>
    <t>VALOR TOTAL OFERTA PROPONENTE</t>
  </si>
  <si>
    <t>Nombre proponente</t>
  </si>
  <si>
    <t>NIT o CC</t>
  </si>
  <si>
    <t>Fecha</t>
  </si>
  <si>
    <t>Firma</t>
  </si>
  <si>
    <t>Mes</t>
  </si>
  <si>
    <t>Tiempo de contratación</t>
  </si>
  <si>
    <t xml:space="preserve">cantidad </t>
  </si>
  <si>
    <t>NOTAS:</t>
  </si>
  <si>
    <t>1.</t>
  </si>
  <si>
    <t>Con el fin de determinar el valor unitario de cada uno de los ítems requeridos para el presente proceso, se procedió a realizar  el promedio de valor unitario con IVA (19%) de las cotizaciones obtenidas por la Alcaldía Local de Usaquén.</t>
  </si>
  <si>
    <t>2.</t>
  </si>
  <si>
    <t>3.</t>
  </si>
  <si>
    <t>El contrato que surja del presente proceso de selección corresponde a PRESTACIÓN DE SERVICIOS, regulado por Ley 80 de 1993, la Ley 1150 de 2007, la Ley 1882 de 2018, el Decreto 1082 de 2015 y demás normas que las modifiquen, adicionen o deroguen y en las materias no reguladas en dichas leyes a las disposiciones civiles y comerciales.</t>
  </si>
  <si>
    <t>4.</t>
  </si>
  <si>
    <t>Los ítems mencionados en la presente cotización traen incluidos todos los costos y gastos relacionados a impuestos, traslados, adecuaciones, instalaciones y puesta a punto de los mismos que son inherentes al desarrollo y cumplimiento del objeto contractual.</t>
  </si>
  <si>
    <t>5.</t>
  </si>
  <si>
    <t xml:space="preserve">Las variaciones en los valores asignados a los ítems corresponden a la oferta de mercado de las empresas requeridas en la presente cotización, incluyendo costos de importación, factores arancelarios, transporte, instalación, adecuación y puesta a punto de cada uno de los elementos de la presente cotización. Así mismo, las empresas incluyeron el factor de utilidad por venta de cada uno de los productos y se ajustaron al espectro aplicable de las especificaciones del Anexo Técnico que compone el presente proceso, por lo tanto, se observan diferencias al realizar comparaciones y contrastaciones sobre los valores de los ítems. </t>
  </si>
  <si>
    <t>6.</t>
  </si>
  <si>
    <t>7.</t>
  </si>
  <si>
    <t>8.</t>
  </si>
  <si>
    <t>El Porcentaje techo de Gastos Administrativos corresponde al 12%</t>
  </si>
  <si>
    <t>Valor Total con IVA</t>
  </si>
  <si>
    <t>Valor Total Techo de Referencia FDLUSA</t>
  </si>
  <si>
    <t>Valor Unitario Techo de Referencia</t>
  </si>
  <si>
    <t>IVA (Si aplica)</t>
  </si>
  <si>
    <t>RECURSO HUMANO
Coordinador General</t>
  </si>
  <si>
    <t>RECURSO HUMANO
Sabedor Ancestral NA</t>
  </si>
  <si>
    <t xml:space="preserve">RECURSO HUMANO
Sabedor Ancestral </t>
  </si>
  <si>
    <t xml:space="preserve">RECURSO HUMANO 
Apoyo logístico </t>
  </si>
  <si>
    <t>ALQUILER  SALON 1</t>
  </si>
  <si>
    <t>ALQUILER SALON 2</t>
  </si>
  <si>
    <t>ALQUILER SALÓN / RESTAURANTE</t>
  </si>
  <si>
    <t>KIT</t>
  </si>
  <si>
    <t>BOLSA DE INSUMOS</t>
  </si>
  <si>
    <t>REFRIGERIO ETNICO</t>
  </si>
  <si>
    <t>REMUNERACIÓN ARTISTAS</t>
  </si>
  <si>
    <t>ESTACIÓN DE CAFÉ</t>
  </si>
  <si>
    <t>CERTIFICADOS</t>
  </si>
  <si>
    <t>BOLSA DE PAPELERÍA</t>
  </si>
  <si>
    <t xml:space="preserve">RECURSO HUMANO
Coordinador </t>
  </si>
  <si>
    <t>RECURSO HUMANO 
Apoyo administrativo.</t>
  </si>
  <si>
    <t>MANILLAS</t>
  </si>
  <si>
    <t>REFRIGRIOS</t>
  </si>
  <si>
    <t>SONIDO</t>
  </si>
  <si>
    <t>ALMUERZO ETNICO</t>
  </si>
  <si>
    <t>CARPAS</t>
  </si>
  <si>
    <t>MESAS</t>
  </si>
  <si>
    <t>MICROFONO</t>
  </si>
  <si>
    <t xml:space="preserve">SILLAS </t>
  </si>
  <si>
    <t>VOLANTES</t>
  </si>
  <si>
    <t>Montaje técnico (pantalla LED/proyector, sonido, operador, logística de proyección)</t>
  </si>
  <si>
    <t xml:space="preserve">ALQUILER DE SALON </t>
  </si>
  <si>
    <t xml:space="preserve">RECURSO HUMANO 
Maestra de Danza </t>
  </si>
  <si>
    <t>RECURSO HUMANOS 
DJ</t>
  </si>
  <si>
    <t>CABINA DE SONIDO</t>
  </si>
  <si>
    <t>Diseño de piezas</t>
  </si>
  <si>
    <t xml:space="preserve">CONTROLADORA </t>
  </si>
  <si>
    <t>SERVICIO DE FOTOGRAFIÍA</t>
  </si>
  <si>
    <t>SALON</t>
  </si>
  <si>
    <t>RECURSO HUMANO
SABEDOR</t>
  </si>
  <si>
    <t>SILLA BARBERIA PELUQUERIA</t>
  </si>
  <si>
    <t>ESPEJO</t>
  </si>
  <si>
    <t>CAPA DE BARBERIA</t>
  </si>
  <si>
    <t>CUELLERA DESECHABLE</t>
  </si>
  <si>
    <t>SET DE TIJERAS</t>
  </si>
  <si>
    <t>SET DE PEINILLAS</t>
  </si>
  <si>
    <t>SET MAQUINAS DE BARBERIA</t>
  </si>
  <si>
    <t>Lavacabezas portátil profesional</t>
  </si>
  <si>
    <t>FIBRA SINTERICA</t>
  </si>
  <si>
    <t>GEL CAPILAR 1</t>
  </si>
  <si>
    <t>GEL CAPILAR 2</t>
  </si>
  <si>
    <t xml:space="preserve">crema de peinar </t>
  </si>
  <si>
    <t xml:space="preserve">crema de alisar </t>
  </si>
  <si>
    <t>GUANTES</t>
  </si>
  <si>
    <t>TAPABOCAS</t>
  </si>
  <si>
    <t xml:space="preserve">HOJA DE CUCHILLAS </t>
  </si>
  <si>
    <t>NAVAJAS DE AFEITAR</t>
  </si>
  <si>
    <t>UNIFORMES</t>
  </si>
  <si>
    <t xml:space="preserve">MUEBLE TOCADOR </t>
  </si>
  <si>
    <t>SET DE ASEO</t>
  </si>
  <si>
    <t>Persona perteneciente a las comunidades Negras o Afrocolombianas (NA), con reconocimiento comunitario como sabedor(a) ancestral y experiencia acreditada en las temáticas relacionadas con el componente. Prestará sus servicios durante una (1) jornada de cuatro (4) horas, de conformidad con la programación y las orientaciones establecidas para la actividad. Al valor establecido se aplicarán únicamente los descuentos tributarios legalmente vigentes. VALOR NO OFERTABLE, CONCERTADO CON LA CONSULTIVA NA DE LA LOCALIDAD.</t>
  </si>
  <si>
    <t>Persona perteneciente a las comunidades Negras o Afrocolombianas (NA), con reconocimiento comunitario como sabedor(a) ancestral de la localidad de Usaquén. Prestará sus servicios durante dos (2) jornadas de dos (2) horas, de conformidad con la programación y las orientaciones establecidas para la actividad. Al valor establecido se aplicarán únicamente los descuentos tributarios legalmente vigentes. VALOR NO OFERTABLE, CONCERTADO CON LA CONSULTIVA NA DE LA LOCALIDAD.</t>
  </si>
  <si>
    <t>Alquiler de espacio con capacidad para mínimo 25 personas. Debe contar con mesas, sillas,  tablero, video beam ,computador y servicio de baño. Para sesiones de 4 horas.</t>
  </si>
  <si>
    <t>Alquiler de espacio con capacidad para mínimo 100 personas dotado, con video beam, computador, internet  y servicio de baño., 100 sillas y  10 mesas Para sesión de 2 horas.</t>
  </si>
  <si>
    <t>Alquiler de salón o restaurante con capacidad para  (115) personas durante cuatro (4) horas, para la realización del evento de cierre. El espacio deberá contar con mobiliario, menaje, servicio a la mesa, video beam, computador y elementos necesarios para proyección audiovisual.
Incluye servicio de alimentación para 115 personas, compuesto por plato fuerte con acompañamientos, postre, jugo natural o limonada y agua, de acuerdo con las cantidades y gramajes establecidos para el servicio.
Asimismo, deberá incluir la decoración y ambientación del espacio con enfoque cultural afrodescendiente, incorporando elementos visuales, textiles, ornamentales y decorativos alusivos a la identidad, memoria y expresiones culturales de las comunidades Negras y Afrocolombianas. Podrá incluir telas, flores, iluminación ambiental, centros de mesa, mantelería y demás elementos acordes con la temática, previa concertación de la propuesta de ambientación.
El servicio deberá incluir alquiler del espacio, alimentación, mobiliario, menaje, personal de servicio, ayudas audiovisuales, decoración.</t>
  </si>
  <si>
    <t>Solido de 200 gramos • Bebida: 300 ml • Fruta de 150 gramos • Postre entre 35 y 70 gr • Empaque biodegradable • Presentar 4 alternativas o atender a solicitud de enfoque diferencial cuando así lo requiera la Entidad.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</si>
  <si>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 xml:space="preserve">Pago a terceros: Remuneración a las presentaciones artísticas y/o culturales duración 40 minutos beneficiando artistas de la localidad de  Usaquén.  VALOR NO OFERTABLE - CONCERTADO CON LA CONSULTIVA NA DE LA LOCALIDAD DE USAQUÉN.  </t>
  </si>
  <si>
    <t>SERVICIO DE CAFETERIA (TINTO, AROMATICA Y AGUA): OPERARIO + PRESENTACION MESA + VASOS DE CARTON BEBIDA CALIENTE 4 OZ. + MEZCLADOR + AZUCAR + CREMA PARA CAFE). DURACION DEL EVENTO APROX. 4 HORAS. TRANSPORTE INCLUIDO, PARA 30 PERSONAS</t>
  </si>
  <si>
    <t>SERVICIO DE CAFETERIA (TINTO, AROMATICA Y AGUA): OPERARIO + PRESENTACION MESA + VASOS DE CARTON BEBIDA CALIENTE 4 OZ. + MEZCLADOR + AZUCAR + CREMA PARA CAFE). DURACION DEL EVENTO APROX. 5 HORAS. TRANSPORTE INCLUIDO, PARA 100 PERSONAS</t>
  </si>
  <si>
    <t>Servicio global de suministro de papelería, impresión y reproducción de material para cien (100) participantes durante ocho (8) sesiones. 
-Incluye elementos como papel, cartulinas, marcadores, colores, lápices, esferos, cintas, pegantes, tijeras, carpetas y demás materiales de papelería requeridos para las actividades pedagógicas.
-Contempla además impresiones y fotocopias a color y blanco y negro de guías, fichas pedagógicas, formatos de asistencia y evaluación, material informativo y contenidos relacionados con los saberes y prácticas culturales afrodescendientes, así como diagramación básica, escaneo, ampliaciones, anillado, grapado y plastificado, según las necesidades de las actividades.
-Incluye materiales, producción, empaque, transporte y entrega en el lugar definido.</t>
  </si>
  <si>
    <t xml:space="preserve">Persona con reconocimiento como líder de la comunidad NA de la Localidad de Usaquén. Para sesiones en colegios. Al valor establecido se aplicarán únicamente los descuentos tributarios legalmente vigentes. VALOR NO OFERTABLE, CONCERTADO CON LA CONSULTIVA NA DE LA LOCALIDAD.. </t>
  </si>
  <si>
    <t>Persona de la comunidad NA de la Localidad de Usaquén, con experiencia laboral en trabajo en asuntos administrativos relacionados con proyectos. Al valor establecido se aplicarán únicamente los descuentos tributarios legalmente vigentes. VALOR NO OFERTABLE, CONCERTADO CON LA CONSULTIVA NA DE LA LOCALIDAD.</t>
  </si>
  <si>
    <t>Pago a terceros: Remuneración a las presentaciones artísticas y/o culturales duración 40 minutos beneficiando artistas de la localidad de  Usaquén.  VALOR NO OFERTABLE - CONCERTADO CON LA CONSULTIVA NA DE LA LOCALIDAD DE USAQUÉN.  1.400.000</t>
  </si>
  <si>
    <t>Persona de la comunidad NA de la Localidad de Usaquén con experiencia laboral en coordinación de actividades relacionas con la comunidad NA. La persona postulada debe acreditar experiencia de trabajo en realización y gestión de eventos con la comunidad NA de la localidad de Usaquén. Al valor establecido se aplicarán únicamente los descuentos tributarios legalmente vigentes. VALOR NO OFERTABLE, CONCERTADO CON LA CONSULTIVA NA DE LA LOCALIDAD.</t>
  </si>
  <si>
    <t>Persona de la comunidad NA de la Localidad de Usaquén, con experiencia laboral en trabajo de logística y organización de eventos. Para componente pedagógico. VAl valor establecido se aplicarán únicamente los descuentos tributarios legalmente vigentes. VALOR NO OFERTABLE, CONCERTADO CON LA CONSULTIVA NA DE LA LOCALIDAD.</t>
  </si>
  <si>
    <t>suministro y entrega de almuerzo preparado, compuesto por: sopa, una (1) porción de proteína  de 180 g, una (1) porción de carbohidrato 120g; una (1) porción de acompañamiento 100 g; y una (1) porción de ensalada fresca o verduras cocidas de mínimo 100 g. Bebida de 300 ml. y postre.
El almuerzo deberá entregarse en envase biodegradable apto para contacto con alimentos, resistente a la humedad y a la temperatura de los alimentos, Incluye cubiertos biodegradables, servilleta y bebida en recipiente individual cerrado.
solicitud de enfoque diferencial conforme a la cultura y práctica gastronómica de las comunidades Afrodescendientes</t>
  </si>
  <si>
    <t>CARPA 4 MTS X 4 MTS (POR DIA) CON LATERALES</t>
  </si>
  <si>
    <t xml:space="preserve">Alquiler de mesas plásticas cuadradas de cuatro (4) puestos – Tiempo de alquiler medio (1/2) día (Incluye transporte, instalación y desinstalación) </t>
  </si>
  <si>
    <t xml:space="preserve">Alquiler de un (1) micrófonos inalámbricos (Incluye transporte, instalación y desinstalación) </t>
  </si>
  <si>
    <t xml:space="preserve">Alquiler de un (1) micrófonos alámbricos (Incluye transporte, instalación y desinstalación) </t>
  </si>
  <si>
    <t>Alquiler de cabina de sonido de 700W  para uso en exteriores con conectividad bluetooth y lector USB (Incluye transporte, instalación y desinstalación) Para actividades 4 horas.</t>
  </si>
  <si>
    <t>Silla plástica con apoyabrazos  El precio por día debe incluir transporte, montaje, desmontaje</t>
  </si>
  <si>
    <t>DISENO E IMPRESION DE 1.000 VOLANTES, CON PIEZA GRAFICAS DE COMUNICACION TERRITORIAL PARA DIFUNDIR EL MENSAJE DEL PROYECTO, INVITAR A LA PARTICIPACION COMUNITARIA Y FORTALECER EL RECONOCIMIENTO DEL PROCESO. ESPECIFICACIONES TECNICAS: MEDIDAS:10,5 CM X 15 CM (FORMATO POSTAL) TIPO DE IMPRESION: DIGITAL DE ALTA RESOLUCION IMPRESION: A FULL COLOR, POR AMBAS CARAS (SI APLICA) ACABADO: MATE, SIN BRILLO MATERIAL: VINILO ADHESIVO MATE, PARA EVITAR REFLEJOS DE LUZ Y GARANTIZAR BUENA VISIBILIDAD Y DURABILIDAD DISENO: VISUALMENTE ATRACTIVO, CON USO DE ELEMENTOS GRAFICOS E IDENTIDAD DEL PROYECTO. INCLUYE LOGO(S), LLAMADO A LA ACCION, DATOS DE CONTACTO Y CODIGO QR OPCIONAL. ENTREGABLES: ARCHIVOS EDITABLES Y EN FORMATO PDF LISTOS PARA IMPRESION 1.000 UNIDADES IMPRESAS REGISTRO FOTOGRAFICO DE ENTREGA</t>
  </si>
  <si>
    <t>Persona con reconocimiento como líder de la comunidad NA de la Localidad de Usaquén. Al valor establecido se aplicarán únicamente los descuentos tributarios legalmente vigentes. VALOR NO OFERTABLE, CONCERTADO CON LA CONSULTIVA NA DE LA LOCALIDAD.</t>
  </si>
  <si>
    <t>Alquiler de dos (2) cabinas de sonido 250w con USB, bluetooth, por tres (3) horas incluye transporte instalación y desinstalación</t>
  </si>
  <si>
    <t>Servicio de alquiler de controladora DJ profesional de dos (2) canales para una jornada de máximo tres (3) horas, incluido un (1) operario técnico calificado para la instalación, configuración, prueba, operación y acompañamiento durante toda la actividad.
La controladora deberá contar, como mínimo, con las siguientes características:
- Dos (2) decks.
- Mezclador de dos (2) canales.
- Ecualizador de tres (3) bandas por canal.
- Efecto de filtro en cada canal.
- Jog wheels de mínimo 111,6 mm.
- Dieciséis (16) pads o funciones Hot Cue.
- Función Beat FX o equivalente.
- Funciones Smart Fader y Smart CFX, o equivalentes.
- Compatibilidad con los programas Rekordbox y Serato DJ.
- Mínimo un (1) puerto USB para conexión a computador PC o Mac.
El servicio deberá incluir transporte, cargue, descargue, instalación, configuración, pruebas técnicas, cableado y conexiones necesarias, operación durante la actividad, desmontaje y retiro del equipo. La controladora deberá entregarse en óptimas condiciones de funcionamiento y ser compatible con el sistema de sonido dispuesto para la jornada.
Duración del servicio: máximo tres (3) horas por jornada, sin incluir los tiempos de montaje, pruebas y desmontaje.
Personal requerido: un (1) operario técnico.
Unidad de medida: jornada de servicio integral.</t>
  </si>
  <si>
    <t xml:space="preserve">Prestación del servicio profesional de registro fotográfico para tres (3) sesiones, cada una con una duración máxima de tres (3) horas, en las fechas, horarios y espacios de la localidad definidos por la entidad.
El servicio deberá ser prestado por mínimo una (1) persona perteneciente a la comunidad negra o afrocolombiana y residente en la localidad, preferiblemente en calidad de fotógrafo(a). Esta condición deberá acreditarse mediante el mecanismo de autorreconocimiento, certificación o documento que determine la entidad, de conformidad con la normativa aplicable.
El servicio incluye equipo fotográfico profesional, lentes, iluminación portátil, accesorios, desplazamientos, selección, clasificación, corrección de color, ajustes de iluminación y edición básica de las imágenes.
El proveedor deberá entregar como mínimo doscientas (200) fotografías digitales editadas, correspondientes al total de las tres sesiones, en formato JPG o JPEG, alta resolución, sin marcas de agua y aptas para archivo, publicación y difusión institucional. 
Cantidad: tres (3) sesiones.
Duración: máximo tres (3) horas por sesión.
Producto mínimo: doscientas (200) fotografías editadas en total.
Personal requerido: mínimo una (1) persona negra o afrocolombiana residente en la localidad.
Formato: JPG/JPEG en alta resolución y versión optimizada para medios digitales.
</t>
  </si>
  <si>
    <t xml:space="preserve">ALQUILER DE SALON PARA SESIONES DE 3 HORAS PARA 30 PERSONAS DEBE SER UN ESPACIO AMPLIO QUE PERMITA EL MOVIMIENTO DENTRO DEL ESPACIO </t>
  </si>
  <si>
    <t>Persona perteneciente a las comunidades negras y afrocolombianas, con conocimientos y experiencia acreditada en prácticas tradicionales o culturales relacionadas con peluquería, barbería y peinados afro. Su selección deberá concertarse con la instancia de representación de las comunidades negras y afrocolombianas de la localidad de Usaquén y contar con la aprobación del Fondo de Desarrollo Local de Usaquén (FDLUSA). VALOR NO OFERTABLE, CONCERTADO CON LA CONSULTIVA NA DE LA LOCALIDAD.</t>
  </si>
  <si>
    <t>Suministro de silla profesional para barbería, nueva, con estructura en acero, capacidad mínima de 120 kg, bomba hidráulica con pedal para ajustar la altura entre 49,5 y 64,7 cm y asiento giratorio de 360°. Debe contar con respaldo reclinable entre 90° y 135°, cabecera ajustable, reposabrazos, reposapiés y acolchado de alta densidad recubierto en material sintético resistente y de fácil limpieza.
Incluye transporte, entrega, ensamble, pruebas de funcionamiento y garantía</t>
  </si>
  <si>
    <t>Suministro e instalación de espejo de 80 cm x 140 cm de alto, elaborado en vidrio de buena calidad, con bordes pulidos y acabado uniforme, libre de distorsiones, manchas o imperfecciones. Incluye elementos de fijación, soportes, transporte, montaje y demás materiales necesarios para garantizar una instalación segura, nivelada y estable en el lugar indicado por la entidad.</t>
  </si>
  <si>
    <t>Suministro de capa protectora para servicios de barbería y peluquería, elaborada en material liviano, impermeable, antiestático, resistente y de fácil limpieza. Con cierre ajustable en el cuello y dimensiones aproximadas de 140 cm de ancho por 160 cm de largo</t>
  </si>
  <si>
    <t>Cuelleras desechables para uso en barbería y peluquería, elaboradas en material de papel, livianas, higiénicas y de un solo uso. Presentación: paquete de 100 unidades.</t>
  </si>
  <si>
    <t>Suministro de set de peinillas profesionales, fabricadas en material resistente, antiestático, flexible, de fácil limpieza y apto para uso continuo. Los dientes deberán tener puntas suaves y redondeadas para evitar lesiones en el cuero cabelludo.
Debe incluir como mínimo:
- Peinilla de corte.
- Peinilla de barbería.
- Peinilla de dientes finos.
- Peinilla de dientes anchos.
- Peinilla de cola para separar y dividir el cabello.
- Peinilla para máquina o cortes degradados.
- Peinilla curva para contornos.
- Peinilla de doble dentado.
- Peinilla tipo tenedor para volumen.
- Estuche organizador.
Los elementos deberán ser nuevos, resistentes al calor moderado y compatibles con procesos de limpieza y desinfección.
Cantidad: mínimo nueve (9) peinillas y un (1) estuche.</t>
  </si>
  <si>
    <t>Set profesional de máquinas para barbería, recargables y aptas para uso continuo. Debe incluir una (1) máquina cortadora de cabello con palanca de ajuste, una (1) máquina perfiladora con cuchilla de precisión y una (1) afeitadora eléctrica de doble lámina.
Incluye peines guía de diferentes medidas, cables o adaptadores de carga, protectores de cuchilla, cepillos de limpieza, aceite lubricante y estuche organizador. Los equipos deberán contar con cuchillas resistentes a la corrosión, diseño ergonómico, indicador de carga y autonomía mínima de 90 minutos.</t>
  </si>
  <si>
    <t>Suministro de fibra sintética para elaboración de trenzas, extensiones y peinados protectores. Material suave, liviano, resistente, fácil de manipular y apto para sellado con agua caliente. Longitud mínima aproximada de 60 cm y peso mínimo de 100 g por paquete. Color de acuerdo con el requerimiento de la entidad.</t>
  </si>
  <si>
    <t>GEL FIJACIÓN MEDIA/ALTA: Suministro de gel capilar de fijación media a alta, presentación de 500 g, para uso en peluquería y barbería, adecuado para moldear, definir y mantener diferentes estilos de peinado, permitiendo flexibilidad y manejo del cabello durante su aplicación.
Producto nuevo, debidamente sellado, con registro, notificación o autorización sanitaria aplicable y fecha de vencimiento vigente al momento de la entrega.</t>
  </si>
  <si>
    <t>GEL CAPILAR – FIJACIÓN EXTRA FUERTE: Suministro de gel capilar de fijación extra fuerte, presentación mínima de 500 g, para uso en peluquería y barbería, adecuado para estilos que requieran mayor rigidez, definición y duración de la fijación. De fácil aplicación y remoción con agua, sin dejar residuos visibles. Producto nuevo, debidamente sellado, con registro, notificación o autorización sanitaria aplicable y fecha de vencimiento vigente.</t>
  </si>
  <si>
    <t>Suministro de crema alisadora capilar, presentación de 120 g, indicada para el alisado o modificación temporal o permanente de la apariencia del cabello rizado o crespo, de acuerdo con las instrucciones y condiciones de uso establecidas por el fabricante. Producto de textura homogénea y de fácil aplicación.
Deberá entregarse nuevo, debidamente sellado, con número de lote, instrucciones y precauciones de uso, fecha de vencimiento vigente y registro, notificación o autorización sanitaria aplicable.</t>
  </si>
  <si>
    <t>Suministro de tapabocas desechables de tres capas, elaborado en material no tejido, con filtro intermedio, ajuste nasal flexible y bandas elásticas para sujeción en las orejas. Debe proporcionar cobertura completa de nariz, boca y mentón, ser liviano, cómodo y apto para actividades de peluquería y barbería. Producto nuevo, hipoalergénico y de un solo uso.
Presentación: caja de cincuenta (50) unidades.</t>
  </si>
  <si>
    <t xml:space="preserve">Cuchillas desechables para uso en actividades de barbería y peluquería, elaboradas en acero inoxidable, resistentes y de buena precisión para trabajos de corte y perfilado. (1 Paquete de 100) </t>
  </si>
  <si>
    <t>Navajas profesionales para barbería y peluquería, destinadas a trabajos de perfilado, definición y acabado. Elaboradas en material resistente y de fácil manipulación.</t>
  </si>
  <si>
    <t>Mobiliario para peluquería. Medidas ancho 108 cm x 135 cm de alto x 40 cm de fondo, compuesto por superficie de trabajo, espejo y espacio o compartimentos para organizar y disponer los elementos y herramientas de uso profesional.</t>
  </si>
  <si>
    <t>Set de aseo compuesto por escoba, recogedor y trapero.</t>
  </si>
  <si>
    <t>Horas</t>
  </si>
  <si>
    <t>Jornada</t>
  </si>
  <si>
    <t>jornada</t>
  </si>
  <si>
    <t xml:space="preserve">Unidad </t>
  </si>
  <si>
    <t>HORA</t>
  </si>
  <si>
    <t>JORNADA</t>
  </si>
  <si>
    <t>unidad</t>
  </si>
  <si>
    <t>Hora</t>
  </si>
  <si>
    <t>millar</t>
  </si>
  <si>
    <t>sesión</t>
  </si>
  <si>
    <t>UNIDAD</t>
  </si>
  <si>
    <t xml:space="preserve">UNIDAD </t>
  </si>
  <si>
    <t>SERVICIO</t>
  </si>
  <si>
    <t>$ 415.087</t>
  </si>
  <si>
    <t>$ 4.260</t>
  </si>
  <si>
    <t>FORMATO OFERTA ECONOMICA - PROCESO COMUNIDADES NA - PROYECTO 2592 - 2026| Alcaldía Local de Usaquén</t>
  </si>
  <si>
    <t>Persona de la comunidad NA de la Localidad, integrante o vinculado a la Consultiva Local NA de Usaquén con experiencia laboral en coordinación de actividades relacionas con la comunidad NA. La persona postulada debe ser profesional en Administración de Empresas, con experiencia mínima de tres (3) años en la formulación, gestión, coordinación o ejecución de proyectos sociales, comunitarios, culturales o de fortalecimiento organizativo con enfoque étnico diferencial. Al valor establecido se aplicarán únicamente los descuentos tributarios legalmente vigentes. VALOR NO OFERTABLE, CONCERTADO CON LA CONSULTIVA NA DE LA LOCALIDAD.</t>
  </si>
  <si>
    <t>Persona de la comunidad NA de la Localidad de Usaquén, con experiencia  en trabajo de logística y organización de eventos. Al valor establecido se aplicarán únicamente los descuentos tributarios legalmente vigentes. VALOR NO OFERTABLE, CONCERTADO CON LA CONSULTIVA NA DE LA LOCALIDAD.</t>
  </si>
  <si>
    <t>Diseño, diagramación, producción y suministro de: 
1. UNA (1)  libreta de diario, tamaño  de 13,5 cm de ancho x 18 cm de alto, elaborada en material de buena calidad, con impresión full color en portada según diseños aprobados por la entidad, con 80 hojas. 
2. UN (1) esfero ecológico 
3. UNA (1)Tula estampada: tade 35 cm de ancho × 40 cm de alto, tela no tejida (TNT) de 80 a 100 g/m². Estampado institucional a dos tintas, resistente al lavado.</t>
  </si>
  <si>
    <t>Diseño, diagramación e impresión de certificados tamaño carta (21,6 × 27,9 cm), impresión full color a una cara, en papel propalcote, opalina o material de características similares, con gramaje mínimo de 180 g, de acuerdo con el diseño y lineamientos aprobados por la entidad.
Incluye diseño, ajustes, impresión, acabados, empaque, transporte y entrega.</t>
  </si>
  <si>
    <t>Persona de la comunidad NA de la Localidad de Usaquén, técnico con experiencia de al menos 36 meses. Al valor establecido se aplicarán únicamente los descuentos tributarios legalmente vigentes. VALOR NO OFERTABLE, CONCERTADO CON LA CONSULTIVA NA DE LA LOCALIDAD.</t>
  </si>
  <si>
    <t>Persona de la comunidad NA de la Localidad de Usaquén, con experiencia laboral en trabajo de logística y organización de eventos. Para componente pedagógico. Jornadas de 5 horas. Al valor establecido se aplicarán únicamente los descuentos tributarios legalmente vigentes. VALOR NO OFERTABLE, CONCERTADO CON LA CONSULTIVA NA DE LA LOCALIDAD.</t>
  </si>
  <si>
    <t xml:space="preserve">Pulseras de silicona grabadas bajo relieve + 1 tinta
Tamaño estándar de 1.2 cm x 19 cm
Se suministrará el diseño y correspondiente. La marcación deberá reproducir fielmente el diseño aprobado, mediante impresión, respetando los textos, logotipos, proporciones, ubicación y los dos (2) colores definidos (pulsera y tinta), sin modificaciones no autorizadas. </t>
  </si>
  <si>
    <t>Producto de panadería: de sal o de dulce de 200 gramos o sándwich ((pan tipo molde,  pan francés, 2 rodajas de jamón (cerdo, pollo, cordero, pavo, etc.) de 70 gr, 2 rodajas de queso (doble crema o mozzarella)), 60 gr de lechuga (lisa o rizada) • Bebida: jugo de caja de 200 ml, jugo de botella plástica de 300 ml, gaseosa botella plástica de 250 ml (tipo ziplock) • Fruta de 150 gramos • Postre entre 35 y 70 gr • Empaque biodegradable • Presentar 4 alternativas o atender a solicitud de enfoque diferencial cuando así lo requiera la Entidad.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</si>
  <si>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Alquiler de una (1) cabina auto potenciada de sonido de 7000w para uso en espacio cerrado con conectividad bluetooth y lector USB, computador, micrófono y técnico de sonido para manejo(Incluye transporte, instalación y desinstalación) durante tres horas</t>
  </si>
  <si>
    <t>Persona con reconocimiento como líder de la comunidad NA de la Localidad de Usaquén. Para sesiones en espacio público. Al valor establecido se aplicarán únicamente los descuentos tributarios legalmente vigentes. VALOR NO OFERTABLE, CONCERTADO CON LA CONSULTIVA NA DE LA LOCALIDAD.</t>
  </si>
  <si>
    <t>Persona de la comunidad NA de la Localidad de Usaquén, técnico con experiencia de al menos 72 meses. Al valor establecido se aplicarán únicamente los descuentos tributarios legalmente vigentes. VALOR NO OFERTABLE, CONCERTADO CON LA CONSULTIVA NA DE LA LOCALIDAD.</t>
  </si>
  <si>
    <t>Persona de la comunidad NA de la Localidad de Usaquén, con experiencia laboral en trabajo de logística y organización de eventos. Jornada de 4 horas. Al valor establecido se aplicarán únicamente los descuentos tributarios legalmente vigentes. VALOR NO OFERTABLE, CONCERTADO CON LA CONSULTIVA NA DE LA LOCALIDAD.</t>
  </si>
  <si>
    <t xml:space="preserve">Servicio integral de montaje técnico para la realización de una jornada de cine foro al aire libre, con una duración máxima de cuatro (4) horas, en un espacio público de la localidad.
Incluye alquiler, transporte, cargue, descargue, instalación, pruebas, operación, desmontaje y retiro de pantalla LED o sistema de video proyección de alta luminosidad, adecuado para exteriores; estructura de soporte; sistema de sonido amplificado; consola de audio; micrófonos para la moderación del foro; computador o reproductor multimedia; cableado, conexiones, extensiones y demás elementos técnicos necesarios.
Comprende operador audiovisual y personal técnico durante toda la jornada, así como la recepción, revisión, configuración y reproducción del contenido. El proveedor deberá garantizar la correcta visualización y audición, la estabilidad y seguridad del montaje y el funcionamiento continuo de los equipos.
La prestación del servicio deberá incluir todos los costos directos e indirectos asociados. 
</t>
  </si>
  <si>
    <t>1 caja de crispetas tamaño mediano y  sándwich ((pan tipo molde,  pan francés, 2 rodajas de jamón (cerdo, pollo, cordero, pavo, etc.) de 70 gr, 2 rodajas de queso (doble crema o mozzarella)), 60 gr de lechuga (lisa o rizada) • Bebida: jugo de caja de 200 ml, Empaque biodegradable.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t>
  </si>
  <si>
    <t>Alquiler de salón con capacidad para 55 personas, debe contar al menos con 60 sillas y 4 mesas además de permitir la instalación de el montaje técnico para la reproducción de película. Durante 4 horas</t>
  </si>
  <si>
    <t>Profesional en danza de la comunidad NA de la localidad de Usaquén con experiencia como maestra de baile, para sesiones de 3 horas.</t>
  </si>
  <si>
    <t>Persona de la comunidad NA de Usaquén, con experiencia en selección, programación y mezcla musical en vivo de afro beat, ancehall, amapiano y música urbana afro, para sesiones de 3 horas.</t>
  </si>
  <si>
    <t xml:space="preserve">Diseño de 3 piezas graficas para circulación virtual. </t>
  </si>
  <si>
    <t>Set profesional avanzado, fabricado en acero inoxidable de alta resistencia, con tijeras de aproximadamente 6 pulgadas, diseño ergonómico, apoya dedos y tornillo regulador de tensión. Adecuado para cortes de precisión, deslizamiento, texturizado, disminución de volumen y acabados.
Debe incluir como mínimo:
- Una (1) tijera de corte recto.
- Una (1) tijera de corte deslizante o filo navaja.
- Una (1) tijera entresacadora.
- Una (1) tijera texturizadora.
- Tres (3) peines profesionales de diferentes tipos.
- Dos (2) pinzas separadoras de cabello.
- Una (1) llave para ajuste de tensión.
- Un (1) paño de limpieza.
- Aceite lubricante para mantenimiento.
- Un (1) estuche organizador rígido o semirrígido con cierre.
Todos los elementos deberán ser nuevos, resistentes, de fácil limpieza y aptos para uso profesional continuo.
Cantidad: mínimo trece (13) piezas.</t>
  </si>
  <si>
    <t>Suministro de lava cabezas portátil para peluquería y estética, con diseño ergonómico y altura e inclinación ajustables, adaptable a diferentes posiciones y tipos de silla. Debe contar con recipiente profundo, apoyo cómodo para el cuello, estructura estable, ligera y resistente, y materiales impermeables de fácil limpieza y desinfección.
Incluye manguera flexible y sistema de desagüe que facilite la evacuación del agua y evite derrames durante su utilización. El producto deberá ser nuevo, desmontable o de fácil transporte, apto para uso profesional continuo y entregarse con todos los accesorios necesarios para su ensamble y funcionamiento.</t>
  </si>
  <si>
    <t>Suministro de crema capilar para peinar, presentación de 300 ml, adecuada para facilitar el peinado y desenredado, controlar el friz, aportar hidratación y favorecer el manejo del cabello. Apta para diferentes tipos y texturas de cabello y de uso sin enjuague.
Producto nuevo, debidamente sellado, con número de lote, instrucciones de uso, fecha de vencimiento vigente y registro, notificación o autorización sanitaria aplicable.</t>
  </si>
  <si>
    <t>Guantes desechables de nitrilo para peluquería, sin polvo y libres de látex, resistentes, ambidiestros, con ajuste anatómico y superficie que facilite el agarre. Aptos para lavado del cabello, aplicación de tintes, decolorantes, alisadores y otros tratamientos capilares. Deben contar con puño extendido y compatibilidad con los productos químicos utilizados. Presentación: caja de cien (100) unidades.</t>
  </si>
  <si>
    <t>Suministro de uniforme de dos (2) piezas para actividades de peluquería y barbería, compuesto por una (1) camisa o blusa y un (1) pantalón, de diseño cómodo, funcional y adecuado para jornadas prolongadas de formación y práctica.
El uniforme deberá estar confeccionado en tela liviana, transpirable, resistente y de fácil lavado y secado, tipo antifluido, microfibra, mezcla de poliéster-algodón o material de características equivalentes. Deberá permitir libertad de movimiento y facilitar la limpieza de residuos propios de las actividades de peluquería y barbería.
La camisa o blusa deberá contar con diseño funcional, cuello cómodo y mínimo dos (2) bolsillos. El pantalón deberá contar con cintura ajustable o elástica y mínimo dos (2) bolsillos.
Color: De acuerdo con el requerimiento de la entidad.
Tallas: Según caracterización y requerimiento de los beneficiarios.</t>
  </si>
  <si>
    <t>global</t>
  </si>
  <si>
    <t>Persona perteneciente a las comunidades Negras o Afrocolombianas (NA), reconocida por la comunidad como sabedor(a) ancestral y con participación activa en la Consultiva Local de Comunidades Negras y Afrocolombianas de Usaquén. Deberá participar como capacitador(a) en dos (2) sesiones, de acuerdo con la programación y los contenidos previamente concertados, eventos de inicio y cierre. Asimismo, brindará apoyo logístico en las actividades relacionadas con el componente cuando sea para un total de 20 horas. Al valor establecido se aplicarán únicamente los descuentos tributarios legalmente vigentes. VALOR NO OFERTABLE, CONCERTADO CON LA CONSULTIVA NA DE LA LOCALIDAD.</t>
  </si>
  <si>
    <t>Bolsa de insumos para el fortalecimiento de saberes culturales afro: conjunto de materiales destinado al desarrollo de actividades prácticas sobre partería, medicina tradicional, cuidado ancestral del cabello y preparación de bebidas propias de las comunidades afrodescendientes. 
Incluye : Botellas de 135 ml sumbos de azotea,  Plantas vivas de Aloe barbadensis miller, Naranjas, Limones, Miel de abeja pura, Alcohol, Envases de vidrio, Envases o atomizadores de agua, linaza, romero, canela, clavo de olor, jengibre, Sabila, embudos, Guates,  tapaboca, Ollas pequeñas de acero inoxidable con tapa de 4 litros, Ollas medianas de acero inoxidable con tapa de 9 Litros, Coladores de malla fina de acero,  Tela  muselina, Embudos medianos, Cucharas de madera, Espatulas de silicona, Bascula  pequeña, Jarras medidoras, Bolsas hermeticas, Guantes de cocina, Paños, toallas desinfectantes,  turbante Africano para mujer, Kit de peines, tela aficana, Bolsitas para empacar té, Envases para ungüentos, Aciete Oliva  Puro, Aceite Almendra, Cera de Abeja, Vaselina Pura  Hierbas de asotea Variadas, olla de cocion lenta  4 lt, Victamina E, Mortero de piedra, Cucharon  de palo Caja de Cofias. caneca plastica 10 litros, Velones, Enveses de 200 ml, vicho Puro, Paquete de hierras y bejucos del territorio ancestral, lacteos, Batidora,  envases desechables kit de cmedidoras y demás insumos necesarios para los encuentros y requeridos por los talleristas. Su propósito es promover la transmisión intergeneracional, el reconocimiento de las personas portadoras de saberes y la preservación de prácticas culturales, estéticas, medicinales y gastronómicas afrocolombianas. VALOR NO OFERTABLE, CONCERTADO CON LA CONSULTIVA NA DE LA LOCALIDAD.</t>
  </si>
  <si>
    <t xml:space="preserve">El método de adjudicación del presente proceso será hasta por $328.800.994 de pesos M/CTE del presupuesto total oficial  a cargo del Proyecto 2592. En el evento que se llegue a presentar un ahorro en el marco de la oferta económica, esa diferencia se consumirá en aquellos items que la entidad considere conveniente. </t>
  </si>
  <si>
    <t>NO OFERTABLES: los items marcados en color amarillo corresponden a NO OFERTABLES y corresponden a la concertación realizada entre el FDLUSA y la Consultiva NA de la localidad y no son suceptibles a cambio.</t>
  </si>
  <si>
    <t>Los costos del recurso humano que reposan en el presente Estudio de Mercado corresponden a valores no modificables, debido a que fueron establecidos y concertados previamente con la Consultiva NA de la Localidad de Usaquén.</t>
  </si>
  <si>
    <t>Pago a terceros: Remuneración a las presentaciones artísticas y/o culturales duración 60 minutos beneficiando artistas de la localidad de  Usaquén.  VALOR NO OFERTABLE - CONCERTADO CON LA CONSULTIVA NA DE LA LOCALIDAD DE USAQUÉN.  1.400.000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</si>
</sst>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quot;$&quot;\ #,##0"/>
  </numFmts>
  <fonts count="23"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sz val="8"/>
      <color theme="1"/>
      <name val="Aptos Narrow"/>
      <family val="2"/>
      <scheme val="minor"/>
    </font>
    <font>
      <b/>
      <sz val="10"/>
      <color rgb="FFFFFFFF"/>
      <name val="Aptos Narrow"/>
      <family val="2"/>
      <scheme val="minor"/>
    </font>
    <font>
      <sz val="8"/>
      <color rgb="FF000000"/>
      <name val="Aptos Narrow"/>
      <family val="2"/>
      <scheme val="minor"/>
    </font>
    <font>
      <sz val="8"/>
      <name val="Aptos Narrow"/>
      <family val="2"/>
      <scheme val="minor"/>
    </font>
    <font>
      <b/>
      <sz val="12"/>
      <color rgb="FFFFFFFF"/>
      <name val="Aptos Narrow"/>
      <family val="2"/>
      <scheme val="minor"/>
    </font>
    <font>
      <b/>
      <sz val="9"/>
      <color theme="0"/>
      <name val="Aptos Narrow"/>
      <family val="2"/>
      <scheme val="minor"/>
    </font>
    <font>
      <b/>
      <sz val="12"/>
      <color theme="0"/>
      <name val="Aptos Narrow"/>
      <family val="2"/>
      <scheme val="minor"/>
    </font>
    <font>
      <b/>
      <sz val="14"/>
      <color theme="0"/>
      <name val="Aptos Narrow"/>
      <family val="2"/>
      <scheme val="minor"/>
    </font>
    <font>
      <b/>
      <sz val="20"/>
      <color theme="1"/>
      <name val="Aptos Narrow"/>
      <family val="2"/>
      <scheme val="minor"/>
    </font>
    <font>
      <sz val="10"/>
      <color rgb="FF000000"/>
      <name val="Garamond"/>
      <family val="1"/>
    </font>
    <font>
      <b/>
      <sz val="10"/>
      <name val="Garamond"/>
      <family val="1"/>
    </font>
    <font>
      <sz val="10"/>
      <name val="Garamond"/>
      <family val="1"/>
    </font>
    <font>
      <sz val="10"/>
      <color theme="1"/>
      <name val="Garamond"/>
      <family val="1"/>
    </font>
    <font>
      <b/>
      <sz val="10"/>
      <color theme="1"/>
      <name val="Garamond"/>
      <family val="1"/>
    </font>
    <font>
      <sz val="11"/>
      <color theme="1"/>
      <name val="Garamond"/>
      <family val="1"/>
    </font>
    <font>
      <sz val="12"/>
      <color theme="1"/>
      <name val="Garamond"/>
      <family val="1"/>
    </font>
    <font>
      <sz val="8"/>
      <color rgb="FF000000"/>
      <name val="Garamond"/>
      <family val="1"/>
    </font>
    <font>
      <sz val="8"/>
      <color theme="1"/>
      <name val="Garamond"/>
      <family val="1"/>
    </font>
    <font>
      <sz val="10"/>
      <color rgb="FFFF0000"/>
      <name val="Garamond"/>
      <family val="1"/>
    </font>
  </fonts>
  <fills count="7">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rgb="FF002060"/>
        <bgColor indexed="64"/>
      </patternFill>
    </fill>
    <fill>
      <patternFill patternType="solid">
        <fgColor rgb="FFFFFF00"/>
        <bgColor indexed="64"/>
      </patternFill>
    </fill>
    <fill>
      <patternFill patternType="solid">
        <fgColor theme="0"/>
        <bgColor rgb="FFFFFFFF"/>
      </patternFill>
    </fill>
  </fills>
  <borders count="17">
    <border>
      <left/>
      <right/>
      <top/>
      <bottom/>
      <diagonal/>
    </border>
    <border>
      <left style="thin">
        <color rgb="FFBFBFBF"/>
      </left>
      <right style="thin">
        <color rgb="FFBFBFBF"/>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BFBFBF"/>
      </left>
      <right/>
      <top style="thin">
        <color rgb="FFBFBFBF"/>
      </top>
      <bottom style="thin">
        <color rgb="FFBFBFBF"/>
      </bottom>
      <diagonal/>
    </border>
    <border>
      <left/>
      <right/>
      <top style="thin">
        <color indexed="64"/>
      </top>
      <bottom/>
      <diagonal/>
    </border>
    <border>
      <left style="thin">
        <color rgb="FFBFBFBF"/>
      </left>
      <right/>
      <top style="thin">
        <color indexed="64"/>
      </top>
      <bottom style="thin">
        <color rgb="FFBFBFBF"/>
      </bottom>
      <diagonal/>
    </border>
    <border>
      <left/>
      <right/>
      <top style="thin">
        <color indexed="64"/>
      </top>
      <bottom style="thin">
        <color rgb="FFBFBFBF"/>
      </bottom>
      <diagonal/>
    </border>
    <border>
      <left/>
      <right style="thin">
        <color rgb="FFBFBFBF"/>
      </right>
      <top style="thin">
        <color indexed="64"/>
      </top>
      <bottom style="thin">
        <color rgb="FFBFBFBF"/>
      </bottom>
      <diagonal/>
    </border>
    <border>
      <left style="thin">
        <color rgb="FFBFBFBF"/>
      </left>
      <right/>
      <top/>
      <bottom/>
      <diagonal/>
    </border>
    <border>
      <left style="thin">
        <color rgb="FFBFBFBF"/>
      </left>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93">
    <xf numFmtId="0" fontId="0" fillId="0" borderId="0" xfId="0"/>
    <xf numFmtId="0" fontId="1" fillId="0" borderId="0" xfId="0" applyFont="1"/>
    <xf numFmtId="0" fontId="1" fillId="0" borderId="0" xfId="0" applyFont="1" applyAlignment="1">
      <alignment wrapText="1"/>
    </xf>
    <xf numFmtId="0" fontId="5" fillId="3" borderId="5" xfId="0" applyFont="1" applyFill="1" applyBorder="1" applyAlignment="1">
      <alignment horizontal="center" vertical="center" wrapText="1"/>
    </xf>
    <xf numFmtId="0" fontId="5" fillId="3" borderId="5" xfId="0" applyFont="1" applyFill="1" applyBorder="1" applyAlignment="1">
      <alignment vertical="center" wrapText="1"/>
    </xf>
    <xf numFmtId="165" fontId="9" fillId="3" borderId="10" xfId="0" applyNumberFormat="1" applyFont="1" applyFill="1" applyBorder="1" applyAlignment="1">
      <alignment vertical="center" wrapText="1"/>
    </xf>
    <xf numFmtId="9" fontId="9" fillId="3" borderId="1" xfId="0" applyNumberFormat="1" applyFont="1" applyFill="1" applyBorder="1" applyAlignment="1">
      <alignment horizontal="center" vertical="center" wrapText="1"/>
    </xf>
    <xf numFmtId="44" fontId="9" fillId="3" borderId="6" xfId="1" applyFont="1" applyFill="1" applyBorder="1" applyAlignment="1">
      <alignment horizontal="center" vertical="center" wrapText="1"/>
    </xf>
    <xf numFmtId="165" fontId="10" fillId="3" borderId="2" xfId="0" applyNumberFormat="1" applyFont="1" applyFill="1" applyBorder="1" applyAlignment="1">
      <alignment vertical="center" wrapText="1"/>
    </xf>
    <xf numFmtId="0" fontId="2" fillId="4" borderId="5" xfId="0" applyFont="1" applyFill="1" applyBorder="1" applyAlignment="1">
      <alignment horizontal="center" vertical="center" wrapText="1"/>
    </xf>
    <xf numFmtId="164" fontId="11" fillId="4" borderId="5" xfId="0" applyNumberFormat="1" applyFont="1" applyFill="1" applyBorder="1" applyAlignment="1">
      <alignment vertical="center" wrapText="1"/>
    </xf>
    <xf numFmtId="0" fontId="5" fillId="4" borderId="5" xfId="0" applyFont="1" applyFill="1" applyBorder="1" applyAlignment="1">
      <alignment horizontal="center" vertical="center" wrapText="1"/>
    </xf>
    <xf numFmtId="9" fontId="3" fillId="2" borderId="5" xfId="2" applyFont="1" applyFill="1" applyBorder="1" applyAlignment="1">
      <alignment vertical="center" wrapText="1"/>
    </xf>
    <xf numFmtId="164" fontId="3" fillId="0" borderId="5" xfId="0" applyNumberFormat="1" applyFont="1" applyBorder="1" applyAlignment="1">
      <alignment vertical="center" wrapText="1"/>
    </xf>
    <xf numFmtId="0" fontId="1" fillId="0" borderId="0" xfId="0" applyFont="1" applyAlignment="1">
      <alignment horizontal="center" vertical="center" wrapText="1"/>
    </xf>
    <xf numFmtId="0" fontId="3" fillId="0" borderId="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5" xfId="0" applyFont="1" applyBorder="1" applyAlignment="1">
      <alignment horizontal="center" wrapText="1"/>
    </xf>
    <xf numFmtId="0" fontId="1" fillId="0" borderId="7" xfId="0" applyFont="1" applyBorder="1" applyAlignment="1">
      <alignment horizontal="center" wrapText="1"/>
    </xf>
    <xf numFmtId="0" fontId="1" fillId="0" borderId="0" xfId="0" applyFont="1" applyAlignment="1">
      <alignment horizontal="center" wrapText="1"/>
    </xf>
    <xf numFmtId="0" fontId="1" fillId="0" borderId="13" xfId="0" applyFont="1" applyBorder="1" applyAlignment="1">
      <alignment horizontal="center" wrapText="1"/>
    </xf>
    <xf numFmtId="0" fontId="9" fillId="3" borderId="3" xfId="0" applyFont="1" applyFill="1" applyBorder="1" applyAlignment="1">
      <alignment horizontal="right" vertical="center" wrapText="1"/>
    </xf>
    <xf numFmtId="0" fontId="15" fillId="0" borderId="5" xfId="0" applyFont="1" applyBorder="1" applyAlignment="1">
      <alignment horizontal="center" vertical="center" wrapText="1"/>
    </xf>
    <xf numFmtId="0" fontId="6" fillId="2" borderId="5" xfId="0" applyFont="1" applyFill="1" applyBorder="1" applyAlignment="1">
      <alignment horizontal="center" vertical="center" wrapText="1"/>
    </xf>
    <xf numFmtId="0" fontId="15" fillId="0" borderId="0" xfId="0" applyFont="1"/>
    <xf numFmtId="0" fontId="16" fillId="0" borderId="5" xfId="0" applyFont="1" applyBorder="1" applyAlignment="1">
      <alignment horizontal="center" vertical="center" wrapText="1"/>
    </xf>
    <xf numFmtId="0" fontId="9" fillId="3" borderId="10"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16" fillId="2" borderId="5" xfId="0" applyFont="1" applyFill="1" applyBorder="1" applyAlignment="1">
      <alignment horizontal="center" vertical="center" wrapText="1"/>
    </xf>
    <xf numFmtId="0" fontId="6" fillId="5" borderId="5" xfId="0" applyFont="1" applyFill="1" applyBorder="1" applyAlignment="1">
      <alignment horizontal="center" vertical="center" wrapText="1"/>
    </xf>
    <xf numFmtId="165" fontId="7" fillId="5" borderId="5" xfId="1" applyNumberFormat="1" applyFont="1" applyFill="1" applyBorder="1" applyAlignment="1">
      <alignment horizontal="right" vertical="center" wrapText="1"/>
    </xf>
    <xf numFmtId="44" fontId="7" fillId="5" borderId="5" xfId="1" applyFont="1" applyFill="1" applyBorder="1" applyAlignment="1">
      <alignment horizontal="center" vertical="center" wrapText="1"/>
    </xf>
    <xf numFmtId="0" fontId="16" fillId="5" borderId="5" xfId="0" applyFont="1" applyFill="1" applyBorder="1" applyAlignment="1">
      <alignment horizontal="left" vertical="center" wrapText="1"/>
    </xf>
    <xf numFmtId="0" fontId="15" fillId="5" borderId="5" xfId="0" applyFont="1" applyFill="1" applyBorder="1" applyAlignment="1">
      <alignment horizontal="center" vertical="center" wrapText="1"/>
    </xf>
    <xf numFmtId="0" fontId="15" fillId="5" borderId="5" xfId="0" applyFont="1" applyFill="1" applyBorder="1" applyAlignment="1">
      <alignment horizontal="left" vertical="center" wrapText="1"/>
    </xf>
    <xf numFmtId="165" fontId="7" fillId="2" borderId="5" xfId="1" applyNumberFormat="1" applyFont="1" applyFill="1" applyBorder="1" applyAlignment="1">
      <alignment horizontal="right" vertical="center" wrapText="1"/>
    </xf>
    <xf numFmtId="44" fontId="7" fillId="2" borderId="5" xfId="1" applyFont="1" applyFill="1" applyBorder="1" applyAlignment="1">
      <alignment horizontal="center" vertical="center" wrapText="1"/>
    </xf>
    <xf numFmtId="9" fontId="9" fillId="3" borderId="6" xfId="0" applyNumberFormat="1" applyFont="1" applyFill="1" applyBorder="1" applyAlignment="1">
      <alignment horizontal="center" vertical="center" wrapText="1"/>
    </xf>
    <xf numFmtId="0" fontId="12" fillId="0" borderId="0" xfId="0" applyFont="1" applyAlignment="1">
      <alignment horizontal="center" vertical="center" wrapText="1"/>
    </xf>
    <xf numFmtId="164" fontId="13" fillId="5" borderId="5" xfId="1" applyNumberFormat="1" applyFont="1" applyFill="1" applyBorder="1" applyAlignment="1">
      <alignment horizontal="left" vertical="center" wrapText="1"/>
    </xf>
    <xf numFmtId="164" fontId="16" fillId="5" borderId="5" xfId="1" applyNumberFormat="1" applyFont="1" applyFill="1" applyBorder="1" applyAlignment="1">
      <alignment horizontal="left" vertical="center" wrapText="1"/>
    </xf>
    <xf numFmtId="164" fontId="13" fillId="5" borderId="5" xfId="1" applyNumberFormat="1" applyFont="1" applyFill="1" applyBorder="1" applyAlignment="1">
      <alignment vertical="center" wrapText="1"/>
    </xf>
    <xf numFmtId="164" fontId="14" fillId="5" borderId="5" xfId="1" applyNumberFormat="1" applyFont="1" applyFill="1" applyBorder="1" applyAlignment="1">
      <alignment horizontal="left" vertical="center" wrapText="1"/>
    </xf>
    <xf numFmtId="164" fontId="15" fillId="5" borderId="5" xfId="1" applyNumberFormat="1" applyFont="1" applyFill="1" applyBorder="1" applyAlignment="1">
      <alignment horizontal="left" vertical="center" wrapText="1"/>
    </xf>
    <xf numFmtId="164" fontId="13" fillId="2" borderId="5" xfId="1" applyNumberFormat="1" applyFont="1" applyFill="1" applyBorder="1" applyAlignment="1">
      <alignment horizontal="left" vertical="center" wrapText="1"/>
    </xf>
    <xf numFmtId="0" fontId="3" fillId="0" borderId="4" xfId="0" applyFont="1" applyBorder="1" applyAlignment="1">
      <alignment horizontal="center" vertical="center" wrapText="1"/>
    </xf>
    <xf numFmtId="164" fontId="3" fillId="0" borderId="5" xfId="0" applyNumberFormat="1" applyFont="1" applyBorder="1" applyAlignment="1">
      <alignment horizontal="center" vertical="center" wrapText="1"/>
    </xf>
    <xf numFmtId="164" fontId="7" fillId="5" borderId="5" xfId="1" applyNumberFormat="1" applyFont="1" applyFill="1" applyBorder="1" applyAlignment="1">
      <alignment horizontal="center" vertical="center" wrapText="1"/>
    </xf>
    <xf numFmtId="164" fontId="7" fillId="2" borderId="5" xfId="1" applyNumberFormat="1" applyFont="1" applyFill="1" applyBorder="1" applyAlignment="1">
      <alignment horizontal="center" vertical="center" wrapText="1"/>
    </xf>
    <xf numFmtId="0" fontId="16" fillId="2" borderId="5" xfId="0" applyFont="1" applyFill="1" applyBorder="1" applyAlignment="1">
      <alignment horizontal="left" vertical="center" wrapText="1"/>
    </xf>
    <xf numFmtId="164" fontId="13" fillId="2" borderId="5" xfId="1" applyNumberFormat="1" applyFont="1" applyFill="1" applyBorder="1" applyAlignment="1">
      <alignment vertical="center" wrapText="1"/>
    </xf>
    <xf numFmtId="0" fontId="15" fillId="2" borderId="5" xfId="0" applyFont="1" applyFill="1" applyBorder="1" applyAlignment="1">
      <alignment horizontal="left" vertical="center" wrapText="1"/>
    </xf>
    <xf numFmtId="0" fontId="15" fillId="0" borderId="5" xfId="0" applyFont="1" applyBorder="1" applyAlignment="1">
      <alignment horizontal="left" vertical="center" wrapText="1"/>
    </xf>
    <xf numFmtId="0" fontId="18" fillId="2" borderId="5" xfId="0" applyFont="1" applyFill="1" applyBorder="1" applyAlignment="1">
      <alignment horizontal="center" vertical="center" wrapText="1"/>
    </xf>
    <xf numFmtId="0" fontId="19" fillId="2" borderId="5" xfId="0" applyFont="1" applyFill="1" applyBorder="1" applyAlignment="1">
      <alignment horizontal="center" wrapText="1"/>
    </xf>
    <xf numFmtId="0" fontId="15" fillId="0" borderId="5" xfId="0" applyFont="1" applyBorder="1" applyAlignment="1">
      <alignment vertical="center" wrapText="1"/>
    </xf>
    <xf numFmtId="0" fontId="15" fillId="0" borderId="5" xfId="0" applyFont="1" applyBorder="1" applyAlignment="1">
      <alignment wrapText="1"/>
    </xf>
    <xf numFmtId="0" fontId="16" fillId="2" borderId="5" xfId="0" applyFont="1" applyFill="1" applyBorder="1" applyAlignment="1">
      <alignment wrapText="1"/>
    </xf>
    <xf numFmtId="0" fontId="15" fillId="6" borderId="5" xfId="0" applyFont="1" applyFill="1" applyBorder="1" applyAlignment="1">
      <alignment vertical="center" wrapText="1"/>
    </xf>
    <xf numFmtId="0" fontId="22" fillId="2" borderId="5" xfId="0" applyFont="1" applyFill="1" applyBorder="1" applyAlignment="1">
      <alignment horizontal="center" vertical="center" wrapText="1"/>
    </xf>
    <xf numFmtId="0" fontId="15" fillId="5" borderId="5" xfId="0" applyFont="1" applyFill="1" applyBorder="1" applyAlignment="1">
      <alignment vertical="center" wrapText="1"/>
    </xf>
    <xf numFmtId="0" fontId="15" fillId="5" borderId="5" xfId="0" applyFont="1" applyFill="1" applyBorder="1" applyAlignment="1">
      <alignment wrapText="1"/>
    </xf>
    <xf numFmtId="0" fontId="16" fillId="5" borderId="5" xfId="0" applyFont="1" applyFill="1" applyBorder="1" applyAlignment="1">
      <alignment horizontal="center" vertical="center" wrapText="1"/>
    </xf>
    <xf numFmtId="0" fontId="16" fillId="5" borderId="5" xfId="0" applyFont="1" applyFill="1" applyBorder="1" applyAlignment="1">
      <alignment wrapText="1"/>
    </xf>
    <xf numFmtId="0" fontId="20" fillId="2" borderId="5" xfId="0" applyFont="1" applyFill="1" applyBorder="1" applyAlignment="1">
      <alignment horizontal="left" vertical="center" wrapText="1"/>
    </xf>
    <xf numFmtId="0" fontId="21" fillId="2" borderId="5" xfId="0" applyFont="1" applyFill="1" applyBorder="1" applyAlignment="1">
      <alignment wrapText="1"/>
    </xf>
    <xf numFmtId="164" fontId="4" fillId="2" borderId="5" xfId="1" applyNumberFormat="1" applyFont="1" applyFill="1" applyBorder="1" applyAlignment="1">
      <alignment horizontal="left" vertical="center" wrapText="1"/>
    </xf>
    <xf numFmtId="0" fontId="21" fillId="2" borderId="5"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0" xfId="0" applyFont="1" applyFill="1" applyAlignment="1">
      <alignment horizontal="center" vertical="center"/>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2" fillId="4" borderId="5" xfId="0" applyFont="1" applyFill="1" applyBorder="1" applyAlignment="1">
      <alignment horizontal="center" vertical="center"/>
    </xf>
    <xf numFmtId="0" fontId="16" fillId="0" borderId="14" xfId="0" applyFont="1" applyBorder="1" applyAlignment="1">
      <alignment vertical="top" wrapText="1"/>
    </xf>
    <xf numFmtId="0" fontId="16" fillId="0" borderId="16" xfId="0" applyFont="1" applyBorder="1" applyAlignment="1">
      <alignment vertical="top" wrapText="1"/>
    </xf>
    <xf numFmtId="0" fontId="16" fillId="0" borderId="4" xfId="0" applyFont="1" applyBorder="1" applyAlignment="1">
      <alignment vertical="top" wrapText="1"/>
    </xf>
    <xf numFmtId="0" fontId="16" fillId="0" borderId="5" xfId="0" applyFont="1" applyBorder="1" applyAlignment="1">
      <alignment vertical="center" wrapText="1"/>
    </xf>
    <xf numFmtId="0" fontId="16" fillId="0" borderId="5" xfId="0" applyFont="1" applyBorder="1" applyAlignment="1">
      <alignment wrapText="1"/>
    </xf>
    <xf numFmtId="0" fontId="3" fillId="2" borderId="1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2" fillId="0" borderId="5" xfId="0" applyFont="1" applyBorder="1" applyAlignment="1">
      <alignment horizontal="center" vertical="center" wrapText="1"/>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9" fillId="3" borderId="6" xfId="0" applyFont="1" applyFill="1" applyBorder="1" applyAlignment="1">
      <alignment horizontal="right" vertical="center" wrapText="1"/>
    </xf>
    <xf numFmtId="0" fontId="9" fillId="3" borderId="2" xfId="0" applyFont="1" applyFill="1" applyBorder="1" applyAlignment="1">
      <alignment horizontal="right" vertical="center" wrapText="1"/>
    </xf>
    <xf numFmtId="0" fontId="9" fillId="3" borderId="3" xfId="0" applyFont="1" applyFill="1" applyBorder="1" applyAlignment="1">
      <alignment horizontal="right" vertical="center" wrapText="1"/>
    </xf>
    <xf numFmtId="0" fontId="17" fillId="0" borderId="15" xfId="0" applyFont="1" applyBorder="1" applyAlignment="1">
      <alignment horizontal="left" vertical="center" wrapText="1"/>
    </xf>
    <xf numFmtId="0" fontId="17" fillId="0" borderId="0" xfId="0" applyFont="1" applyAlignment="1">
      <alignment horizontal="left" vertical="center" wrapText="1"/>
    </xf>
  </cellXfs>
  <cellStyles count="4">
    <cellStyle name="Moneda" xfId="1" builtinId="4"/>
    <cellStyle name="Normal" xfId="0" builtinId="0"/>
    <cellStyle name="Normal 2" xfId="3" xr:uid="{C2B00BA8-2FB6-4864-A9A3-52B29555050B}"/>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E0779-66A0-4365-83D3-5D3BC393BD28}">
  <dimension ref="A1:Q100"/>
  <sheetViews>
    <sheetView tabSelected="1" topLeftCell="A13" zoomScale="80" zoomScaleNormal="80" workbookViewId="0">
      <selection activeCell="N67" sqref="N67"/>
    </sheetView>
  </sheetViews>
  <sheetFormatPr baseColWidth="10" defaultColWidth="8.6640625" defaultRowHeight="14.4" x14ac:dyDescent="0.3"/>
  <cols>
    <col min="1" max="1" width="5" style="2" customWidth="1"/>
    <col min="2" max="2" width="18.6640625" style="2" customWidth="1"/>
    <col min="3" max="3" width="10.5546875" style="2" customWidth="1"/>
    <col min="4" max="5" width="14.109375" style="2" customWidth="1"/>
    <col min="6" max="6" width="34.88671875" style="2" customWidth="1"/>
    <col min="7" max="7" width="17.6640625" style="2" customWidth="1"/>
    <col min="8" max="8" width="19.88671875" style="2" customWidth="1"/>
    <col min="9" max="9" width="20.5546875" style="2" customWidth="1"/>
    <col min="10" max="11" width="16.6640625" style="2" customWidth="1"/>
    <col min="12" max="12" width="21.33203125" style="2" customWidth="1"/>
    <col min="13" max="16384" width="8.6640625" style="1"/>
  </cols>
  <sheetData>
    <row r="1" spans="1:12" ht="22.2" customHeight="1" x14ac:dyDescent="0.3">
      <c r="A1" s="69" t="s">
        <v>153</v>
      </c>
      <c r="B1" s="70"/>
      <c r="C1" s="70"/>
      <c r="D1" s="70"/>
      <c r="E1" s="70"/>
      <c r="F1" s="70"/>
      <c r="G1" s="70"/>
      <c r="H1" s="70"/>
      <c r="I1" s="73" t="s">
        <v>0</v>
      </c>
      <c r="J1" s="73"/>
      <c r="K1" s="73"/>
      <c r="L1" s="73"/>
    </row>
    <row r="2" spans="1:12" ht="43.5" customHeight="1" x14ac:dyDescent="0.3">
      <c r="A2" s="4" t="s">
        <v>1</v>
      </c>
      <c r="B2" s="3" t="s">
        <v>2</v>
      </c>
      <c r="C2" s="3" t="s">
        <v>3</v>
      </c>
      <c r="D2" s="3" t="s">
        <v>19</v>
      </c>
      <c r="E2" s="3" t="s">
        <v>20</v>
      </c>
      <c r="F2" s="3" t="s">
        <v>4</v>
      </c>
      <c r="G2" s="3" t="s">
        <v>37</v>
      </c>
      <c r="H2" s="3" t="s">
        <v>36</v>
      </c>
      <c r="I2" s="11" t="s">
        <v>5</v>
      </c>
      <c r="J2" s="11" t="s">
        <v>38</v>
      </c>
      <c r="K2" s="11" t="s">
        <v>6</v>
      </c>
      <c r="L2" s="11" t="s">
        <v>35</v>
      </c>
    </row>
    <row r="3" spans="1:12" ht="42.6" customHeight="1" x14ac:dyDescent="0.3">
      <c r="A3" s="30">
        <v>1</v>
      </c>
      <c r="B3" s="34" t="s">
        <v>39</v>
      </c>
      <c r="C3" s="34" t="s">
        <v>18</v>
      </c>
      <c r="D3" s="34">
        <v>2</v>
      </c>
      <c r="E3" s="34">
        <v>1</v>
      </c>
      <c r="F3" s="61" t="s">
        <v>154</v>
      </c>
      <c r="G3" s="40">
        <v>6600000</v>
      </c>
      <c r="H3" s="31">
        <v>13200000</v>
      </c>
      <c r="I3" s="32"/>
      <c r="J3" s="32">
        <f t="shared" ref="J3:J66" si="0">I3*19%</f>
        <v>0</v>
      </c>
      <c r="K3" s="32">
        <f>I3+J3</f>
        <v>0</v>
      </c>
      <c r="L3" s="48">
        <f>H3</f>
        <v>13200000</v>
      </c>
    </row>
    <row r="4" spans="1:12" ht="17.25" customHeight="1" x14ac:dyDescent="0.3">
      <c r="A4" s="30">
        <v>2</v>
      </c>
      <c r="B4" s="34" t="s">
        <v>40</v>
      </c>
      <c r="C4" s="34" t="s">
        <v>138</v>
      </c>
      <c r="D4" s="34">
        <v>20</v>
      </c>
      <c r="E4" s="34">
        <v>4</v>
      </c>
      <c r="F4" s="61" t="s">
        <v>178</v>
      </c>
      <c r="G4" s="40">
        <v>600000</v>
      </c>
      <c r="H4" s="31">
        <v>48000000</v>
      </c>
      <c r="I4" s="32"/>
      <c r="J4" s="32">
        <f t="shared" si="0"/>
        <v>0</v>
      </c>
      <c r="K4" s="32">
        <f t="shared" ref="K4:K67" si="1">I4+J4</f>
        <v>0</v>
      </c>
      <c r="L4" s="48">
        <f t="shared" ref="L4:L7" si="2">H4</f>
        <v>48000000</v>
      </c>
    </row>
    <row r="5" spans="1:12" ht="30" customHeight="1" x14ac:dyDescent="0.3">
      <c r="A5" s="30">
        <v>3</v>
      </c>
      <c r="B5" s="34" t="s">
        <v>41</v>
      </c>
      <c r="C5" s="34" t="s">
        <v>139</v>
      </c>
      <c r="D5" s="34">
        <v>1</v>
      </c>
      <c r="E5" s="34">
        <v>4</v>
      </c>
      <c r="F5" s="61" t="s">
        <v>94</v>
      </c>
      <c r="G5" s="41">
        <v>2000000</v>
      </c>
      <c r="H5" s="31">
        <v>8000000</v>
      </c>
      <c r="I5" s="32"/>
      <c r="J5" s="32">
        <f t="shared" si="0"/>
        <v>0</v>
      </c>
      <c r="K5" s="32">
        <f t="shared" si="1"/>
        <v>0</v>
      </c>
      <c r="L5" s="48">
        <f t="shared" si="2"/>
        <v>8000000</v>
      </c>
    </row>
    <row r="6" spans="1:12" ht="30" customHeight="1" x14ac:dyDescent="0.3">
      <c r="A6" s="30">
        <v>4</v>
      </c>
      <c r="B6" s="34" t="s">
        <v>41</v>
      </c>
      <c r="C6" s="34" t="s">
        <v>139</v>
      </c>
      <c r="D6" s="34">
        <v>2</v>
      </c>
      <c r="E6" s="34">
        <v>1</v>
      </c>
      <c r="F6" s="61" t="s">
        <v>95</v>
      </c>
      <c r="G6" s="42">
        <v>1000000</v>
      </c>
      <c r="H6" s="31">
        <v>2000000</v>
      </c>
      <c r="I6" s="32"/>
      <c r="J6" s="32">
        <f t="shared" si="0"/>
        <v>0</v>
      </c>
      <c r="K6" s="32">
        <f t="shared" si="1"/>
        <v>0</v>
      </c>
      <c r="L6" s="48">
        <f t="shared" si="2"/>
        <v>2000000</v>
      </c>
    </row>
    <row r="7" spans="1:12" ht="24" customHeight="1" x14ac:dyDescent="0.3">
      <c r="A7" s="30">
        <v>5</v>
      </c>
      <c r="B7" s="34" t="s">
        <v>42</v>
      </c>
      <c r="C7" s="34" t="s">
        <v>140</v>
      </c>
      <c r="D7" s="34">
        <v>2</v>
      </c>
      <c r="E7" s="34">
        <v>3</v>
      </c>
      <c r="F7" s="61" t="s">
        <v>155</v>
      </c>
      <c r="G7" s="42">
        <v>252000</v>
      </c>
      <c r="H7" s="31">
        <v>1512000</v>
      </c>
      <c r="I7" s="32"/>
      <c r="J7" s="32">
        <f t="shared" si="0"/>
        <v>0</v>
      </c>
      <c r="K7" s="32">
        <f t="shared" si="1"/>
        <v>0</v>
      </c>
      <c r="L7" s="48">
        <f t="shared" si="2"/>
        <v>1512000</v>
      </c>
    </row>
    <row r="8" spans="1:12" ht="35.25" customHeight="1" x14ac:dyDescent="0.3">
      <c r="A8" s="23">
        <v>6</v>
      </c>
      <c r="B8" s="22" t="s">
        <v>43</v>
      </c>
      <c r="C8" s="22" t="s">
        <v>3</v>
      </c>
      <c r="D8" s="22" t="s">
        <v>7</v>
      </c>
      <c r="E8" s="22">
        <v>8</v>
      </c>
      <c r="F8" s="56" t="s">
        <v>96</v>
      </c>
      <c r="G8" s="51">
        <v>404005</v>
      </c>
      <c r="H8" s="36">
        <v>3232040</v>
      </c>
      <c r="I8" s="37"/>
      <c r="J8" s="37">
        <f t="shared" si="0"/>
        <v>0</v>
      </c>
      <c r="K8" s="37">
        <f t="shared" si="1"/>
        <v>0</v>
      </c>
      <c r="L8" s="49">
        <f>K8*E8</f>
        <v>0</v>
      </c>
    </row>
    <row r="9" spans="1:12" ht="27.75" customHeight="1" x14ac:dyDescent="0.3">
      <c r="A9" s="23">
        <v>7</v>
      </c>
      <c r="B9" s="22" t="s">
        <v>44</v>
      </c>
      <c r="C9" s="22" t="s">
        <v>3</v>
      </c>
      <c r="D9" s="22" t="s">
        <v>7</v>
      </c>
      <c r="E9" s="22">
        <v>1</v>
      </c>
      <c r="F9" s="56" t="s">
        <v>97</v>
      </c>
      <c r="G9" s="51">
        <v>571200</v>
      </c>
      <c r="H9" s="36">
        <v>571200</v>
      </c>
      <c r="I9" s="37"/>
      <c r="J9" s="37">
        <f t="shared" si="0"/>
        <v>0</v>
      </c>
      <c r="K9" s="37">
        <f t="shared" si="1"/>
        <v>0</v>
      </c>
      <c r="L9" s="49">
        <f t="shared" ref="L9:L18" si="3">K9*E9</f>
        <v>0</v>
      </c>
    </row>
    <row r="10" spans="1:12" ht="72.75" customHeight="1" x14ac:dyDescent="0.3">
      <c r="A10" s="23">
        <v>8</v>
      </c>
      <c r="B10" s="22" t="s">
        <v>45</v>
      </c>
      <c r="C10" s="22" t="s">
        <v>3</v>
      </c>
      <c r="D10" s="22" t="s">
        <v>7</v>
      </c>
      <c r="E10" s="22">
        <v>1</v>
      </c>
      <c r="F10" s="57" t="s">
        <v>98</v>
      </c>
      <c r="G10" s="51">
        <v>12752635</v>
      </c>
      <c r="H10" s="36">
        <v>12752635</v>
      </c>
      <c r="I10" s="37"/>
      <c r="J10" s="37">
        <f t="shared" si="0"/>
        <v>0</v>
      </c>
      <c r="K10" s="37">
        <f t="shared" si="1"/>
        <v>0</v>
      </c>
      <c r="L10" s="49">
        <f t="shared" si="3"/>
        <v>0</v>
      </c>
    </row>
    <row r="11" spans="1:12" ht="24.75" customHeight="1" x14ac:dyDescent="0.3">
      <c r="A11" s="23">
        <v>9</v>
      </c>
      <c r="B11" s="22" t="s">
        <v>46</v>
      </c>
      <c r="C11" s="22" t="s">
        <v>141</v>
      </c>
      <c r="D11" s="22" t="s">
        <v>7</v>
      </c>
      <c r="E11" s="22">
        <v>100</v>
      </c>
      <c r="F11" s="57" t="s">
        <v>156</v>
      </c>
      <c r="G11" s="51">
        <v>35462</v>
      </c>
      <c r="H11" s="36">
        <v>3546200</v>
      </c>
      <c r="I11" s="37"/>
      <c r="J11" s="37">
        <f t="shared" si="0"/>
        <v>0</v>
      </c>
      <c r="K11" s="37">
        <f t="shared" si="1"/>
        <v>0</v>
      </c>
      <c r="L11" s="49">
        <f t="shared" si="3"/>
        <v>0</v>
      </c>
    </row>
    <row r="12" spans="1:12" ht="48.75" customHeight="1" x14ac:dyDescent="0.3">
      <c r="A12" s="30">
        <v>10</v>
      </c>
      <c r="B12" s="34" t="s">
        <v>47</v>
      </c>
      <c r="C12" s="34" t="s">
        <v>3</v>
      </c>
      <c r="D12" s="34" t="s">
        <v>7</v>
      </c>
      <c r="E12" s="34">
        <v>4</v>
      </c>
      <c r="F12" s="62" t="s">
        <v>179</v>
      </c>
      <c r="G12" s="42">
        <v>3689000</v>
      </c>
      <c r="H12" s="31">
        <v>14756000</v>
      </c>
      <c r="I12" s="32"/>
      <c r="J12" s="32">
        <f t="shared" si="0"/>
        <v>0</v>
      </c>
      <c r="K12" s="32">
        <f t="shared" si="1"/>
        <v>0</v>
      </c>
      <c r="L12" s="48">
        <f>H12</f>
        <v>14756000</v>
      </c>
    </row>
    <row r="13" spans="1:12" ht="39.75" customHeight="1" x14ac:dyDescent="0.3">
      <c r="A13" s="23">
        <v>11</v>
      </c>
      <c r="B13" s="22" t="s">
        <v>48</v>
      </c>
      <c r="C13" s="22" t="s">
        <v>3</v>
      </c>
      <c r="D13" s="22" t="s">
        <v>7</v>
      </c>
      <c r="E13" s="22">
        <v>270</v>
      </c>
      <c r="F13" s="53" t="s">
        <v>99</v>
      </c>
      <c r="G13" s="51">
        <v>30821</v>
      </c>
      <c r="H13" s="36">
        <v>8321670</v>
      </c>
      <c r="I13" s="37"/>
      <c r="J13" s="37">
        <f t="shared" si="0"/>
        <v>0</v>
      </c>
      <c r="K13" s="37">
        <f t="shared" si="1"/>
        <v>0</v>
      </c>
      <c r="L13" s="49">
        <f t="shared" si="3"/>
        <v>0</v>
      </c>
    </row>
    <row r="14" spans="1:12" ht="23.25" customHeight="1" x14ac:dyDescent="0.3">
      <c r="A14" s="30">
        <v>12</v>
      </c>
      <c r="B14" s="34" t="s">
        <v>49</v>
      </c>
      <c r="C14" s="34" t="s">
        <v>3</v>
      </c>
      <c r="D14" s="34" t="s">
        <v>7</v>
      </c>
      <c r="E14" s="34">
        <v>1</v>
      </c>
      <c r="F14" s="35" t="s">
        <v>100</v>
      </c>
      <c r="G14" s="42">
        <v>1400000</v>
      </c>
      <c r="H14" s="31">
        <v>1400000</v>
      </c>
      <c r="I14" s="32"/>
      <c r="J14" s="32">
        <f t="shared" si="0"/>
        <v>0</v>
      </c>
      <c r="K14" s="32">
        <f t="shared" si="1"/>
        <v>0</v>
      </c>
      <c r="L14" s="48">
        <f>H14</f>
        <v>1400000</v>
      </c>
    </row>
    <row r="15" spans="1:12" ht="13.2" customHeight="1" x14ac:dyDescent="0.3">
      <c r="A15" s="23">
        <v>13</v>
      </c>
      <c r="B15" s="22" t="s">
        <v>50</v>
      </c>
      <c r="C15" s="22" t="s">
        <v>3</v>
      </c>
      <c r="D15" s="22" t="s">
        <v>7</v>
      </c>
      <c r="E15" s="22">
        <v>8</v>
      </c>
      <c r="F15" s="65" t="s">
        <v>101</v>
      </c>
      <c r="G15" s="51">
        <v>391510</v>
      </c>
      <c r="H15" s="36">
        <v>3132080</v>
      </c>
      <c r="I15" s="37"/>
      <c r="J15" s="37">
        <f t="shared" si="0"/>
        <v>0</v>
      </c>
      <c r="K15" s="37">
        <f t="shared" si="1"/>
        <v>0</v>
      </c>
      <c r="L15" s="49">
        <f t="shared" si="3"/>
        <v>0</v>
      </c>
    </row>
    <row r="16" spans="1:12" ht="13.2" customHeight="1" x14ac:dyDescent="0.3">
      <c r="A16" s="23">
        <v>14</v>
      </c>
      <c r="B16" s="22" t="s">
        <v>50</v>
      </c>
      <c r="C16" s="22" t="s">
        <v>3</v>
      </c>
      <c r="D16" s="22" t="s">
        <v>7</v>
      </c>
      <c r="E16" s="22">
        <v>1</v>
      </c>
      <c r="F16" s="66" t="s">
        <v>102</v>
      </c>
      <c r="G16" s="51" t="s">
        <v>151</v>
      </c>
      <c r="H16" s="36">
        <v>415087</v>
      </c>
      <c r="I16" s="37"/>
      <c r="J16" s="37">
        <f t="shared" si="0"/>
        <v>0</v>
      </c>
      <c r="K16" s="37">
        <f t="shared" si="1"/>
        <v>0</v>
      </c>
      <c r="L16" s="49">
        <f t="shared" si="3"/>
        <v>0</v>
      </c>
    </row>
    <row r="17" spans="1:12" ht="30" customHeight="1" x14ac:dyDescent="0.3">
      <c r="A17" s="23">
        <v>15</v>
      </c>
      <c r="B17" s="53" t="s">
        <v>51</v>
      </c>
      <c r="C17" s="22" t="s">
        <v>3</v>
      </c>
      <c r="D17" s="22" t="s">
        <v>7</v>
      </c>
      <c r="E17" s="22">
        <v>100</v>
      </c>
      <c r="F17" s="53" t="s">
        <v>157</v>
      </c>
      <c r="G17" s="51">
        <v>8990.4500000000007</v>
      </c>
      <c r="H17" s="36">
        <v>899045</v>
      </c>
      <c r="I17" s="37"/>
      <c r="J17" s="37">
        <f t="shared" si="0"/>
        <v>0</v>
      </c>
      <c r="K17" s="37">
        <f t="shared" si="1"/>
        <v>0</v>
      </c>
      <c r="L17" s="49">
        <f t="shared" si="3"/>
        <v>0</v>
      </c>
    </row>
    <row r="18" spans="1:12" ht="13.2" customHeight="1" x14ac:dyDescent="0.3">
      <c r="A18" s="23">
        <v>16</v>
      </c>
      <c r="B18" s="22" t="s">
        <v>52</v>
      </c>
      <c r="C18" s="22" t="s">
        <v>177</v>
      </c>
      <c r="D18" s="22" t="s">
        <v>7</v>
      </c>
      <c r="E18" s="22">
        <v>1</v>
      </c>
      <c r="F18" s="57" t="s">
        <v>103</v>
      </c>
      <c r="G18" s="51">
        <v>572390</v>
      </c>
      <c r="H18" s="36">
        <v>572390</v>
      </c>
      <c r="I18" s="37"/>
      <c r="J18" s="37">
        <f t="shared" si="0"/>
        <v>0</v>
      </c>
      <c r="K18" s="37">
        <f t="shared" si="1"/>
        <v>0</v>
      </c>
      <c r="L18" s="49">
        <f t="shared" si="3"/>
        <v>0</v>
      </c>
    </row>
    <row r="19" spans="1:12" ht="13.2" customHeight="1" x14ac:dyDescent="0.3">
      <c r="A19" s="30">
        <v>17</v>
      </c>
      <c r="B19" s="63" t="s">
        <v>53</v>
      </c>
      <c r="C19" s="63" t="s">
        <v>18</v>
      </c>
      <c r="D19" s="63">
        <v>2</v>
      </c>
      <c r="E19" s="63">
        <v>1</v>
      </c>
      <c r="F19" s="33" t="s">
        <v>158</v>
      </c>
      <c r="G19" s="42">
        <v>4600000</v>
      </c>
      <c r="H19" s="31">
        <v>9200000</v>
      </c>
      <c r="I19" s="32"/>
      <c r="J19" s="32">
        <f t="shared" si="0"/>
        <v>0</v>
      </c>
      <c r="K19" s="32">
        <f t="shared" si="1"/>
        <v>0</v>
      </c>
      <c r="L19" s="48">
        <f>H19</f>
        <v>9200000</v>
      </c>
    </row>
    <row r="20" spans="1:12" ht="34.5" customHeight="1" x14ac:dyDescent="0.3">
      <c r="A20" s="30">
        <v>18</v>
      </c>
      <c r="B20" s="63" t="s">
        <v>40</v>
      </c>
      <c r="C20" s="63" t="s">
        <v>142</v>
      </c>
      <c r="D20" s="63">
        <v>10</v>
      </c>
      <c r="E20" s="63">
        <v>2</v>
      </c>
      <c r="F20" s="33" t="s">
        <v>104</v>
      </c>
      <c r="G20" s="43">
        <v>600000</v>
      </c>
      <c r="H20" s="31">
        <v>12000000</v>
      </c>
      <c r="I20" s="32"/>
      <c r="J20" s="32">
        <f t="shared" si="0"/>
        <v>0</v>
      </c>
      <c r="K20" s="32">
        <f t="shared" si="1"/>
        <v>0</v>
      </c>
      <c r="L20" s="48">
        <f>H20</f>
        <v>12000000</v>
      </c>
    </row>
    <row r="21" spans="1:12" ht="35.25" customHeight="1" x14ac:dyDescent="0.3">
      <c r="A21" s="30">
        <v>19</v>
      </c>
      <c r="B21" s="63" t="s">
        <v>42</v>
      </c>
      <c r="C21" s="63" t="s">
        <v>143</v>
      </c>
      <c r="D21" s="63">
        <v>5</v>
      </c>
      <c r="E21" s="63">
        <v>2</v>
      </c>
      <c r="F21" s="64" t="s">
        <v>159</v>
      </c>
      <c r="G21" s="44">
        <v>200000</v>
      </c>
      <c r="H21" s="31">
        <v>2000000</v>
      </c>
      <c r="I21" s="32"/>
      <c r="J21" s="32">
        <f t="shared" si="0"/>
        <v>0</v>
      </c>
      <c r="K21" s="32">
        <f t="shared" si="1"/>
        <v>0</v>
      </c>
      <c r="L21" s="48">
        <f t="shared" ref="L21:L22" si="4">H21</f>
        <v>2000000</v>
      </c>
    </row>
    <row r="22" spans="1:12" ht="13.2" customHeight="1" x14ac:dyDescent="0.3">
      <c r="A22" s="30">
        <v>20</v>
      </c>
      <c r="B22" s="63" t="s">
        <v>54</v>
      </c>
      <c r="C22" s="63" t="s">
        <v>18</v>
      </c>
      <c r="D22" s="63">
        <v>1.5</v>
      </c>
      <c r="E22" s="63">
        <v>1</v>
      </c>
      <c r="F22" s="64" t="s">
        <v>105</v>
      </c>
      <c r="G22" s="42">
        <v>1651400</v>
      </c>
      <c r="H22" s="31">
        <v>2477100</v>
      </c>
      <c r="I22" s="32"/>
      <c r="J22" s="32">
        <f t="shared" si="0"/>
        <v>0</v>
      </c>
      <c r="K22" s="32">
        <f t="shared" si="1"/>
        <v>0</v>
      </c>
      <c r="L22" s="48">
        <f t="shared" si="4"/>
        <v>2477100</v>
      </c>
    </row>
    <row r="23" spans="1:12" ht="42.75" customHeight="1" x14ac:dyDescent="0.3">
      <c r="A23" s="23">
        <v>21</v>
      </c>
      <c r="B23" s="29" t="s">
        <v>55</v>
      </c>
      <c r="C23" s="29" t="s">
        <v>3</v>
      </c>
      <c r="D23" s="29" t="s">
        <v>7</v>
      </c>
      <c r="E23" s="29">
        <v>500</v>
      </c>
      <c r="F23" s="50" t="s">
        <v>160</v>
      </c>
      <c r="G23" s="51">
        <v>3451</v>
      </c>
      <c r="H23" s="36">
        <v>1725500</v>
      </c>
      <c r="I23" s="37"/>
      <c r="J23" s="37">
        <f t="shared" si="0"/>
        <v>0</v>
      </c>
      <c r="K23" s="37">
        <f t="shared" si="1"/>
        <v>0</v>
      </c>
      <c r="L23" s="49">
        <f t="shared" ref="L23:L26" si="5">K23*E23</f>
        <v>0</v>
      </c>
    </row>
    <row r="24" spans="1:12" ht="33.75" customHeight="1" x14ac:dyDescent="0.3">
      <c r="A24" s="23">
        <v>22</v>
      </c>
      <c r="B24" s="29" t="s">
        <v>56</v>
      </c>
      <c r="C24" s="29" t="s">
        <v>3</v>
      </c>
      <c r="D24" s="29" t="s">
        <v>7</v>
      </c>
      <c r="E24" s="29">
        <v>500</v>
      </c>
      <c r="F24" s="50" t="s">
        <v>161</v>
      </c>
      <c r="G24" s="51">
        <v>23681</v>
      </c>
      <c r="H24" s="36">
        <v>11840500</v>
      </c>
      <c r="I24" s="37"/>
      <c r="J24" s="37">
        <f t="shared" si="0"/>
        <v>0</v>
      </c>
      <c r="K24" s="37">
        <f t="shared" si="1"/>
        <v>0</v>
      </c>
      <c r="L24" s="49">
        <f t="shared" si="5"/>
        <v>0</v>
      </c>
    </row>
    <row r="25" spans="1:12" ht="13.2" customHeight="1" x14ac:dyDescent="0.3">
      <c r="A25" s="30">
        <v>23</v>
      </c>
      <c r="B25" s="63" t="s">
        <v>49</v>
      </c>
      <c r="C25" s="63" t="s">
        <v>3</v>
      </c>
      <c r="D25" s="63" t="s">
        <v>7</v>
      </c>
      <c r="E25" s="63">
        <v>5</v>
      </c>
      <c r="F25" s="33" t="s">
        <v>106</v>
      </c>
      <c r="G25" s="40">
        <v>1400000</v>
      </c>
      <c r="H25" s="31">
        <v>7000000</v>
      </c>
      <c r="I25" s="32"/>
      <c r="J25" s="32">
        <f t="shared" si="0"/>
        <v>0</v>
      </c>
      <c r="K25" s="32">
        <f t="shared" si="1"/>
        <v>0</v>
      </c>
      <c r="L25" s="31">
        <f>H25</f>
        <v>7000000</v>
      </c>
    </row>
    <row r="26" spans="1:12" ht="24" customHeight="1" x14ac:dyDescent="0.3">
      <c r="A26" s="23">
        <v>24</v>
      </c>
      <c r="B26" s="29" t="s">
        <v>57</v>
      </c>
      <c r="C26" s="29" t="s">
        <v>144</v>
      </c>
      <c r="D26" s="29" t="s">
        <v>7</v>
      </c>
      <c r="E26" s="29">
        <v>5</v>
      </c>
      <c r="F26" s="58" t="s">
        <v>162</v>
      </c>
      <c r="G26" s="51">
        <v>536690</v>
      </c>
      <c r="H26" s="36">
        <v>2683450</v>
      </c>
      <c r="I26" s="37"/>
      <c r="J26" s="37">
        <f t="shared" si="0"/>
        <v>0</v>
      </c>
      <c r="K26" s="37">
        <f t="shared" si="1"/>
        <v>0</v>
      </c>
      <c r="L26" s="49">
        <f t="shared" si="5"/>
        <v>0</v>
      </c>
    </row>
    <row r="27" spans="1:12" ht="63" customHeight="1" x14ac:dyDescent="0.3">
      <c r="A27" s="30">
        <v>25</v>
      </c>
      <c r="B27" s="63" t="s">
        <v>53</v>
      </c>
      <c r="C27" s="63" t="s">
        <v>18</v>
      </c>
      <c r="D27" s="63">
        <v>2</v>
      </c>
      <c r="E27" s="63">
        <v>1</v>
      </c>
      <c r="F27" s="33" t="s">
        <v>107</v>
      </c>
      <c r="G27" s="44">
        <v>3800000</v>
      </c>
      <c r="H27" s="31">
        <v>7600000</v>
      </c>
      <c r="I27" s="32"/>
      <c r="J27" s="32">
        <f t="shared" si="0"/>
        <v>0</v>
      </c>
      <c r="K27" s="32">
        <f t="shared" si="1"/>
        <v>0</v>
      </c>
      <c r="L27" s="48">
        <f>H27</f>
        <v>7600000</v>
      </c>
    </row>
    <row r="28" spans="1:12" ht="42.75" customHeight="1" x14ac:dyDescent="0.3">
      <c r="A28" s="30">
        <v>26</v>
      </c>
      <c r="B28" s="63" t="s">
        <v>40</v>
      </c>
      <c r="C28" s="63" t="s">
        <v>145</v>
      </c>
      <c r="D28" s="63">
        <v>15</v>
      </c>
      <c r="E28" s="63">
        <v>1</v>
      </c>
      <c r="F28" s="33" t="s">
        <v>163</v>
      </c>
      <c r="G28" s="42">
        <v>600000</v>
      </c>
      <c r="H28" s="31">
        <v>9000000</v>
      </c>
      <c r="I28" s="32"/>
      <c r="J28" s="32">
        <f t="shared" si="0"/>
        <v>0</v>
      </c>
      <c r="K28" s="32">
        <f t="shared" si="1"/>
        <v>0</v>
      </c>
      <c r="L28" s="48">
        <f t="shared" ref="L28:L30" si="6">H28</f>
        <v>9000000</v>
      </c>
    </row>
    <row r="29" spans="1:12" ht="13.2" customHeight="1" x14ac:dyDescent="0.3">
      <c r="A29" s="30">
        <v>27</v>
      </c>
      <c r="B29" s="63" t="s">
        <v>42</v>
      </c>
      <c r="C29" s="63" t="s">
        <v>143</v>
      </c>
      <c r="D29" s="63">
        <v>5</v>
      </c>
      <c r="E29" s="63">
        <v>2</v>
      </c>
      <c r="F29" s="64" t="s">
        <v>108</v>
      </c>
      <c r="G29" s="42">
        <v>300000</v>
      </c>
      <c r="H29" s="31">
        <v>3000000</v>
      </c>
      <c r="I29" s="32"/>
      <c r="J29" s="32">
        <f t="shared" si="0"/>
        <v>0</v>
      </c>
      <c r="K29" s="32">
        <f t="shared" si="1"/>
        <v>0</v>
      </c>
      <c r="L29" s="48">
        <f t="shared" si="6"/>
        <v>3000000</v>
      </c>
    </row>
    <row r="30" spans="1:12" ht="13.2" customHeight="1" x14ac:dyDescent="0.3">
      <c r="A30" s="30">
        <v>28</v>
      </c>
      <c r="B30" s="63" t="s">
        <v>54</v>
      </c>
      <c r="C30" s="63" t="s">
        <v>18</v>
      </c>
      <c r="D30" s="63">
        <v>1</v>
      </c>
      <c r="E30" s="63">
        <v>1</v>
      </c>
      <c r="F30" s="64" t="s">
        <v>105</v>
      </c>
      <c r="G30" s="42">
        <v>3200000</v>
      </c>
      <c r="H30" s="31">
        <v>3200000</v>
      </c>
      <c r="I30" s="32"/>
      <c r="J30" s="32">
        <f t="shared" si="0"/>
        <v>0</v>
      </c>
      <c r="K30" s="32">
        <f t="shared" si="1"/>
        <v>0</v>
      </c>
      <c r="L30" s="48">
        <f t="shared" si="6"/>
        <v>3200000</v>
      </c>
    </row>
    <row r="31" spans="1:12" ht="13.2" customHeight="1" x14ac:dyDescent="0.3">
      <c r="A31" s="23">
        <v>29</v>
      </c>
      <c r="B31" s="29" t="s">
        <v>58</v>
      </c>
      <c r="C31" s="29" t="s">
        <v>144</v>
      </c>
      <c r="D31" s="29" t="s">
        <v>7</v>
      </c>
      <c r="E31" s="29">
        <v>275</v>
      </c>
      <c r="F31" s="50" t="s">
        <v>109</v>
      </c>
      <c r="G31" s="51">
        <v>49337.4</v>
      </c>
      <c r="H31" s="36">
        <v>13567785</v>
      </c>
      <c r="I31" s="37"/>
      <c r="J31" s="37">
        <f t="shared" si="0"/>
        <v>0</v>
      </c>
      <c r="K31" s="37">
        <f t="shared" si="1"/>
        <v>0</v>
      </c>
      <c r="L31" s="49">
        <f t="shared" ref="L31:L38" si="7">K31*E31</f>
        <v>0</v>
      </c>
    </row>
    <row r="32" spans="1:12" ht="13.2" customHeight="1" x14ac:dyDescent="0.3">
      <c r="A32" s="23">
        <v>30</v>
      </c>
      <c r="B32" s="29" t="s">
        <v>59</v>
      </c>
      <c r="C32" s="29" t="s">
        <v>3</v>
      </c>
      <c r="D32" s="29" t="s">
        <v>7</v>
      </c>
      <c r="E32" s="29">
        <v>5</v>
      </c>
      <c r="F32" s="66" t="s">
        <v>110</v>
      </c>
      <c r="G32" s="51">
        <v>400830</v>
      </c>
      <c r="H32" s="36">
        <v>2004150</v>
      </c>
      <c r="I32" s="37"/>
      <c r="J32" s="37">
        <f t="shared" si="0"/>
        <v>0</v>
      </c>
      <c r="K32" s="37">
        <f t="shared" si="1"/>
        <v>0</v>
      </c>
      <c r="L32" s="49">
        <f t="shared" si="7"/>
        <v>0</v>
      </c>
    </row>
    <row r="33" spans="1:12" ht="13.2" customHeight="1" x14ac:dyDescent="0.3">
      <c r="A33" s="23">
        <v>31</v>
      </c>
      <c r="B33" s="29" t="s">
        <v>60</v>
      </c>
      <c r="C33" s="29" t="s">
        <v>3</v>
      </c>
      <c r="D33" s="29" t="s">
        <v>7</v>
      </c>
      <c r="E33" s="29">
        <v>10</v>
      </c>
      <c r="F33" s="50" t="s">
        <v>111</v>
      </c>
      <c r="G33" s="51">
        <v>20111</v>
      </c>
      <c r="H33" s="36">
        <v>201110</v>
      </c>
      <c r="I33" s="37"/>
      <c r="J33" s="37">
        <f t="shared" si="0"/>
        <v>0</v>
      </c>
      <c r="K33" s="37">
        <f t="shared" si="1"/>
        <v>0</v>
      </c>
      <c r="L33" s="49">
        <f t="shared" si="7"/>
        <v>0</v>
      </c>
    </row>
    <row r="34" spans="1:12" ht="13.2" customHeight="1" x14ac:dyDescent="0.3">
      <c r="A34" s="23">
        <v>32</v>
      </c>
      <c r="B34" s="29" t="s">
        <v>61</v>
      </c>
      <c r="C34" s="29" t="s">
        <v>3</v>
      </c>
      <c r="D34" s="29" t="s">
        <v>7</v>
      </c>
      <c r="E34" s="29">
        <v>5</v>
      </c>
      <c r="F34" s="58" t="s">
        <v>112</v>
      </c>
      <c r="G34" s="67">
        <v>157080</v>
      </c>
      <c r="H34" s="36">
        <v>785400</v>
      </c>
      <c r="I34" s="37"/>
      <c r="J34" s="37">
        <f t="shared" si="0"/>
        <v>0</v>
      </c>
      <c r="K34" s="37">
        <f t="shared" si="1"/>
        <v>0</v>
      </c>
      <c r="L34" s="49">
        <f t="shared" si="7"/>
        <v>0</v>
      </c>
    </row>
    <row r="35" spans="1:12" ht="13.2" customHeight="1" x14ac:dyDescent="0.3">
      <c r="A35" s="23">
        <v>33</v>
      </c>
      <c r="B35" s="29" t="s">
        <v>61</v>
      </c>
      <c r="C35" s="29" t="s">
        <v>3</v>
      </c>
      <c r="D35" s="29" t="s">
        <v>7</v>
      </c>
      <c r="E35" s="29">
        <v>5</v>
      </c>
      <c r="F35" s="58" t="s">
        <v>113</v>
      </c>
      <c r="G35" s="45">
        <v>96390</v>
      </c>
      <c r="H35" s="36">
        <v>481950</v>
      </c>
      <c r="I35" s="37"/>
      <c r="J35" s="37">
        <f t="shared" si="0"/>
        <v>0</v>
      </c>
      <c r="K35" s="37">
        <f t="shared" si="1"/>
        <v>0</v>
      </c>
      <c r="L35" s="49">
        <f t="shared" si="7"/>
        <v>0</v>
      </c>
    </row>
    <row r="36" spans="1:12" ht="13.2" customHeight="1" x14ac:dyDescent="0.3">
      <c r="A36" s="23">
        <v>34</v>
      </c>
      <c r="B36" s="29" t="s">
        <v>57</v>
      </c>
      <c r="C36" s="29" t="s">
        <v>144</v>
      </c>
      <c r="D36" s="29" t="s">
        <v>7</v>
      </c>
      <c r="E36" s="29">
        <v>5</v>
      </c>
      <c r="F36" s="58" t="s">
        <v>114</v>
      </c>
      <c r="G36" s="45">
        <v>380800</v>
      </c>
      <c r="H36" s="36">
        <v>1904000</v>
      </c>
      <c r="I36" s="37"/>
      <c r="J36" s="37">
        <f t="shared" si="0"/>
        <v>0</v>
      </c>
      <c r="K36" s="37">
        <f t="shared" si="1"/>
        <v>0</v>
      </c>
      <c r="L36" s="49">
        <f t="shared" si="7"/>
        <v>0</v>
      </c>
    </row>
    <row r="37" spans="1:12" ht="13.2" customHeight="1" x14ac:dyDescent="0.3">
      <c r="A37" s="23">
        <v>35</v>
      </c>
      <c r="B37" s="29" t="s">
        <v>62</v>
      </c>
      <c r="C37" s="29" t="s">
        <v>3</v>
      </c>
      <c r="D37" s="29" t="s">
        <v>7</v>
      </c>
      <c r="E37" s="29">
        <v>10</v>
      </c>
      <c r="F37" s="68" t="s">
        <v>115</v>
      </c>
      <c r="G37" s="45" t="s">
        <v>152</v>
      </c>
      <c r="H37" s="36">
        <v>42600</v>
      </c>
      <c r="I37" s="37"/>
      <c r="J37" s="37">
        <f t="shared" si="0"/>
        <v>0</v>
      </c>
      <c r="K37" s="37">
        <f t="shared" si="1"/>
        <v>0</v>
      </c>
      <c r="L37" s="49">
        <f t="shared" si="7"/>
        <v>0</v>
      </c>
    </row>
    <row r="38" spans="1:12" ht="13.2" customHeight="1" x14ac:dyDescent="0.3">
      <c r="A38" s="23">
        <v>36</v>
      </c>
      <c r="B38" s="29" t="s">
        <v>63</v>
      </c>
      <c r="C38" s="29" t="s">
        <v>146</v>
      </c>
      <c r="D38" s="29" t="s">
        <v>7</v>
      </c>
      <c r="E38" s="28">
        <v>1</v>
      </c>
      <c r="F38" s="68" t="s">
        <v>116</v>
      </c>
      <c r="G38" s="45">
        <v>140420</v>
      </c>
      <c r="H38" s="36">
        <v>140420</v>
      </c>
      <c r="I38" s="37"/>
      <c r="J38" s="37">
        <f t="shared" si="0"/>
        <v>0</v>
      </c>
      <c r="K38" s="37">
        <f t="shared" si="1"/>
        <v>0</v>
      </c>
      <c r="L38" s="49">
        <f t="shared" si="7"/>
        <v>0</v>
      </c>
    </row>
    <row r="39" spans="1:12" ht="13.2" customHeight="1" x14ac:dyDescent="0.3">
      <c r="A39" s="30">
        <v>37</v>
      </c>
      <c r="B39" s="63" t="s">
        <v>49</v>
      </c>
      <c r="C39" s="63" t="s">
        <v>3</v>
      </c>
      <c r="D39" s="63" t="s">
        <v>7</v>
      </c>
      <c r="E39" s="63">
        <v>5</v>
      </c>
      <c r="F39" s="33" t="s">
        <v>106</v>
      </c>
      <c r="G39" s="40">
        <v>1400000</v>
      </c>
      <c r="H39" s="31">
        <v>7000000</v>
      </c>
      <c r="I39" s="32"/>
      <c r="J39" s="32">
        <f t="shared" si="0"/>
        <v>0</v>
      </c>
      <c r="K39" s="32">
        <f t="shared" si="1"/>
        <v>0</v>
      </c>
      <c r="L39" s="31">
        <f>H39</f>
        <v>7000000</v>
      </c>
    </row>
    <row r="40" spans="1:12" ht="13.2" customHeight="1" x14ac:dyDescent="0.3">
      <c r="A40" s="30">
        <v>38</v>
      </c>
      <c r="B40" s="63" t="s">
        <v>53</v>
      </c>
      <c r="C40" s="63" t="s">
        <v>18</v>
      </c>
      <c r="D40" s="63">
        <v>2</v>
      </c>
      <c r="E40" s="63">
        <v>1</v>
      </c>
      <c r="F40" s="33" t="s">
        <v>164</v>
      </c>
      <c r="G40" s="40">
        <v>5114000</v>
      </c>
      <c r="H40" s="31">
        <v>10228000</v>
      </c>
      <c r="I40" s="32"/>
      <c r="J40" s="32">
        <f t="shared" si="0"/>
        <v>0</v>
      </c>
      <c r="K40" s="32">
        <f t="shared" si="1"/>
        <v>0</v>
      </c>
      <c r="L40" s="31">
        <f t="shared" ref="L40:L42" si="8">H40</f>
        <v>10228000</v>
      </c>
    </row>
    <row r="41" spans="1:12" ht="13.2" customHeight="1" x14ac:dyDescent="0.3">
      <c r="A41" s="30">
        <v>39</v>
      </c>
      <c r="B41" s="63" t="s">
        <v>40</v>
      </c>
      <c r="C41" s="63" t="s">
        <v>143</v>
      </c>
      <c r="D41" s="63">
        <v>3</v>
      </c>
      <c r="E41" s="63">
        <v>1</v>
      </c>
      <c r="F41" s="33" t="s">
        <v>117</v>
      </c>
      <c r="G41" s="40">
        <v>1000000</v>
      </c>
      <c r="H41" s="31">
        <v>3000000</v>
      </c>
      <c r="I41" s="32"/>
      <c r="J41" s="32">
        <f t="shared" si="0"/>
        <v>0</v>
      </c>
      <c r="K41" s="32">
        <f t="shared" si="1"/>
        <v>0</v>
      </c>
      <c r="L41" s="31">
        <f t="shared" si="8"/>
        <v>3000000</v>
      </c>
    </row>
    <row r="42" spans="1:12" ht="13.2" customHeight="1" x14ac:dyDescent="0.3">
      <c r="A42" s="30">
        <v>40</v>
      </c>
      <c r="B42" s="63" t="s">
        <v>42</v>
      </c>
      <c r="C42" s="63" t="s">
        <v>143</v>
      </c>
      <c r="D42" s="63">
        <v>3</v>
      </c>
      <c r="E42" s="63">
        <v>1</v>
      </c>
      <c r="F42" s="33" t="s">
        <v>165</v>
      </c>
      <c r="G42" s="40">
        <v>252000</v>
      </c>
      <c r="H42" s="31">
        <v>756000</v>
      </c>
      <c r="I42" s="32"/>
      <c r="J42" s="32">
        <f t="shared" si="0"/>
        <v>0</v>
      </c>
      <c r="K42" s="32">
        <f t="shared" si="1"/>
        <v>0</v>
      </c>
      <c r="L42" s="31">
        <f t="shared" si="8"/>
        <v>756000</v>
      </c>
    </row>
    <row r="43" spans="1:12" ht="13.2" customHeight="1" x14ac:dyDescent="0.3">
      <c r="A43" s="23">
        <v>41</v>
      </c>
      <c r="B43" s="52" t="s">
        <v>64</v>
      </c>
      <c r="C43" s="29" t="s">
        <v>3</v>
      </c>
      <c r="D43" s="28" t="s">
        <v>7</v>
      </c>
      <c r="E43" s="29">
        <v>3</v>
      </c>
      <c r="F43" s="59" t="s">
        <v>166</v>
      </c>
      <c r="G43" s="45">
        <v>2391305</v>
      </c>
      <c r="H43" s="36">
        <v>7173915</v>
      </c>
      <c r="I43" s="37"/>
      <c r="J43" s="37">
        <f t="shared" si="0"/>
        <v>0</v>
      </c>
      <c r="K43" s="37">
        <f t="shared" si="1"/>
        <v>0</v>
      </c>
      <c r="L43" s="49">
        <f t="shared" ref="L43:L45" si="9">K43*E43</f>
        <v>0</v>
      </c>
    </row>
    <row r="44" spans="1:12" ht="13.2" customHeight="1" x14ac:dyDescent="0.3">
      <c r="A44" s="23">
        <v>42</v>
      </c>
      <c r="B44" s="29" t="s">
        <v>56</v>
      </c>
      <c r="C44" s="29" t="s">
        <v>3</v>
      </c>
      <c r="D44" s="29" t="s">
        <v>7</v>
      </c>
      <c r="E44" s="29">
        <v>165</v>
      </c>
      <c r="F44" s="50" t="s">
        <v>167</v>
      </c>
      <c r="G44" s="45">
        <v>23919</v>
      </c>
      <c r="H44" s="36">
        <v>3946635</v>
      </c>
      <c r="I44" s="37"/>
      <c r="J44" s="37">
        <f t="shared" si="0"/>
        <v>0</v>
      </c>
      <c r="K44" s="37">
        <f t="shared" si="1"/>
        <v>0</v>
      </c>
      <c r="L44" s="49">
        <f t="shared" si="9"/>
        <v>0</v>
      </c>
    </row>
    <row r="45" spans="1:12" ht="13.2" customHeight="1" x14ac:dyDescent="0.3">
      <c r="A45" s="23">
        <v>43</v>
      </c>
      <c r="B45" s="29" t="s">
        <v>65</v>
      </c>
      <c r="C45" s="29" t="s">
        <v>3</v>
      </c>
      <c r="D45" s="29" t="s">
        <v>7</v>
      </c>
      <c r="E45" s="29">
        <v>3</v>
      </c>
      <c r="F45" s="50" t="s">
        <v>168</v>
      </c>
      <c r="G45" s="45">
        <v>418880</v>
      </c>
      <c r="H45" s="36">
        <v>1256640</v>
      </c>
      <c r="I45" s="37"/>
      <c r="J45" s="37">
        <f t="shared" si="0"/>
        <v>0</v>
      </c>
      <c r="K45" s="37">
        <f t="shared" si="1"/>
        <v>0</v>
      </c>
      <c r="L45" s="49">
        <f t="shared" si="9"/>
        <v>0</v>
      </c>
    </row>
    <row r="46" spans="1:12" ht="13.2" customHeight="1" x14ac:dyDescent="0.3">
      <c r="A46" s="30">
        <v>44</v>
      </c>
      <c r="B46" s="63" t="s">
        <v>40</v>
      </c>
      <c r="C46" s="63" t="s">
        <v>142</v>
      </c>
      <c r="D46" s="63">
        <v>3</v>
      </c>
      <c r="E46" s="63">
        <v>2</v>
      </c>
      <c r="F46" s="33" t="s">
        <v>117</v>
      </c>
      <c r="G46" s="40">
        <v>600000</v>
      </c>
      <c r="H46" s="31">
        <v>3600000</v>
      </c>
      <c r="I46" s="32"/>
      <c r="J46" s="32">
        <f t="shared" si="0"/>
        <v>0</v>
      </c>
      <c r="K46" s="32">
        <f t="shared" si="1"/>
        <v>0</v>
      </c>
      <c r="L46" s="31">
        <f>H46</f>
        <v>3600000</v>
      </c>
    </row>
    <row r="47" spans="1:12" ht="13.2" customHeight="1" x14ac:dyDescent="0.3">
      <c r="A47" s="30">
        <v>45</v>
      </c>
      <c r="B47" s="33" t="s">
        <v>66</v>
      </c>
      <c r="C47" s="63" t="s">
        <v>147</v>
      </c>
      <c r="D47" s="63">
        <v>3</v>
      </c>
      <c r="E47" s="63">
        <v>1</v>
      </c>
      <c r="F47" s="33" t="s">
        <v>169</v>
      </c>
      <c r="G47" s="40">
        <v>1200000</v>
      </c>
      <c r="H47" s="31">
        <v>3600000</v>
      </c>
      <c r="I47" s="32"/>
      <c r="J47" s="32">
        <f t="shared" si="0"/>
        <v>0</v>
      </c>
      <c r="K47" s="32">
        <f t="shared" si="1"/>
        <v>0</v>
      </c>
      <c r="L47" s="31">
        <f t="shared" ref="L47:L50" si="10">H47</f>
        <v>3600000</v>
      </c>
    </row>
    <row r="48" spans="1:12" ht="13.2" customHeight="1" x14ac:dyDescent="0.3">
      <c r="A48" s="30">
        <v>46</v>
      </c>
      <c r="B48" s="33" t="s">
        <v>67</v>
      </c>
      <c r="C48" s="63" t="s">
        <v>147</v>
      </c>
      <c r="D48" s="63">
        <v>3</v>
      </c>
      <c r="E48" s="63">
        <v>1</v>
      </c>
      <c r="F48" s="33" t="s">
        <v>170</v>
      </c>
      <c r="G48" s="40">
        <v>1200000</v>
      </c>
      <c r="H48" s="31">
        <v>3600000</v>
      </c>
      <c r="I48" s="32"/>
      <c r="J48" s="32">
        <f t="shared" si="0"/>
        <v>0</v>
      </c>
      <c r="K48" s="32">
        <f t="shared" si="1"/>
        <v>0</v>
      </c>
      <c r="L48" s="31">
        <f t="shared" si="10"/>
        <v>3600000</v>
      </c>
    </row>
    <row r="49" spans="1:12" ht="13.2" customHeight="1" x14ac:dyDescent="0.3">
      <c r="A49" s="30">
        <v>47</v>
      </c>
      <c r="B49" s="63" t="s">
        <v>42</v>
      </c>
      <c r="C49" s="63" t="s">
        <v>143</v>
      </c>
      <c r="D49" s="63">
        <v>4</v>
      </c>
      <c r="E49" s="63">
        <v>1</v>
      </c>
      <c r="F49" s="33" t="s">
        <v>165</v>
      </c>
      <c r="G49" s="40">
        <v>252000</v>
      </c>
      <c r="H49" s="31">
        <v>1008000</v>
      </c>
      <c r="I49" s="32"/>
      <c r="J49" s="32">
        <f t="shared" si="0"/>
        <v>0</v>
      </c>
      <c r="K49" s="32">
        <f t="shared" si="1"/>
        <v>0</v>
      </c>
      <c r="L49" s="31">
        <f t="shared" si="10"/>
        <v>1008000</v>
      </c>
    </row>
    <row r="50" spans="1:12" ht="13.2" customHeight="1" x14ac:dyDescent="0.3">
      <c r="A50" s="30">
        <v>48</v>
      </c>
      <c r="B50" s="63" t="s">
        <v>49</v>
      </c>
      <c r="C50" s="63" t="s">
        <v>3</v>
      </c>
      <c r="D50" s="63">
        <v>1</v>
      </c>
      <c r="E50" s="63">
        <v>1</v>
      </c>
      <c r="F50" s="33" t="s">
        <v>183</v>
      </c>
      <c r="G50" s="40">
        <v>1400000</v>
      </c>
      <c r="H50" s="31">
        <v>1400000</v>
      </c>
      <c r="I50" s="32"/>
      <c r="J50" s="32">
        <f t="shared" si="0"/>
        <v>0</v>
      </c>
      <c r="K50" s="32">
        <f t="shared" si="1"/>
        <v>0</v>
      </c>
      <c r="L50" s="31">
        <f t="shared" si="10"/>
        <v>1400000</v>
      </c>
    </row>
    <row r="51" spans="1:12" ht="13.2" customHeight="1" x14ac:dyDescent="0.3">
      <c r="A51" s="23">
        <v>49</v>
      </c>
      <c r="B51" s="50" t="s">
        <v>68</v>
      </c>
      <c r="C51" s="29" t="s">
        <v>148</v>
      </c>
      <c r="D51" s="29" t="s">
        <v>7</v>
      </c>
      <c r="E51" s="29">
        <v>3</v>
      </c>
      <c r="F51" s="50" t="s">
        <v>118</v>
      </c>
      <c r="G51" s="45">
        <v>499681</v>
      </c>
      <c r="H51" s="36">
        <v>1499043</v>
      </c>
      <c r="I51" s="37"/>
      <c r="J51" s="37">
        <f t="shared" si="0"/>
        <v>0</v>
      </c>
      <c r="K51" s="37">
        <f t="shared" si="1"/>
        <v>0</v>
      </c>
      <c r="L51" s="49">
        <f t="shared" ref="L51:L77" si="11">K51*E51</f>
        <v>0</v>
      </c>
    </row>
    <row r="52" spans="1:12" ht="13.2" customHeight="1" x14ac:dyDescent="0.3">
      <c r="A52" s="23">
        <v>50</v>
      </c>
      <c r="B52" s="50" t="s">
        <v>69</v>
      </c>
      <c r="C52" s="29" t="s">
        <v>144</v>
      </c>
      <c r="D52" s="29" t="s">
        <v>7</v>
      </c>
      <c r="E52" s="29">
        <v>1</v>
      </c>
      <c r="F52" s="50" t="s">
        <v>171</v>
      </c>
      <c r="G52" s="45">
        <v>130900</v>
      </c>
      <c r="H52" s="36">
        <v>130900</v>
      </c>
      <c r="I52" s="37"/>
      <c r="J52" s="37">
        <f t="shared" si="0"/>
        <v>0</v>
      </c>
      <c r="K52" s="37">
        <f t="shared" si="1"/>
        <v>0</v>
      </c>
      <c r="L52" s="49">
        <f t="shared" si="11"/>
        <v>0</v>
      </c>
    </row>
    <row r="53" spans="1:12" ht="13.2" customHeight="1" x14ac:dyDescent="0.3">
      <c r="A53" s="23">
        <v>51</v>
      </c>
      <c r="B53" s="28" t="s">
        <v>48</v>
      </c>
      <c r="C53" s="28" t="s">
        <v>3</v>
      </c>
      <c r="D53" s="28" t="s">
        <v>7</v>
      </c>
      <c r="E53" s="28">
        <v>120</v>
      </c>
      <c r="F53" s="52" t="s">
        <v>99</v>
      </c>
      <c r="G53" s="45">
        <v>30940</v>
      </c>
      <c r="H53" s="36">
        <v>3712800</v>
      </c>
      <c r="I53" s="37"/>
      <c r="J53" s="37">
        <f t="shared" si="0"/>
        <v>0</v>
      </c>
      <c r="K53" s="37">
        <f t="shared" si="1"/>
        <v>0</v>
      </c>
      <c r="L53" s="49">
        <f t="shared" si="11"/>
        <v>0</v>
      </c>
    </row>
    <row r="54" spans="1:12" ht="13.2" customHeight="1" x14ac:dyDescent="0.3">
      <c r="A54" s="23">
        <v>52</v>
      </c>
      <c r="B54" s="29" t="s">
        <v>70</v>
      </c>
      <c r="C54" s="29" t="s">
        <v>149</v>
      </c>
      <c r="D54" s="29" t="s">
        <v>7</v>
      </c>
      <c r="E54" s="29">
        <v>3</v>
      </c>
      <c r="F54" s="50" t="s">
        <v>119</v>
      </c>
      <c r="G54" s="45">
        <v>575365</v>
      </c>
      <c r="H54" s="36">
        <v>1726095</v>
      </c>
      <c r="I54" s="37"/>
      <c r="J54" s="37">
        <f t="shared" si="0"/>
        <v>0</v>
      </c>
      <c r="K54" s="37">
        <f t="shared" si="1"/>
        <v>0</v>
      </c>
      <c r="L54" s="49">
        <f t="shared" si="11"/>
        <v>0</v>
      </c>
    </row>
    <row r="55" spans="1:12" ht="13.2" customHeight="1" x14ac:dyDescent="0.3">
      <c r="A55" s="23">
        <v>53</v>
      </c>
      <c r="B55" s="54" t="s">
        <v>71</v>
      </c>
      <c r="C55" s="29" t="s">
        <v>150</v>
      </c>
      <c r="D55" s="29" t="s">
        <v>7</v>
      </c>
      <c r="E55" s="60">
        <v>1</v>
      </c>
      <c r="F55" s="50" t="s">
        <v>120</v>
      </c>
      <c r="G55" s="45">
        <v>1606500</v>
      </c>
      <c r="H55" s="36">
        <v>1606500</v>
      </c>
      <c r="I55" s="37"/>
      <c r="J55" s="37">
        <f t="shared" si="0"/>
        <v>0</v>
      </c>
      <c r="K55" s="37">
        <f t="shared" si="1"/>
        <v>0</v>
      </c>
      <c r="L55" s="49">
        <f t="shared" si="11"/>
        <v>0</v>
      </c>
    </row>
    <row r="56" spans="1:12" ht="13.2" customHeight="1" x14ac:dyDescent="0.3">
      <c r="A56" s="23">
        <v>54</v>
      </c>
      <c r="B56" s="55" t="s">
        <v>72</v>
      </c>
      <c r="C56" s="29" t="s">
        <v>148</v>
      </c>
      <c r="D56" s="29" t="s">
        <v>7</v>
      </c>
      <c r="E56" s="60">
        <v>4</v>
      </c>
      <c r="F56" s="50" t="s">
        <v>121</v>
      </c>
      <c r="G56" s="45">
        <v>317730</v>
      </c>
      <c r="H56" s="36">
        <v>1270920</v>
      </c>
      <c r="I56" s="37"/>
      <c r="J56" s="37">
        <f t="shared" si="0"/>
        <v>0</v>
      </c>
      <c r="K56" s="37">
        <f t="shared" si="1"/>
        <v>0</v>
      </c>
      <c r="L56" s="49">
        <f t="shared" si="11"/>
        <v>0</v>
      </c>
    </row>
    <row r="57" spans="1:12" ht="13.2" customHeight="1" x14ac:dyDescent="0.3">
      <c r="A57" s="30">
        <v>55</v>
      </c>
      <c r="B57" s="34" t="s">
        <v>73</v>
      </c>
      <c r="C57" s="34" t="s">
        <v>18</v>
      </c>
      <c r="D57" s="34">
        <v>2</v>
      </c>
      <c r="E57" s="34">
        <v>2</v>
      </c>
      <c r="F57" s="61" t="s">
        <v>122</v>
      </c>
      <c r="G57" s="40">
        <v>4000000</v>
      </c>
      <c r="H57" s="31">
        <v>16000000</v>
      </c>
      <c r="I57" s="32"/>
      <c r="J57" s="32">
        <f t="shared" si="0"/>
        <v>0</v>
      </c>
      <c r="K57" s="32">
        <f t="shared" si="1"/>
        <v>0</v>
      </c>
      <c r="L57" s="31">
        <f>H57</f>
        <v>16000000</v>
      </c>
    </row>
    <row r="58" spans="1:12" ht="13.2" customHeight="1" x14ac:dyDescent="0.3">
      <c r="A58" s="23">
        <v>56</v>
      </c>
      <c r="B58" s="28" t="s">
        <v>74</v>
      </c>
      <c r="C58" s="28" t="s">
        <v>148</v>
      </c>
      <c r="D58" s="28" t="s">
        <v>7</v>
      </c>
      <c r="E58" s="28">
        <v>2</v>
      </c>
      <c r="F58" s="52" t="s">
        <v>123</v>
      </c>
      <c r="G58" s="45">
        <v>904400</v>
      </c>
      <c r="H58" s="36">
        <v>1808800</v>
      </c>
      <c r="I58" s="37"/>
      <c r="J58" s="37">
        <f t="shared" si="0"/>
        <v>0</v>
      </c>
      <c r="K58" s="37">
        <f t="shared" si="1"/>
        <v>0</v>
      </c>
      <c r="L58" s="49">
        <f t="shared" si="11"/>
        <v>0</v>
      </c>
    </row>
    <row r="59" spans="1:12" ht="13.2" customHeight="1" x14ac:dyDescent="0.3">
      <c r="A59" s="23">
        <v>57</v>
      </c>
      <c r="B59" s="28" t="s">
        <v>75</v>
      </c>
      <c r="C59" s="28" t="s">
        <v>148</v>
      </c>
      <c r="D59" s="28" t="s">
        <v>7</v>
      </c>
      <c r="E59" s="28">
        <v>1</v>
      </c>
      <c r="F59" s="52" t="s">
        <v>124</v>
      </c>
      <c r="G59" s="45">
        <v>495635</v>
      </c>
      <c r="H59" s="36">
        <v>495635</v>
      </c>
      <c r="I59" s="37"/>
      <c r="J59" s="37">
        <f t="shared" si="0"/>
        <v>0</v>
      </c>
      <c r="K59" s="37">
        <f t="shared" si="1"/>
        <v>0</v>
      </c>
      <c r="L59" s="49">
        <f t="shared" si="11"/>
        <v>0</v>
      </c>
    </row>
    <row r="60" spans="1:12" ht="13.2" customHeight="1" x14ac:dyDescent="0.3">
      <c r="A60" s="23">
        <v>58</v>
      </c>
      <c r="B60" s="28" t="s">
        <v>76</v>
      </c>
      <c r="C60" s="28" t="s">
        <v>148</v>
      </c>
      <c r="D60" s="28" t="s">
        <v>7</v>
      </c>
      <c r="E60" s="28">
        <v>2</v>
      </c>
      <c r="F60" s="52" t="s">
        <v>125</v>
      </c>
      <c r="G60" s="45">
        <v>38794</v>
      </c>
      <c r="H60" s="36">
        <v>77588</v>
      </c>
      <c r="I60" s="37"/>
      <c r="J60" s="37">
        <f t="shared" si="0"/>
        <v>0</v>
      </c>
      <c r="K60" s="37">
        <f t="shared" si="1"/>
        <v>0</v>
      </c>
      <c r="L60" s="49">
        <f t="shared" si="11"/>
        <v>0</v>
      </c>
    </row>
    <row r="61" spans="1:12" ht="13.2" customHeight="1" x14ac:dyDescent="0.3">
      <c r="A61" s="23">
        <v>59</v>
      </c>
      <c r="B61" s="28" t="s">
        <v>77</v>
      </c>
      <c r="C61" s="28" t="s">
        <v>148</v>
      </c>
      <c r="D61" s="28" t="s">
        <v>7</v>
      </c>
      <c r="E61" s="28">
        <v>2</v>
      </c>
      <c r="F61" s="52" t="s">
        <v>126</v>
      </c>
      <c r="G61" s="45">
        <v>11900</v>
      </c>
      <c r="H61" s="36">
        <v>23800</v>
      </c>
      <c r="I61" s="37"/>
      <c r="J61" s="37">
        <f t="shared" si="0"/>
        <v>0</v>
      </c>
      <c r="K61" s="37">
        <f t="shared" si="1"/>
        <v>0</v>
      </c>
      <c r="L61" s="49">
        <f t="shared" si="11"/>
        <v>0</v>
      </c>
    </row>
    <row r="62" spans="1:12" ht="13.2" customHeight="1" x14ac:dyDescent="0.3">
      <c r="A62" s="23">
        <v>60</v>
      </c>
      <c r="B62" s="28" t="s">
        <v>78</v>
      </c>
      <c r="C62" s="28" t="s">
        <v>148</v>
      </c>
      <c r="D62" s="28" t="s">
        <v>7</v>
      </c>
      <c r="E62" s="28">
        <v>2</v>
      </c>
      <c r="F62" s="52" t="s">
        <v>172</v>
      </c>
      <c r="G62" s="45">
        <v>151130</v>
      </c>
      <c r="H62" s="36">
        <v>302260</v>
      </c>
      <c r="I62" s="37"/>
      <c r="J62" s="37">
        <f t="shared" si="0"/>
        <v>0</v>
      </c>
      <c r="K62" s="37">
        <f t="shared" si="1"/>
        <v>0</v>
      </c>
      <c r="L62" s="49">
        <f t="shared" si="11"/>
        <v>0</v>
      </c>
    </row>
    <row r="63" spans="1:12" ht="13.2" customHeight="1" x14ac:dyDescent="0.3">
      <c r="A63" s="23">
        <v>61</v>
      </c>
      <c r="B63" s="28" t="s">
        <v>79</v>
      </c>
      <c r="C63" s="28" t="s">
        <v>148</v>
      </c>
      <c r="D63" s="28" t="s">
        <v>7</v>
      </c>
      <c r="E63" s="28">
        <v>2</v>
      </c>
      <c r="F63" s="52" t="s">
        <v>127</v>
      </c>
      <c r="G63" s="45">
        <v>72352</v>
      </c>
      <c r="H63" s="36">
        <v>144704</v>
      </c>
      <c r="I63" s="37"/>
      <c r="J63" s="37">
        <f t="shared" si="0"/>
        <v>0</v>
      </c>
      <c r="K63" s="37">
        <f t="shared" si="1"/>
        <v>0</v>
      </c>
      <c r="L63" s="49">
        <f t="shared" si="11"/>
        <v>0</v>
      </c>
    </row>
    <row r="64" spans="1:12" ht="13.2" customHeight="1" x14ac:dyDescent="0.3">
      <c r="A64" s="23">
        <v>62</v>
      </c>
      <c r="B64" s="28" t="s">
        <v>80</v>
      </c>
      <c r="C64" s="28" t="s">
        <v>148</v>
      </c>
      <c r="D64" s="28" t="s">
        <v>7</v>
      </c>
      <c r="E64" s="28">
        <v>2</v>
      </c>
      <c r="F64" s="52" t="s">
        <v>128</v>
      </c>
      <c r="G64" s="45">
        <v>612850</v>
      </c>
      <c r="H64" s="36">
        <v>1225700</v>
      </c>
      <c r="I64" s="37"/>
      <c r="J64" s="37">
        <f t="shared" si="0"/>
        <v>0</v>
      </c>
      <c r="K64" s="37">
        <f t="shared" si="1"/>
        <v>0</v>
      </c>
      <c r="L64" s="49">
        <f t="shared" si="11"/>
        <v>0</v>
      </c>
    </row>
    <row r="65" spans="1:12" ht="13.2" customHeight="1" x14ac:dyDescent="0.3">
      <c r="A65" s="23">
        <v>63</v>
      </c>
      <c r="B65" s="28" t="s">
        <v>81</v>
      </c>
      <c r="C65" s="28" t="s">
        <v>148</v>
      </c>
      <c r="D65" s="28" t="s">
        <v>7</v>
      </c>
      <c r="E65" s="28">
        <v>1</v>
      </c>
      <c r="F65" s="52" t="s">
        <v>173</v>
      </c>
      <c r="G65" s="45">
        <v>583100</v>
      </c>
      <c r="H65" s="36">
        <v>583100</v>
      </c>
      <c r="I65" s="37"/>
      <c r="J65" s="37">
        <f t="shared" si="0"/>
        <v>0</v>
      </c>
      <c r="K65" s="37">
        <f t="shared" si="1"/>
        <v>0</v>
      </c>
      <c r="L65" s="49">
        <f t="shared" si="11"/>
        <v>0</v>
      </c>
    </row>
    <row r="66" spans="1:12" ht="13.2" customHeight="1" x14ac:dyDescent="0.3">
      <c r="A66" s="23">
        <v>64</v>
      </c>
      <c r="B66" s="28" t="s">
        <v>82</v>
      </c>
      <c r="C66" s="28" t="s">
        <v>148</v>
      </c>
      <c r="D66" s="28" t="s">
        <v>7</v>
      </c>
      <c r="E66" s="28">
        <v>76</v>
      </c>
      <c r="F66" s="52" t="s">
        <v>129</v>
      </c>
      <c r="G66" s="45">
        <v>20289.5</v>
      </c>
      <c r="H66" s="36">
        <v>1542002</v>
      </c>
      <c r="I66" s="37"/>
      <c r="J66" s="37">
        <f t="shared" si="0"/>
        <v>0</v>
      </c>
      <c r="K66" s="37">
        <f t="shared" si="1"/>
        <v>0</v>
      </c>
      <c r="L66" s="49">
        <f t="shared" si="11"/>
        <v>0</v>
      </c>
    </row>
    <row r="67" spans="1:12" ht="13.2" customHeight="1" x14ac:dyDescent="0.3">
      <c r="A67" s="23">
        <v>65</v>
      </c>
      <c r="B67" s="28" t="s">
        <v>83</v>
      </c>
      <c r="C67" s="28" t="s">
        <v>148</v>
      </c>
      <c r="D67" s="28" t="s">
        <v>7</v>
      </c>
      <c r="E67" s="28">
        <v>6</v>
      </c>
      <c r="F67" s="52" t="s">
        <v>130</v>
      </c>
      <c r="G67" s="45">
        <v>23800</v>
      </c>
      <c r="H67" s="36">
        <v>142800</v>
      </c>
      <c r="I67" s="37"/>
      <c r="J67" s="37">
        <f t="shared" ref="J67:J77" si="12">I67*19%</f>
        <v>0</v>
      </c>
      <c r="K67" s="37">
        <f t="shared" si="1"/>
        <v>0</v>
      </c>
      <c r="L67" s="49">
        <f t="shared" si="11"/>
        <v>0</v>
      </c>
    </row>
    <row r="68" spans="1:12" ht="13.2" customHeight="1" x14ac:dyDescent="0.3">
      <c r="A68" s="23">
        <v>66</v>
      </c>
      <c r="B68" s="28" t="s">
        <v>84</v>
      </c>
      <c r="C68" s="28" t="s">
        <v>148</v>
      </c>
      <c r="D68" s="28" t="s">
        <v>7</v>
      </c>
      <c r="E68" s="28">
        <v>6</v>
      </c>
      <c r="F68" s="52" t="s">
        <v>131</v>
      </c>
      <c r="G68" s="45">
        <v>28560</v>
      </c>
      <c r="H68" s="36">
        <v>171360</v>
      </c>
      <c r="I68" s="37"/>
      <c r="J68" s="37">
        <f t="shared" si="12"/>
        <v>0</v>
      </c>
      <c r="K68" s="37">
        <f t="shared" ref="K68:K77" si="13">I68+J68</f>
        <v>0</v>
      </c>
      <c r="L68" s="49">
        <f t="shared" si="11"/>
        <v>0</v>
      </c>
    </row>
    <row r="69" spans="1:12" ht="13.2" customHeight="1" x14ac:dyDescent="0.3">
      <c r="A69" s="23">
        <v>67</v>
      </c>
      <c r="B69" s="28" t="s">
        <v>85</v>
      </c>
      <c r="C69" s="28" t="s">
        <v>148</v>
      </c>
      <c r="D69" s="28" t="s">
        <v>7</v>
      </c>
      <c r="E69" s="28">
        <v>6</v>
      </c>
      <c r="F69" s="52" t="s">
        <v>174</v>
      </c>
      <c r="G69" s="45">
        <v>28560</v>
      </c>
      <c r="H69" s="36">
        <v>171360</v>
      </c>
      <c r="I69" s="37"/>
      <c r="J69" s="37">
        <f t="shared" si="12"/>
        <v>0</v>
      </c>
      <c r="K69" s="37">
        <f t="shared" si="13"/>
        <v>0</v>
      </c>
      <c r="L69" s="49">
        <f t="shared" si="11"/>
        <v>0</v>
      </c>
    </row>
    <row r="70" spans="1:12" ht="13.2" customHeight="1" x14ac:dyDescent="0.3">
      <c r="A70" s="23">
        <v>68</v>
      </c>
      <c r="B70" s="28" t="s">
        <v>86</v>
      </c>
      <c r="C70" s="28" t="s">
        <v>148</v>
      </c>
      <c r="D70" s="28" t="s">
        <v>7</v>
      </c>
      <c r="E70" s="28">
        <v>6</v>
      </c>
      <c r="F70" s="52" t="s">
        <v>132</v>
      </c>
      <c r="G70" s="45">
        <v>21420</v>
      </c>
      <c r="H70" s="36">
        <v>128520</v>
      </c>
      <c r="I70" s="37"/>
      <c r="J70" s="37">
        <f t="shared" si="12"/>
        <v>0</v>
      </c>
      <c r="K70" s="37">
        <f t="shared" si="13"/>
        <v>0</v>
      </c>
      <c r="L70" s="49">
        <f t="shared" si="11"/>
        <v>0</v>
      </c>
    </row>
    <row r="71" spans="1:12" ht="13.2" customHeight="1" x14ac:dyDescent="0.3">
      <c r="A71" s="23">
        <v>69</v>
      </c>
      <c r="B71" s="28" t="s">
        <v>87</v>
      </c>
      <c r="C71" s="28" t="s">
        <v>148</v>
      </c>
      <c r="D71" s="28" t="s">
        <v>7</v>
      </c>
      <c r="E71" s="28">
        <v>2</v>
      </c>
      <c r="F71" s="52" t="s">
        <v>175</v>
      </c>
      <c r="G71" s="45">
        <v>42542.5</v>
      </c>
      <c r="H71" s="36">
        <v>85085</v>
      </c>
      <c r="I71" s="37"/>
      <c r="J71" s="37">
        <f t="shared" si="12"/>
        <v>0</v>
      </c>
      <c r="K71" s="37">
        <f t="shared" si="13"/>
        <v>0</v>
      </c>
      <c r="L71" s="49">
        <f t="shared" si="11"/>
        <v>0</v>
      </c>
    </row>
    <row r="72" spans="1:12" ht="13.2" customHeight="1" x14ac:dyDescent="0.3">
      <c r="A72" s="23">
        <v>70</v>
      </c>
      <c r="B72" s="28" t="s">
        <v>88</v>
      </c>
      <c r="C72" s="28" t="s">
        <v>148</v>
      </c>
      <c r="D72" s="28" t="s">
        <v>7</v>
      </c>
      <c r="E72" s="28">
        <v>2</v>
      </c>
      <c r="F72" s="52" t="s">
        <v>133</v>
      </c>
      <c r="G72" s="45">
        <v>15470</v>
      </c>
      <c r="H72" s="36">
        <v>30940</v>
      </c>
      <c r="I72" s="37"/>
      <c r="J72" s="37">
        <f t="shared" si="12"/>
        <v>0</v>
      </c>
      <c r="K72" s="37">
        <f t="shared" si="13"/>
        <v>0</v>
      </c>
      <c r="L72" s="49">
        <f t="shared" si="11"/>
        <v>0</v>
      </c>
    </row>
    <row r="73" spans="1:12" ht="13.2" customHeight="1" x14ac:dyDescent="0.3">
      <c r="A73" s="23">
        <v>71</v>
      </c>
      <c r="B73" s="28" t="s">
        <v>89</v>
      </c>
      <c r="C73" s="28" t="s">
        <v>148</v>
      </c>
      <c r="D73" s="28" t="s">
        <v>7</v>
      </c>
      <c r="E73" s="28">
        <v>1</v>
      </c>
      <c r="F73" s="52" t="s">
        <v>134</v>
      </c>
      <c r="G73" s="45">
        <v>27965</v>
      </c>
      <c r="H73" s="36">
        <v>27965</v>
      </c>
      <c r="I73" s="37"/>
      <c r="J73" s="37">
        <f t="shared" si="12"/>
        <v>0</v>
      </c>
      <c r="K73" s="37">
        <f t="shared" si="13"/>
        <v>0</v>
      </c>
      <c r="L73" s="49">
        <f t="shared" si="11"/>
        <v>0</v>
      </c>
    </row>
    <row r="74" spans="1:12" ht="13.2" customHeight="1" x14ac:dyDescent="0.3">
      <c r="A74" s="23">
        <v>72</v>
      </c>
      <c r="B74" s="28" t="s">
        <v>90</v>
      </c>
      <c r="C74" s="28" t="s">
        <v>148</v>
      </c>
      <c r="D74" s="28" t="s">
        <v>7</v>
      </c>
      <c r="E74" s="28">
        <v>2</v>
      </c>
      <c r="F74" s="52" t="s">
        <v>135</v>
      </c>
      <c r="G74" s="45">
        <v>24990</v>
      </c>
      <c r="H74" s="36">
        <v>49980</v>
      </c>
      <c r="I74" s="37"/>
      <c r="J74" s="37">
        <f t="shared" si="12"/>
        <v>0</v>
      </c>
      <c r="K74" s="37">
        <f t="shared" si="13"/>
        <v>0</v>
      </c>
      <c r="L74" s="49">
        <f t="shared" si="11"/>
        <v>0</v>
      </c>
    </row>
    <row r="75" spans="1:12" ht="13.2" customHeight="1" x14ac:dyDescent="0.3">
      <c r="A75" s="23">
        <v>73</v>
      </c>
      <c r="B75" s="28" t="s">
        <v>91</v>
      </c>
      <c r="C75" s="28" t="s">
        <v>148</v>
      </c>
      <c r="D75" s="28" t="s">
        <v>7</v>
      </c>
      <c r="E75" s="28">
        <v>2</v>
      </c>
      <c r="F75" s="52" t="s">
        <v>176</v>
      </c>
      <c r="G75" s="45">
        <v>121975</v>
      </c>
      <c r="H75" s="36">
        <v>243950</v>
      </c>
      <c r="I75" s="37"/>
      <c r="J75" s="37">
        <f t="shared" si="12"/>
        <v>0</v>
      </c>
      <c r="K75" s="37">
        <f t="shared" si="13"/>
        <v>0</v>
      </c>
      <c r="L75" s="49">
        <f t="shared" si="11"/>
        <v>0</v>
      </c>
    </row>
    <row r="76" spans="1:12" ht="13.2" customHeight="1" x14ac:dyDescent="0.3">
      <c r="A76" s="23">
        <v>74</v>
      </c>
      <c r="B76" s="28" t="s">
        <v>92</v>
      </c>
      <c r="C76" s="28" t="s">
        <v>148</v>
      </c>
      <c r="D76" s="28" t="s">
        <v>7</v>
      </c>
      <c r="E76" s="28">
        <v>1</v>
      </c>
      <c r="F76" s="52" t="s">
        <v>136</v>
      </c>
      <c r="G76" s="45">
        <v>610470</v>
      </c>
      <c r="H76" s="36">
        <v>610470</v>
      </c>
      <c r="I76" s="37"/>
      <c r="J76" s="37">
        <f t="shared" si="12"/>
        <v>0</v>
      </c>
      <c r="K76" s="37">
        <f t="shared" si="13"/>
        <v>0</v>
      </c>
      <c r="L76" s="49">
        <f t="shared" si="11"/>
        <v>0</v>
      </c>
    </row>
    <row r="77" spans="1:12" ht="13.2" customHeight="1" x14ac:dyDescent="0.3">
      <c r="A77" s="23">
        <v>75</v>
      </c>
      <c r="B77" s="28" t="s">
        <v>93</v>
      </c>
      <c r="C77" s="28" t="s">
        <v>148</v>
      </c>
      <c r="D77" s="28" t="s">
        <v>7</v>
      </c>
      <c r="E77" s="28">
        <v>1</v>
      </c>
      <c r="F77" s="52" t="s">
        <v>137</v>
      </c>
      <c r="G77" s="45">
        <v>26537</v>
      </c>
      <c r="H77" s="36">
        <v>26537</v>
      </c>
      <c r="I77" s="37"/>
      <c r="J77" s="37">
        <f t="shared" si="12"/>
        <v>0</v>
      </c>
      <c r="K77" s="37">
        <f t="shared" si="13"/>
        <v>0</v>
      </c>
      <c r="L77" s="49">
        <f t="shared" si="11"/>
        <v>0</v>
      </c>
    </row>
    <row r="78" spans="1:12" ht="16.2" customHeight="1" x14ac:dyDescent="0.3">
      <c r="A78" s="82" t="s">
        <v>8</v>
      </c>
      <c r="B78" s="83"/>
      <c r="C78" s="83"/>
      <c r="D78" s="83"/>
      <c r="E78" s="83"/>
      <c r="F78" s="84"/>
      <c r="G78" s="26"/>
      <c r="H78" s="5">
        <f>SUM(H3:H77)</f>
        <v>293572316</v>
      </c>
      <c r="I78" s="71" t="s">
        <v>9</v>
      </c>
      <c r="J78" s="72"/>
      <c r="K78" s="46"/>
      <c r="L78" s="47">
        <f>SUM(L3:L77)</f>
        <v>194537100</v>
      </c>
    </row>
    <row r="79" spans="1:12" ht="34.950000000000003" customHeight="1" x14ac:dyDescent="0.3">
      <c r="A79" s="88" t="s">
        <v>10</v>
      </c>
      <c r="B79" s="89"/>
      <c r="C79" s="89"/>
      <c r="D79" s="90"/>
      <c r="E79" s="21"/>
      <c r="F79" s="6">
        <v>0.12</v>
      </c>
      <c r="G79" s="38"/>
      <c r="H79" s="7">
        <f>H78*F79</f>
        <v>35228677.920000002</v>
      </c>
      <c r="I79" s="79" t="s">
        <v>11</v>
      </c>
      <c r="J79" s="80"/>
      <c r="K79" s="12">
        <v>0</v>
      </c>
      <c r="L79" s="13">
        <f>L78*K79</f>
        <v>0</v>
      </c>
    </row>
    <row r="80" spans="1:12" ht="50.4" customHeight="1" x14ac:dyDescent="0.3">
      <c r="A80" s="85" t="s">
        <v>12</v>
      </c>
      <c r="B80" s="86"/>
      <c r="C80" s="86"/>
      <c r="D80" s="86"/>
      <c r="E80" s="86"/>
      <c r="F80" s="87"/>
      <c r="G80" s="27"/>
      <c r="H80" s="8">
        <f>ROUND((H78+H79),0)</f>
        <v>328800994</v>
      </c>
      <c r="J80" s="9" t="s">
        <v>13</v>
      </c>
      <c r="K80" s="9"/>
      <c r="L80" s="10">
        <f>ROUND((L78+L79),0)</f>
        <v>194537100</v>
      </c>
    </row>
    <row r="81" spans="1:17" x14ac:dyDescent="0.3">
      <c r="A81" s="91" t="s">
        <v>21</v>
      </c>
      <c r="B81" s="92"/>
      <c r="C81" s="92"/>
      <c r="D81" s="92"/>
      <c r="E81" s="92"/>
      <c r="F81" s="92"/>
      <c r="G81" s="92"/>
      <c r="H81" s="92"/>
      <c r="I81" s="92"/>
      <c r="J81" s="24"/>
      <c r="K81" s="24"/>
      <c r="L81" s="24"/>
      <c r="M81" s="24"/>
      <c r="N81" s="24"/>
      <c r="O81" s="24"/>
      <c r="P81" s="24"/>
      <c r="Q81" s="24"/>
    </row>
    <row r="82" spans="1:17" x14ac:dyDescent="0.3">
      <c r="A82" s="25" t="s">
        <v>22</v>
      </c>
      <c r="B82" s="78" t="s">
        <v>23</v>
      </c>
      <c r="C82" s="78"/>
      <c r="D82" s="78"/>
      <c r="E82" s="78"/>
      <c r="F82" s="78"/>
      <c r="G82" s="78"/>
      <c r="H82" s="78"/>
      <c r="I82" s="78"/>
      <c r="J82" s="78"/>
      <c r="K82" s="78"/>
      <c r="L82" s="78"/>
      <c r="M82" s="78"/>
      <c r="N82" s="78"/>
      <c r="O82" s="78"/>
      <c r="P82" s="78"/>
      <c r="Q82" s="78"/>
    </row>
    <row r="83" spans="1:17" ht="16.8" customHeight="1" x14ac:dyDescent="0.3">
      <c r="A83" s="25" t="s">
        <v>24</v>
      </c>
      <c r="B83" s="78" t="s">
        <v>180</v>
      </c>
      <c r="C83" s="78"/>
      <c r="D83" s="78"/>
      <c r="E83" s="78"/>
      <c r="F83" s="78"/>
      <c r="G83" s="78"/>
      <c r="H83" s="78"/>
      <c r="I83" s="78"/>
      <c r="J83" s="78"/>
      <c r="K83" s="78"/>
      <c r="L83" s="78"/>
      <c r="M83" s="78"/>
      <c r="N83" s="78"/>
      <c r="O83" s="78"/>
      <c r="P83" s="78"/>
      <c r="Q83" s="78"/>
    </row>
    <row r="84" spans="1:17" x14ac:dyDescent="0.3">
      <c r="A84" s="25" t="s">
        <v>25</v>
      </c>
      <c r="B84" s="77" t="s">
        <v>26</v>
      </c>
      <c r="C84" s="77"/>
      <c r="D84" s="77"/>
      <c r="E84" s="77"/>
      <c r="F84" s="77"/>
      <c r="G84" s="77"/>
      <c r="H84" s="77"/>
      <c r="I84" s="77"/>
      <c r="J84" s="77"/>
      <c r="K84" s="77"/>
      <c r="L84" s="77"/>
      <c r="M84" s="77"/>
      <c r="N84" s="77"/>
      <c r="O84" s="77"/>
      <c r="P84" s="77"/>
      <c r="Q84" s="77"/>
    </row>
    <row r="85" spans="1:17" x14ac:dyDescent="0.3">
      <c r="A85" s="25" t="s">
        <v>27</v>
      </c>
      <c r="B85" s="78" t="s">
        <v>28</v>
      </c>
      <c r="C85" s="78"/>
      <c r="D85" s="78"/>
      <c r="E85" s="78"/>
      <c r="F85" s="78"/>
      <c r="G85" s="78"/>
      <c r="H85" s="78"/>
      <c r="I85" s="78"/>
      <c r="J85" s="78"/>
      <c r="K85" s="78"/>
      <c r="L85" s="78"/>
      <c r="M85" s="78"/>
      <c r="N85" s="78"/>
      <c r="O85" s="78"/>
      <c r="P85" s="78"/>
      <c r="Q85" s="78"/>
    </row>
    <row r="86" spans="1:17" ht="27" customHeight="1" x14ac:dyDescent="0.3">
      <c r="A86" s="25" t="s">
        <v>29</v>
      </c>
      <c r="B86" s="78" t="s">
        <v>30</v>
      </c>
      <c r="C86" s="78"/>
      <c r="D86" s="78"/>
      <c r="E86" s="78"/>
      <c r="F86" s="78"/>
      <c r="G86" s="78"/>
      <c r="H86" s="78"/>
      <c r="I86" s="78"/>
      <c r="J86" s="78"/>
      <c r="K86" s="78"/>
      <c r="L86" s="78"/>
      <c r="M86" s="78"/>
      <c r="N86" s="78"/>
      <c r="O86" s="78"/>
      <c r="P86" s="78"/>
      <c r="Q86" s="78"/>
    </row>
    <row r="87" spans="1:17" ht="25.8" customHeight="1" x14ac:dyDescent="0.3">
      <c r="A87" s="25" t="s">
        <v>31</v>
      </c>
      <c r="B87" s="77" t="s">
        <v>182</v>
      </c>
      <c r="C87" s="77"/>
      <c r="D87" s="77"/>
      <c r="E87" s="77"/>
      <c r="F87" s="77"/>
      <c r="G87" s="77"/>
      <c r="H87" s="77"/>
      <c r="I87" s="77"/>
      <c r="J87" s="77"/>
      <c r="K87" s="77"/>
      <c r="L87" s="77"/>
      <c r="M87" s="77"/>
      <c r="N87" s="77"/>
      <c r="O87" s="77"/>
      <c r="P87" s="77"/>
      <c r="Q87" s="77"/>
    </row>
    <row r="88" spans="1:17" x14ac:dyDescent="0.3">
      <c r="A88" s="25" t="s">
        <v>32</v>
      </c>
      <c r="B88" s="77" t="s">
        <v>34</v>
      </c>
      <c r="C88" s="77"/>
      <c r="D88" s="77"/>
      <c r="E88" s="77"/>
      <c r="F88" s="77"/>
      <c r="G88" s="77"/>
      <c r="H88" s="77"/>
      <c r="I88" s="77"/>
      <c r="J88" s="77"/>
      <c r="K88" s="77"/>
      <c r="L88" s="77"/>
      <c r="M88" s="77"/>
      <c r="N88" s="77"/>
      <c r="O88" s="77"/>
      <c r="P88" s="77"/>
      <c r="Q88" s="77"/>
    </row>
    <row r="89" spans="1:17" x14ac:dyDescent="0.3">
      <c r="A89" s="25" t="s">
        <v>33</v>
      </c>
      <c r="B89" s="74" t="s">
        <v>181</v>
      </c>
      <c r="C89" s="75"/>
      <c r="D89" s="75"/>
      <c r="E89" s="75"/>
      <c r="F89" s="75"/>
      <c r="G89" s="75"/>
      <c r="H89" s="75"/>
      <c r="I89" s="75"/>
      <c r="J89" s="75"/>
      <c r="K89" s="75"/>
      <c r="L89" s="75"/>
      <c r="M89" s="75"/>
      <c r="N89" s="75"/>
      <c r="O89" s="75"/>
      <c r="P89" s="75"/>
      <c r="Q89" s="76"/>
    </row>
    <row r="91" spans="1:17" ht="25.8" x14ac:dyDescent="0.3">
      <c r="B91" s="81"/>
      <c r="C91" s="81"/>
      <c r="D91" s="81"/>
      <c r="E91" s="81"/>
      <c r="F91" s="81"/>
      <c r="G91" s="39"/>
    </row>
    <row r="92" spans="1:17" ht="25.8" x14ac:dyDescent="0.3">
      <c r="B92" s="81"/>
      <c r="C92" s="81"/>
      <c r="D92" s="81"/>
      <c r="E92" s="81"/>
      <c r="F92" s="81"/>
      <c r="G92" s="39"/>
    </row>
    <row r="93" spans="1:17" x14ac:dyDescent="0.3">
      <c r="B93" s="15" t="s">
        <v>14</v>
      </c>
      <c r="C93" s="16"/>
      <c r="D93" s="16"/>
      <c r="E93" s="16"/>
      <c r="F93" s="16"/>
      <c r="G93" s="16"/>
      <c r="H93" s="16"/>
    </row>
    <row r="94" spans="1:17" x14ac:dyDescent="0.3">
      <c r="B94" s="15" t="s">
        <v>15</v>
      </c>
      <c r="C94" s="16"/>
      <c r="D94" s="16"/>
      <c r="E94" s="16"/>
      <c r="F94" s="16"/>
      <c r="G94" s="16"/>
      <c r="H94" s="16"/>
    </row>
    <row r="95" spans="1:17" x14ac:dyDescent="0.3">
      <c r="B95" s="15" t="s">
        <v>16</v>
      </c>
      <c r="C95" s="17"/>
      <c r="D95" s="17"/>
      <c r="E95" s="17"/>
      <c r="F95" s="17"/>
      <c r="G95" s="17"/>
      <c r="H95" s="17"/>
    </row>
    <row r="96" spans="1:17" x14ac:dyDescent="0.3">
      <c r="B96" s="14"/>
      <c r="C96" s="18"/>
      <c r="D96" s="18"/>
      <c r="E96" s="18"/>
      <c r="F96" s="18"/>
      <c r="G96" s="18"/>
      <c r="H96" s="18"/>
    </row>
    <row r="97" spans="2:8" x14ac:dyDescent="0.3">
      <c r="B97" s="14"/>
      <c r="C97" s="19"/>
      <c r="D97" s="19"/>
      <c r="E97" s="19"/>
      <c r="F97" s="19"/>
      <c r="G97" s="19"/>
      <c r="H97" s="19"/>
    </row>
    <row r="98" spans="2:8" x14ac:dyDescent="0.3">
      <c r="B98" s="15" t="s">
        <v>17</v>
      </c>
      <c r="C98" s="20"/>
      <c r="D98" s="20"/>
      <c r="E98" s="20"/>
      <c r="F98" s="20"/>
      <c r="G98" s="20"/>
      <c r="H98" s="20"/>
    </row>
    <row r="99" spans="2:8" x14ac:dyDescent="0.3">
      <c r="B99" s="1"/>
      <c r="C99" s="1"/>
      <c r="D99" s="1"/>
      <c r="E99" s="1"/>
      <c r="F99" s="1"/>
      <c r="G99" s="1"/>
    </row>
    <row r="100" spans="2:8" x14ac:dyDescent="0.3">
      <c r="B100" s="1"/>
      <c r="C100" s="1"/>
      <c r="D100" s="1"/>
      <c r="E100" s="1"/>
      <c r="F100" s="1"/>
      <c r="G100" s="1"/>
    </row>
  </sheetData>
  <mergeCells count="17">
    <mergeCell ref="B91:F92"/>
    <mergeCell ref="A78:F78"/>
    <mergeCell ref="A80:F80"/>
    <mergeCell ref="A79:D79"/>
    <mergeCell ref="A81:I81"/>
    <mergeCell ref="B86:Q86"/>
    <mergeCell ref="B83:Q83"/>
    <mergeCell ref="B82:Q82"/>
    <mergeCell ref="A1:H1"/>
    <mergeCell ref="I78:J78"/>
    <mergeCell ref="I1:L1"/>
    <mergeCell ref="B89:Q89"/>
    <mergeCell ref="B88:Q88"/>
    <mergeCell ref="B87:Q87"/>
    <mergeCell ref="B85:Q85"/>
    <mergeCell ref="B84:Q84"/>
    <mergeCell ref="I79:J7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OFERTA_ECONOMICA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gabriel aguilar orjuela</dc:creator>
  <cp:keywords/>
  <dc:description/>
  <cp:lastModifiedBy>Laura Viviana Mejia Pineros</cp:lastModifiedBy>
  <cp:revision/>
  <dcterms:created xsi:type="dcterms:W3CDTF">2026-07-31T17:09:22Z</dcterms:created>
  <dcterms:modified xsi:type="dcterms:W3CDTF">2026-10-21T05:05:05Z</dcterms:modified>
  <cp:category/>
  <cp:contentStatus/>
</cp:coreProperties>
</file>