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Z:\Arq. Angela Rodriguez\2026\Estudio previo Neiva Cenop\Menor cuantia\"/>
    </mc:Choice>
  </mc:AlternateContent>
  <xr:revisionPtr revIDLastSave="0" documentId="13_ncr:1_{6BB35321-5920-410B-A6C9-D013FDED0CEE}"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 (Ofer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(Entidad)'!$F$8:$F$127</definedName>
    <definedName name="_xlnm._FilterDatabase" localSheetId="1" hidden="1">'PROPUESTA ECONOMICA (Oferente)'!$F$10:$F$129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(Entidad)'!$B$1:$I$143</definedName>
    <definedName name="_xlnm.Print_Area" localSheetId="1">'PROPUESTA ECONOMICA (Oferente)'!$B$1:$I$148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(Oferente)'!#REF!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 (Oferente)'!#REF!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 (Oferente)'!#REF!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 (Oferente)'!#REF!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6" i="270" l="1"/>
  <c r="F70" i="270"/>
  <c r="F66" i="270"/>
  <c r="H66" i="270" s="1"/>
  <c r="H70" i="270"/>
  <c r="F64" i="265"/>
  <c r="F68" i="265"/>
  <c r="F74" i="265"/>
  <c r="H127" i="270"/>
  <c r="H126" i="270"/>
  <c r="H123" i="270"/>
  <c r="H122" i="270"/>
  <c r="H119" i="270"/>
  <c r="H120" i="270" s="1"/>
  <c r="H116" i="270"/>
  <c r="H115" i="270"/>
  <c r="H114" i="270"/>
  <c r="H113" i="270"/>
  <c r="H110" i="270"/>
  <c r="H109" i="270"/>
  <c r="H108" i="270"/>
  <c r="H105" i="270"/>
  <c r="H104" i="270"/>
  <c r="H106" i="270" s="1"/>
  <c r="H101" i="270"/>
  <c r="H100" i="270"/>
  <c r="H102" i="270" s="1"/>
  <c r="H97" i="270"/>
  <c r="H96" i="270"/>
  <c r="H95" i="270"/>
  <c r="H94" i="270"/>
  <c r="H93" i="270"/>
  <c r="H92" i="270"/>
  <c r="H91" i="270"/>
  <c r="H90" i="270"/>
  <c r="H89" i="270"/>
  <c r="H88" i="270"/>
  <c r="H87" i="270"/>
  <c r="H86" i="270"/>
  <c r="H83" i="270"/>
  <c r="H82" i="270"/>
  <c r="H81" i="270"/>
  <c r="H80" i="270"/>
  <c r="H79" i="270"/>
  <c r="H76" i="270"/>
  <c r="H75" i="270"/>
  <c r="H74" i="270"/>
  <c r="H73" i="270"/>
  <c r="H69" i="270"/>
  <c r="H68" i="270"/>
  <c r="H67" i="270"/>
  <c r="H65" i="270"/>
  <c r="H64" i="270"/>
  <c r="H63" i="270"/>
  <c r="H62" i="270"/>
  <c r="H56" i="270"/>
  <c r="H55" i="270"/>
  <c r="H52" i="270"/>
  <c r="H51" i="270"/>
  <c r="H50" i="270"/>
  <c r="H47" i="270"/>
  <c r="H48" i="270" s="1"/>
  <c r="H44" i="270"/>
  <c r="H45" i="270" s="1"/>
  <c r="H41" i="270"/>
  <c r="H40" i="270"/>
  <c r="H39" i="270"/>
  <c r="H38" i="270"/>
  <c r="H37" i="270"/>
  <c r="H34" i="270"/>
  <c r="H35" i="270" s="1"/>
  <c r="H31" i="270"/>
  <c r="H30" i="270"/>
  <c r="H29" i="270"/>
  <c r="H28" i="270"/>
  <c r="H25" i="270"/>
  <c r="H24" i="270"/>
  <c r="H23" i="270"/>
  <c r="H22" i="270"/>
  <c r="H21" i="270"/>
  <c r="H18" i="270"/>
  <c r="H17" i="270"/>
  <c r="H16" i="270"/>
  <c r="H15" i="270"/>
  <c r="H14" i="270"/>
  <c r="H26" i="270" l="1"/>
  <c r="H19" i="270"/>
  <c r="H77" i="270"/>
  <c r="H117" i="270"/>
  <c r="H53" i="270"/>
  <c r="H32" i="270"/>
  <c r="H57" i="270"/>
  <c r="H84" i="270"/>
  <c r="H128" i="270"/>
  <c r="H98" i="270"/>
  <c r="H42" i="270"/>
  <c r="H111" i="270"/>
  <c r="H124" i="270"/>
  <c r="H71" i="270"/>
  <c r="E135" i="265"/>
  <c r="H129" i="270" l="1"/>
  <c r="H58" i="270"/>
  <c r="H125" i="265"/>
  <c r="H121" i="265"/>
  <c r="H117" i="265"/>
  <c r="H118" i="265" s="1"/>
  <c r="H114" i="265"/>
  <c r="H112" i="265"/>
  <c r="H111" i="265"/>
  <c r="H95" i="265"/>
  <c r="H94" i="265"/>
  <c r="H93" i="265"/>
  <c r="H92" i="265"/>
  <c r="H91" i="265"/>
  <c r="H90" i="265"/>
  <c r="H89" i="265"/>
  <c r="H88" i="265"/>
  <c r="H87" i="265"/>
  <c r="H86" i="265"/>
  <c r="H124" i="265"/>
  <c r="H120" i="265"/>
  <c r="H113" i="265"/>
  <c r="H108" i="265"/>
  <c r="H107" i="265"/>
  <c r="H106" i="265"/>
  <c r="H109" i="265" s="1"/>
  <c r="H103" i="265"/>
  <c r="H102" i="265"/>
  <c r="H99" i="265"/>
  <c r="H98" i="265"/>
  <c r="H85" i="265"/>
  <c r="H84" i="265"/>
  <c r="H81" i="265"/>
  <c r="H80" i="265"/>
  <c r="H79" i="265"/>
  <c r="H78" i="265"/>
  <c r="H77" i="265"/>
  <c r="H73" i="265"/>
  <c r="H72" i="265"/>
  <c r="H71" i="265"/>
  <c r="H74" i="265"/>
  <c r="H67" i="265"/>
  <c r="H66" i="265"/>
  <c r="H65" i="265"/>
  <c r="H63" i="265"/>
  <c r="H62" i="265"/>
  <c r="H61" i="265"/>
  <c r="H60" i="265"/>
  <c r="H68" i="265"/>
  <c r="H64" i="265"/>
  <c r="H54" i="265"/>
  <c r="H53" i="265"/>
  <c r="H50" i="265"/>
  <c r="H49" i="265"/>
  <c r="H48" i="265"/>
  <c r="H45" i="265"/>
  <c r="H46" i="265" s="1"/>
  <c r="H42" i="265"/>
  <c r="H43" i="265" s="1"/>
  <c r="H39" i="265"/>
  <c r="H38" i="265"/>
  <c r="H37" i="265"/>
  <c r="H36" i="265"/>
  <c r="H35" i="265"/>
  <c r="H32" i="265"/>
  <c r="H33" i="265" s="1"/>
  <c r="H29" i="265"/>
  <c r="H28" i="265"/>
  <c r="H27" i="265"/>
  <c r="H26" i="265"/>
  <c r="H23" i="265"/>
  <c r="H22" i="265"/>
  <c r="H21" i="265"/>
  <c r="H20" i="265"/>
  <c r="H19" i="265"/>
  <c r="H131" i="270" l="1"/>
  <c r="H126" i="265"/>
  <c r="H82" i="265"/>
  <c r="H122" i="265"/>
  <c r="H115" i="265"/>
  <c r="H100" i="265"/>
  <c r="H104" i="265"/>
  <c r="H96" i="265"/>
  <c r="H75" i="265"/>
  <c r="H69" i="265"/>
  <c r="H51" i="265"/>
  <c r="H55" i="265"/>
  <c r="H40" i="265"/>
  <c r="H30" i="265"/>
  <c r="H24" i="265"/>
  <c r="H127" i="265" l="1"/>
  <c r="H16" i="265"/>
  <c r="H15" i="265"/>
  <c r="H14" i="265"/>
  <c r="H13" i="265"/>
  <c r="H12" i="265"/>
  <c r="H17" i="265" l="1"/>
  <c r="H56" i="265" s="1"/>
  <c r="H129" i="265" s="1"/>
  <c r="H134" i="265" l="1"/>
  <c r="H136" i="265" s="1"/>
  <c r="H133" i="265"/>
  <c r="H132" i="265"/>
  <c r="H135" i="265" l="1"/>
  <c r="H137" i="265" s="1"/>
</calcChain>
</file>

<file path=xl/sharedStrings.xml><?xml version="1.0" encoding="utf-8"?>
<sst xmlns="http://schemas.openxmlformats.org/spreadsheetml/2006/main" count="690" uniqueCount="241">
  <si>
    <t xml:space="preserve">Formulario 1 - Propuesta económica  -  Licitación de obra pública de infraestructura social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</si>
  <si>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</si>
  <si>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DESCRIPCIÓN</t>
  </si>
  <si>
    <t>UND.</t>
  </si>
  <si>
    <t>CANTIDAD</t>
  </si>
  <si>
    <t>VALOR UNITARIO</t>
  </si>
  <si>
    <t xml:space="preserve">VALOR TOTAL                                </t>
  </si>
  <si>
    <t>Subtotal</t>
  </si>
  <si>
    <t>DESCRIPCION</t>
  </si>
  <si>
    <t>PORCENTAJE</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</si>
  <si>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</si>
  <si>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</si>
  <si>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</si>
  <si>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</si>
  <si>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1"/>
        <rFont val="Arial"/>
        <family val="2"/>
      </rPr>
      <t>NOTA 3:</t>
    </r>
    <r>
      <rPr>
        <sz val="11"/>
        <rFont val="Arial"/>
        <family val="2"/>
      </rPr>
      <t xml:space="preserve"> El A.I.U y su discriminación deben estar en porcentaje (%). </t>
    </r>
  </si>
  <si>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</si>
  <si>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</si>
  <si>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</si>
  <si>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</si>
  <si>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</si>
  <si>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</si>
  <si>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</si>
  <si>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</si>
  <si>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</si>
  <si>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</si>
  <si>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</si>
  <si>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</si>
  <si>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</si>
  <si>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</si>
  <si>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</si>
  <si>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</si>
  <si>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</si>
  <si>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</si>
  <si>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</si>
  <si>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</si>
  <si>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</si>
  <si>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</si>
  <si>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</si>
  <si>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</si>
  <si>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</si>
  <si>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</si>
  <si>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</si>
  <si>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</si>
  <si>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</si>
  <si>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</si>
  <si>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</si>
  <si>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</si>
  <si>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</si>
  <si>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</si>
  <si>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</si>
  <si>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</si>
  <si>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</si>
  <si>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</si>
  <si>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</si>
  <si>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</si>
  <si>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</si>
  <si>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</si>
  <si>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</si>
  <si>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</si>
  <si>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</si>
  <si>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</si>
  <si>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</si>
  <si>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</si>
  <si>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</si>
  <si>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</si>
  <si>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</si>
  <si>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</si>
  <si>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</si>
  <si>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</si>
  <si>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</si>
  <si>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</si>
  <si>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</si>
  <si>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</si>
  <si>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1.01</t>
  </si>
  <si>
    <t>1.02</t>
  </si>
  <si>
    <t>1.03</t>
  </si>
  <si>
    <t>1.04</t>
  </si>
  <si>
    <t>1.05</t>
  </si>
  <si>
    <t>Suministro e instalación de cerramiento provisional en polisombra y/o similar. Altura 1.8 m (Incluye estructura en madera).</t>
  </si>
  <si>
    <t>Desmonte Alistado de Piso</t>
  </si>
  <si>
    <t>Retiro de manto asfaltico de impermeabilización de cubiertas</t>
  </si>
  <si>
    <t>Desmonte de cielo raso en cualquier material y estructura portante</t>
  </si>
  <si>
    <t>Desmonte de lámparas Iluminación largas, Cuadradas, Redondas, Reflectores</t>
  </si>
  <si>
    <t>ML</t>
  </si>
  <si>
    <t>M2</t>
  </si>
  <si>
    <t>UN</t>
  </si>
  <si>
    <t>ACTIVIDADES  PRELIMINARES</t>
  </si>
  <si>
    <t>ESTABLECIMIENTO ESPCO CLÍNICA DEUIL - NEIVA</t>
  </si>
  <si>
    <t>MANTENIMIENTO DE CUBIERTAS Y CIELO RASOS</t>
  </si>
  <si>
    <t>MANTENIMIENTO DE REDES HIDROSANITARIAS</t>
  </si>
  <si>
    <t>MANTENIMIENTO DE REDES ELECTRICAS</t>
  </si>
  <si>
    <t xml:space="preserve">MANTENIMIENTO DE ACABADOS DE PINTURA </t>
  </si>
  <si>
    <t xml:space="preserve">MANTENIMIENTO DE ACABADOS DE PISOS </t>
  </si>
  <si>
    <t>MANTENIMIENTO DE VENTANAS</t>
  </si>
  <si>
    <t>MANTENIMIENTO DE OTROS ACABADOS</t>
  </si>
  <si>
    <t>ASEO GENERAL Y RETIRO DE ESCOMBROS</t>
  </si>
  <si>
    <t>SUBTOTAL ESTABLECIMIENTO ESPCO CLÍNICA DEUIL - NEIVA</t>
  </si>
  <si>
    <t>ESTEBLECIMIENTO PRIMARIO DE SALUD-CENOP</t>
  </si>
  <si>
    <t>MANTENIMIENTO MUROS Y MAMPOSTERÍA</t>
  </si>
  <si>
    <t>MANTENIMIENTO DE CARPINTERÍA MADERA</t>
  </si>
  <si>
    <t>MANTENIMIENTO DE CARPINTERÍA METÁLICA</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</si>
  <si>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</si>
  <si>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1.0 </t>
  </si>
  <si>
    <t>2.0</t>
  </si>
  <si>
    <t>2.01</t>
  </si>
  <si>
    <t>2.02</t>
  </si>
  <si>
    <t>2.03</t>
  </si>
  <si>
    <t>2.04</t>
  </si>
  <si>
    <t>2.05</t>
  </si>
  <si>
    <t>Suministro e Instalación de Cubierta en lámina de policarbonato cristal 8 mm</t>
  </si>
  <si>
    <t>Suministro e Instalación de Cielo Raso Plano en Dry Wall Incluye Estructura Metálica</t>
  </si>
  <si>
    <t>Reposición e Instalación de Lamina Plana de fibrocemento</t>
  </si>
  <si>
    <t>Suministro e Instalación de impermeabilización con revestimiento en poliurea</t>
  </si>
  <si>
    <t>Reposición e instalación de marcos para inspección cielo raso 60x 60 en aluminio color por definir</t>
  </si>
  <si>
    <t>3.01</t>
  </si>
  <si>
    <t>Suministro e Instalación de Bajante PVC</t>
  </si>
  <si>
    <t>3.02</t>
  </si>
  <si>
    <t xml:space="preserve">Suministro e Instalación de Canal de alta capacidad en PVC </t>
  </si>
  <si>
    <t>3.03</t>
  </si>
  <si>
    <t>Suministro e instalación de Grifería tipo push antivandálica para orinal o inodoro</t>
  </si>
  <si>
    <t>3.04</t>
  </si>
  <si>
    <t>Suministro e instalación de Grifería tipo push antivandálica para lavamanos</t>
  </si>
  <si>
    <t>4.01</t>
  </si>
  <si>
    <t>Suministro e instalación de lámpara panel LED 60 x 60 48w luz blanca</t>
  </si>
  <si>
    <t>5.01</t>
  </si>
  <si>
    <t>Mantenimiento y reposición e instalación de estuco</t>
  </si>
  <si>
    <t>5.02</t>
  </si>
  <si>
    <t>Mantenimiento y reposición e instalación de vinilo sobre pañete o sobre estuco 3 manos</t>
  </si>
  <si>
    <t>5.03</t>
  </si>
  <si>
    <t>Mantenimiento, reposición y aplicación lineal de pintura tipo vinilo 3 manos para exteriores de alta resistencia y máxima protección tres manos  color a definir en obra, hasta 60 cm. Incluye alistamiento superficie.</t>
  </si>
  <si>
    <t>5.04</t>
  </si>
  <si>
    <t>Mantenimiento, reposición y aplicación pintura tipo vinilo 3 manos para exteriores de alta resistencia y máxima protección tres manos  color a definir en obra. Incluye alistamiento superficie.</t>
  </si>
  <si>
    <t>5.05</t>
  </si>
  <si>
    <t>Mantenimiento y reposición e instalación de Pintura epóxica tipo 1 poliamida</t>
  </si>
  <si>
    <t>3.0</t>
  </si>
  <si>
    <t>4.0</t>
  </si>
  <si>
    <t>5.0</t>
  </si>
  <si>
    <t>6.0</t>
  </si>
  <si>
    <t>6.01</t>
  </si>
  <si>
    <t>Suministro e instalación de alistado de piso 4cm</t>
  </si>
  <si>
    <t>7.0</t>
  </si>
  <si>
    <t>7.01</t>
  </si>
  <si>
    <t>Recorrido de fachada, Ajuste, Adecuación, lavado, Sellamiento  e impermeabilización para su Normal Funcionamiento.</t>
  </si>
  <si>
    <t>8.01</t>
  </si>
  <si>
    <t>Suministro e instalación de Puerta en Vidrio Templado Laminado 10mm</t>
  </si>
  <si>
    <t>8.02</t>
  </si>
  <si>
    <t>Mantenimiento y resanes generales</t>
  </si>
  <si>
    <t>8.03</t>
  </si>
  <si>
    <t>Suministro, instalación y puesta en funcionamiento de cerca eléctrica perimetral sobre cerramiento  6 hilos incluye tubería, cableado y anclaje y/o elementos necesarios para dejar estas redes en óptimas condiciones de funcionamiento.</t>
  </si>
  <si>
    <t>9.01</t>
  </si>
  <si>
    <t>Aseo general permanente en las obras de mantenimiento</t>
  </si>
  <si>
    <t>9.02</t>
  </si>
  <si>
    <t>Retiro de escombros a lugar autorizado por autoridades ambientales</t>
  </si>
  <si>
    <t>M3</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</si>
  <si>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</si>
  <si>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8.0</t>
  </si>
  <si>
    <t>9.0</t>
  </si>
  <si>
    <t>1.0</t>
  </si>
  <si>
    <t>10.0</t>
  </si>
  <si>
    <t>11.0</t>
  </si>
  <si>
    <t>Desmonte Cubierta en cualquier material</t>
  </si>
  <si>
    <t>Desmonte de cielo raso en cualquier material conservando la estructura portante</t>
  </si>
  <si>
    <t>Desmonte Puertas y Marcos</t>
  </si>
  <si>
    <t>Desmonte de Divisiones modulares, acrílicas o en vidrio</t>
  </si>
  <si>
    <t>Desmonte Aparatos Sanitarios</t>
  </si>
  <si>
    <t>Desmonte de Grifería</t>
  </si>
  <si>
    <t>Corte en muro con máquina, en material rígido con y sin acabado de enchape</t>
  </si>
  <si>
    <t>Desmonte de canales en cualquier material</t>
  </si>
  <si>
    <t>Suministro e Instalación de Canaleta 90 Galvanizada (L=6.00M)</t>
  </si>
  <si>
    <t xml:space="preserve">Suministro e Instalación de Cubierta arquitectónica, Galvanizada y Prepintada, teja trapezoidal calibre 26 o superior </t>
  </si>
  <si>
    <t>Suministro e Instalación de Cielorraso en Dry Wall, Adecuando Estructura Metálica Existente</t>
  </si>
  <si>
    <t>Suministro e instalacion de sellamiento de fisuras y dilataciones en placas y muros con sello poliuretano pasta tixotrópica de alta elongación superior al 400%, con componente que cura con la humedad del ambiente.</t>
  </si>
  <si>
    <t>1.06</t>
  </si>
  <si>
    <t>1.07</t>
  </si>
  <si>
    <t>1.08</t>
  </si>
  <si>
    <t>1.09</t>
  </si>
  <si>
    <t>Suministro e Instalación de Punto Agua Fría</t>
  </si>
  <si>
    <t>Reposición e instalación de accesorios cromados para baños</t>
  </si>
  <si>
    <t>Suministro e instalación de salida sanitaria 4"</t>
  </si>
  <si>
    <t>Suministro e instalación de taza sanitaria alongada para uso de fluxometro</t>
  </si>
  <si>
    <t>Suministro e instalación de lavamanos de colgar con semi-pedestal color por definir</t>
  </si>
  <si>
    <t>3.05</t>
  </si>
  <si>
    <t>Reposición, suministro e instalación de la red eléctrica libre de halógeno en tubería PVC (incluye tubería, cableado y regateo), y/o elementos necesarios para dejar estas redes en óptimas condiciones de funcionamiento (para RLH y embebidas en muros).</t>
  </si>
  <si>
    <t>Reposición, suministro e instalación de la red eléctrica libre de halógeno en tubería EMT (incluye tubería, cableado y anclaje), y/o elementos necesarios para dejar estas redes en óptimas condiciones de funcionamiento (para RLH y expuestas).</t>
  </si>
  <si>
    <t>Suministro e instalación de lámpara panel LED 30 x 30 24w luz blanca</t>
  </si>
  <si>
    <t>Mantenimiento y/o suministro e instalación de salida en tubería EMT</t>
  </si>
  <si>
    <t>Mantenimiento y/o suministro e instalación de salida + toma trifásica</t>
  </si>
  <si>
    <t xml:space="preserve">Mantenimiento y/o reposición e instalación de toma doble americana </t>
  </si>
  <si>
    <t xml:space="preserve">Mantenimiento y/o reposición e instalación de toma doble GFCI </t>
  </si>
  <si>
    <t>Mantenimiento y/o reposición e instalación de Breakers 1 x 15A hasta 30 amperios</t>
  </si>
  <si>
    <t>Mantenimiento y/o reposición e instalación de Breakers 3X60 amperios</t>
  </si>
  <si>
    <t>Mantenimiento y/o reposicion de acometida en cable de cobre 3F No 8+1N No 8  + 1T No 8  y/o elementos necesarios para dejar estas redes en optimas condiciones de funcionamiento y que cumpla con las especificaciones establecidas.</t>
  </si>
  <si>
    <t>Reposición e instalación de tapaciega eléctrica plástica</t>
  </si>
  <si>
    <t>4.02</t>
  </si>
  <si>
    <t>4.06</t>
  </si>
  <si>
    <t>4.03</t>
  </si>
  <si>
    <t>4.04</t>
  </si>
  <si>
    <t>4.05</t>
  </si>
  <si>
    <t>4.09</t>
  </si>
  <si>
    <t>4.07</t>
  </si>
  <si>
    <t>4.08</t>
  </si>
  <si>
    <t>4.10</t>
  </si>
  <si>
    <t>4.11</t>
  </si>
  <si>
    <t>4.12</t>
  </si>
  <si>
    <t>Mantenimiento y/o suministro e instalación de muro divisorio bloque estriado N°4 en los casos que se requiera BAÑO ENFERMEROS</t>
  </si>
  <si>
    <t>Mantenimiento y/o suministro e instalación de muro Dry wall doble cara E=12 en los casos que se requiera TERAPIA RESPIRATORIA</t>
  </si>
  <si>
    <t>6.02</t>
  </si>
  <si>
    <t>7.02</t>
  </si>
  <si>
    <t>7.03</t>
  </si>
  <si>
    <t>Suministro e instalación de alistado de piso 4cm BAÑO ENFERMEROS</t>
  </si>
  <si>
    <t>Suministro e instalación de piso cerámico formato 20 x 20 o similar</t>
  </si>
  <si>
    <t>Mantenimiento y reposición e instalación de mediacaña en PVC 6 cm</t>
  </si>
  <si>
    <t>8.04</t>
  </si>
  <si>
    <t>Suministro e instalación de división en lámina de acero inoxidable AISI SAE 304</t>
  </si>
  <si>
    <t>Suministro e instalación de puerta en aluminio, incluye marco y todos los elementos para su correcto funcionamiento</t>
  </si>
  <si>
    <t>Suministro e instalación de VIDRIO CRISTAL CRUD.BRONC. 5mm</t>
  </si>
  <si>
    <t>Mantenimiento mesón en concreto. Incluye alistamiento superficie y aplicación de granito con cemento blanco, acabado liso con juntas  de plastico. E= 5 mm y pasada de piedras para el acabado final</t>
  </si>
  <si>
    <t>Reposición e instalación de mesón en acero inoxidable. incluye poceta central.</t>
  </si>
  <si>
    <t>Suministro e instalación de Clóset tipo madecor o equivalente</t>
  </si>
  <si>
    <t>10.01</t>
  </si>
  <si>
    <t>10.02</t>
  </si>
  <si>
    <t>SUMINISTRO E INSTALACION DE PUERTA DOBLE EN VIDRIO TEMPLADO DE 8MM DE ESPESOR, CON O SIN CUERPO FIJO, INCLUYE MANIJA, CERRADURA, PIVOTE HIDRAULICO, ZOCALO EN ALUMINIO Y ACCESORIOS EN ACERO INOXIDABLE SEGÚN DISEÑO O SIMILAR P-5 Y P-6</t>
  </si>
  <si>
    <t>Reposición e Instalación de flanches en lámina galvanizada calibre 26 de ancho 20 a 50 cm de color similar a estructura de ventanería en aluminio. Incluye impermeabilización.</t>
  </si>
  <si>
    <t>11.01</t>
  </si>
  <si>
    <t>SUBTOTAL ESTEBLECIMIENTO PRIMARIO DE SALUD-CENOP</t>
  </si>
  <si>
    <t>TOTAL COSTO DIRECTO</t>
  </si>
  <si>
    <t>Imprevistos (1%) =</t>
  </si>
  <si>
    <t>Utilidad (5%) =</t>
  </si>
  <si>
    <t>TOTAL AIU=</t>
  </si>
  <si>
    <t>IVA sobre Utilidad (19%) =</t>
  </si>
  <si>
    <t>VALOR TOTAL =</t>
  </si>
  <si>
    <r>
      <rPr>
        <b/>
        <sz val="11"/>
        <rFont val="Arial"/>
        <family val="2"/>
      </rPr>
      <t xml:space="preserve">NOTA 1: </t>
    </r>
    <r>
      <rPr>
        <sz val="11"/>
        <rFont val="Arial"/>
        <family val="2"/>
      </rPr>
      <t xml:space="preserve"> Se debe tener en cuenta que el PRECIO UNITARIO NO incluye el valor de A.I.U. </t>
    </r>
  </si>
  <si>
    <t>Administración (24.16%) =</t>
  </si>
  <si>
    <r>
      <t xml:space="preserve">[La Entidad puede utilizar este Formulario de presentación de </t>
    </r>
    <r>
      <rPr>
        <b/>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</si>
  <si>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Administración =</t>
  </si>
  <si>
    <t>Imprevistos=</t>
  </si>
  <si>
    <t>Utilidad =</t>
  </si>
  <si>
    <t>Firma del Proponente o de su representante legal</t>
  </si>
  <si>
    <t>11.02</t>
  </si>
  <si>
    <t>Formulario 1 - Propuesta económica  - Documento tipo de selección abreviada de menor cuantía - versión 1</t>
  </si>
  <si>
    <t>Versión: 1 del 21 de agosto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</si>
</sst>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_([$$-240A]\ * #,##0.00_);_([$$-240A]\ * \(#,##0.00\);_([$$-240A]\ * &quot;-&quot;??_);_(@_)"/>
    <numFmt numFmtId="180" formatCode="_([$$-240A]\ * #,##0_);_([$$-240A]\ * \(#,##0\);_([$$-240A]\ * &quot;-&quot;??_);_(@_)"/>
    <numFmt numFmtId="181" formatCode="_-* #,##0.00\ [$€]_-;\-* #,##0.00\ [$€]_-;_-* &quot;-&quot;??\ [$€]_-;_-@_-"/>
    <numFmt numFmtId="182" formatCode="_ * #,##0_ ;_ * \-#,##0_ ;_ * &quot;-&quot;??_ ;_ @_ "/>
    <numFmt numFmtId="183" formatCode="_-[$$-240A]\ * #,##0.00_ ;_-[$$-240A]\ * \-#,##0.00\ ;_-[$$-240A]\ * &quot;-&quot;??_ ;_-@_ "/>
    <numFmt numFmtId="184" formatCode="##0"/>
    <numFmt numFmtId="185" formatCode="0.000"/>
    <numFmt numFmtId="186" formatCode="0.0000"/>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_ * #,##0_ ;_ * \-#,##0_ ;_ * \-??_ ;_ @_ "/>
    <numFmt numFmtId="199" formatCode="_-[$$-240A]\ * #,##0.00_-;\-[$$-240A]\ * #,##0.00_-;_-[$$-240A]\ * &quot;-&quot;??_-;_-@_-"/>
    <numFmt numFmtId="200" formatCode="#,##0.00_ ;\-#,##0.00\ "/>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sz val="11"/>
      <name val="Verdana"/>
      <family val="2"/>
    </font>
    <font>
      <sz val="12"/>
      <name val="Verdana"/>
      <family val="2"/>
    </font>
    <font>
      <sz val="11"/>
      <name val="Verdana"/>
      <family val="2"/>
    </font>
    <font>
      <sz val="8"/>
      <name val="Verdana"/>
      <family val="2"/>
    </font>
    <font>
      <sz val="10"/>
      <name val="Arial"/>
      <family val="2"/>
    </font>
    <font>
      <b/>
      <sz val="9"/>
      <name val="Arial"/>
      <family val="2"/>
    </font>
    <font>
      <b/>
      <sz val="12"/>
      <name val="Arial"/>
      <family val="2"/>
    </font>
    <font>
      <b/>
      <sz val="9"/>
      <color theme="1"/>
      <name val="Calibri"/>
      <family val="2"/>
      <scheme val="minor"/>
    </font>
    <font>
      <sz val="10"/>
      <color theme="1"/>
      <name val="Calibri"/>
      <family val="2"/>
      <scheme val="minor"/>
    </font>
    <font>
      <b/>
      <sz val="10"/>
      <color theme="1"/>
      <name val="Calibri"/>
      <family val="2"/>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8">
      <alignment horizontal="right"/>
    </xf>
    <xf numFmtId="184" fontId="6" fillId="0" borderId="48">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8">
      <alignment horizontal="right"/>
    </xf>
    <xf numFmtId="3" fontId="32" fillId="0" borderId="0" applyFont="0" applyFill="0" applyBorder="0" applyAlignment="0" applyProtection="0"/>
    <xf numFmtId="187" fontId="4" fillId="0" borderId="0">
      <protection locked="0"/>
    </xf>
    <xf numFmtId="188" fontId="32" fillId="0" borderId="0" applyFont="0" applyFill="0" applyBorder="0" applyAlignment="0" applyProtection="0"/>
    <xf numFmtId="189"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0" fontId="33" fillId="0" borderId="0">
      <protection locked="0"/>
    </xf>
    <xf numFmtId="190" fontId="33" fillId="0" borderId="0">
      <protection locked="0"/>
    </xf>
    <xf numFmtId="190" fontId="33" fillId="0" borderId="0">
      <protection locked="0"/>
    </xf>
    <xf numFmtId="190" fontId="33" fillId="0" borderId="0">
      <protection locked="0"/>
    </xf>
    <xf numFmtId="190" fontId="33" fillId="0" borderId="0">
      <protection locked="0"/>
    </xf>
    <xf numFmtId="190" fontId="33" fillId="0" borderId="0">
      <protection locked="0"/>
    </xf>
    <xf numFmtId="190" fontId="33" fillId="0" borderId="0">
      <protection locked="0"/>
    </xf>
    <xf numFmtId="191"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2" fontId="4" fillId="0" borderId="0">
      <protection locked="0"/>
    </xf>
    <xf numFmtId="192" fontId="4" fillId="0" borderId="0">
      <protection locked="0"/>
    </xf>
    <xf numFmtId="0" fontId="16" fillId="3" borderId="0" applyNumberFormat="0" applyBorder="0" applyAlignment="0" applyProtection="0"/>
    <xf numFmtId="193" fontId="6" fillId="0" borderId="0">
      <alignment horizontal="right"/>
    </xf>
    <xf numFmtId="193" fontId="6" fillId="0" borderId="0">
      <alignment horizontal="right"/>
    </xf>
    <xf numFmtId="193" fontId="6" fillId="0" borderId="0">
      <alignment horizontal="right"/>
    </xf>
    <xf numFmtId="194" fontId="6" fillId="0" borderId="0" applyFont="0" applyFill="0" applyBorder="0" applyAlignment="0">
      <alignment horizontal="center"/>
    </xf>
    <xf numFmtId="194"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5" fontId="6" fillId="0" borderId="0">
      <alignment horizontal="right"/>
    </xf>
    <xf numFmtId="195" fontId="6" fillId="0" borderId="0">
      <alignment horizontal="right"/>
    </xf>
    <xf numFmtId="195" fontId="6" fillId="0" borderId="0">
      <alignment horizontal="right"/>
    </xf>
    <xf numFmtId="196" fontId="4" fillId="0" borderId="0" applyFont="0" applyFill="0" applyBorder="0" applyAlignment="0" applyProtection="0"/>
    <xf numFmtId="196"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88" fontId="37" fillId="0" borderId="0" applyFont="0" applyFill="0" applyBorder="0" applyAlignment="0" applyProtection="0"/>
    <xf numFmtId="0" fontId="17" fillId="22" borderId="0" applyNumberFormat="0" applyBorder="0" applyAlignment="0" applyProtection="0"/>
    <xf numFmtId="197" fontId="6" fillId="0" borderId="0" applyFont="0" applyFill="0" applyBorder="0" applyAlignment="0">
      <alignment horizontal="center"/>
    </xf>
    <xf numFmtId="197"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2" fontId="4" fillId="0" borderId="51">
      <protection locked="0"/>
    </xf>
    <xf numFmtId="0" fontId="43" fillId="0" borderId="0"/>
    <xf numFmtId="0" fontId="44" fillId="0" borderId="0" applyNumberFormat="0" applyFill="0" applyBorder="0" applyAlignment="0" applyProtection="0">
      <alignment vertical="top"/>
      <protection locked="0"/>
    </xf>
    <xf numFmtId="0" fontId="4" fillId="0" borderId="0"/>
    <xf numFmtId="9" fontId="58" fillId="0" borderId="0" applyFont="0" applyFill="0" applyBorder="0" applyAlignment="0" applyProtection="0"/>
    <xf numFmtId="0" fontId="4" fillId="0" borderId="0"/>
  </cellStyleXfs>
  <cellXfs count="354">
    <xf numFmtId="0" fontId="0" fillId="0" borderId="0" xfId="0"/>
    <xf numFmtId="0" fontId="29" fillId="0" borderId="0" xfId="0" applyFont="1"/>
    <xf numFmtId="0" fontId="29" fillId="0" borderId="37" xfId="0" applyFont="1" applyBorder="1"/>
    <xf numFmtId="0" fontId="29" fillId="0" borderId="78" xfId="0" applyFont="1" applyBorder="1"/>
    <xf numFmtId="0" fontId="29" fillId="0" borderId="35" xfId="0" applyFont="1" applyBorder="1"/>
    <xf numFmtId="0" fontId="29" fillId="0" borderId="36" xfId="0" applyFont="1" applyBorder="1"/>
    <xf numFmtId="0" fontId="31" fillId="0" borderId="36" xfId="0" applyFont="1" applyBorder="1" applyAlignment="1">
      <alignment horizontal="center" wrapText="1"/>
    </xf>
    <xf numFmtId="0" fontId="42" fillId="0" borderId="36" xfId="252" applyFont="1" applyBorder="1" applyAlignment="1">
      <alignment horizontal="center" vertical="center"/>
    </xf>
    <xf numFmtId="0" fontId="42" fillId="0" borderId="36" xfId="0" applyFont="1" applyBorder="1" applyAlignment="1">
      <alignment horizontal="center" vertical="center"/>
    </xf>
    <xf numFmtId="0" fontId="42" fillId="0" borderId="36" xfId="0" applyFont="1" applyBorder="1" applyAlignment="1">
      <alignment vertical="center"/>
    </xf>
    <xf numFmtId="1" fontId="42" fillId="0" borderId="36" xfId="0" applyNumberFormat="1" applyFont="1" applyBorder="1" applyAlignment="1">
      <alignment horizontal="center" vertical="center"/>
    </xf>
    <xf numFmtId="0" fontId="42" fillId="0" borderId="36" xfId="0" applyFont="1" applyBorder="1" applyAlignment="1">
      <alignment horizontal="center"/>
    </xf>
    <xf numFmtId="0" fontId="41" fillId="0" borderId="36" xfId="0" applyFont="1" applyBorder="1" applyAlignment="1" applyProtection="1">
      <alignment horizontal="center"/>
      <protection locked="0"/>
    </xf>
    <xf numFmtId="0" fontId="41" fillId="0" borderId="36" xfId="0" applyFont="1" applyBorder="1" applyAlignment="1">
      <alignment horizontal="center" vertical="center"/>
    </xf>
    <xf numFmtId="4" fontId="29" fillId="0" borderId="36" xfId="0" applyNumberFormat="1" applyFont="1" applyBorder="1" applyAlignment="1">
      <alignment horizontal="center" vertical="center"/>
    </xf>
    <xf numFmtId="0" fontId="41" fillId="0" borderId="36" xfId="0" applyFont="1" applyBorder="1" applyAlignment="1">
      <alignment horizontal="left" vertical="center"/>
    </xf>
    <xf numFmtId="0" fontId="41" fillId="0" borderId="36" xfId="0" applyFont="1" applyBorder="1" applyAlignment="1">
      <alignment horizontal="center"/>
    </xf>
    <xf numFmtId="173" fontId="29" fillId="0" borderId="36" xfId="34" applyFont="1" applyFill="1" applyBorder="1"/>
    <xf numFmtId="173" fontId="29" fillId="0" borderId="36" xfId="0" applyNumberFormat="1" applyFont="1" applyBorder="1"/>
    <xf numFmtId="0" fontId="41" fillId="0" borderId="36" xfId="0" applyFont="1" applyBorder="1" applyAlignment="1">
      <alignment horizontal="center" wrapText="1"/>
    </xf>
    <xf numFmtId="173" fontId="29" fillId="0" borderId="36" xfId="34" applyFont="1" applyFill="1" applyBorder="1" applyAlignment="1">
      <alignment horizontal="center" wrapText="1"/>
    </xf>
    <xf numFmtId="166" fontId="29" fillId="0" borderId="36" xfId="0" applyNumberFormat="1" applyFont="1" applyBorder="1"/>
    <xf numFmtId="43" fontId="29" fillId="0" borderId="36" xfId="34" applyNumberFormat="1" applyFont="1" applyFill="1" applyBorder="1"/>
    <xf numFmtId="43" fontId="29" fillId="0" borderId="36" xfId="0" applyNumberFormat="1" applyFont="1" applyBorder="1"/>
    <xf numFmtId="0" fontId="30" fillId="0" borderId="36" xfId="0" applyFont="1" applyBorder="1"/>
    <xf numFmtId="0" fontId="29" fillId="0" borderId="36" xfId="0" applyFont="1" applyBorder="1" applyAlignment="1">
      <alignment horizontal="center"/>
    </xf>
    <xf numFmtId="0" fontId="40" fillId="0" borderId="36" xfId="0" applyFont="1" applyBorder="1" applyAlignment="1">
      <alignment wrapText="1"/>
    </xf>
    <xf numFmtId="0" fontId="31" fillId="0" borderId="36" xfId="0" applyFont="1" applyBorder="1" applyAlignment="1">
      <alignment horizontal="right"/>
    </xf>
    <xf numFmtId="0" fontId="29" fillId="0" borderId="79" xfId="0" applyFont="1" applyBorder="1"/>
    <xf numFmtId="0" fontId="29" fillId="0" borderId="80" xfId="0" applyFont="1" applyBorder="1"/>
    <xf numFmtId="0" fontId="29" fillId="0" borderId="81" xfId="0" applyFont="1" applyBorder="1"/>
    <xf numFmtId="0" fontId="47" fillId="0" borderId="0" xfId="0" applyFont="1"/>
    <xf numFmtId="0" fontId="47" fillId="0" borderId="60" xfId="0" applyFont="1" applyBorder="1" applyAlignment="1">
      <alignment horizontal="center"/>
    </xf>
    <xf numFmtId="0" fontId="49" fillId="0" borderId="52" xfId="0" applyFont="1" applyBorder="1" applyAlignment="1">
      <alignment horizontal="center"/>
    </xf>
    <xf numFmtId="0" fontId="47" fillId="0" borderId="52" xfId="0" applyFont="1" applyBorder="1" applyAlignment="1">
      <alignment vertical="center"/>
    </xf>
    <xf numFmtId="0" fontId="47" fillId="0" borderId="71" xfId="0" applyFont="1" applyBorder="1" applyAlignment="1">
      <alignment vertical="center"/>
    </xf>
    <xf numFmtId="0" fontId="47" fillId="0" borderId="57" xfId="0" applyFont="1" applyBorder="1" applyAlignment="1">
      <alignment horizontal="center"/>
    </xf>
    <xf numFmtId="0" fontId="47" fillId="0" borderId="56" xfId="0" applyFont="1" applyBorder="1" applyAlignment="1">
      <alignment horizontal="right" vertical="center"/>
    </xf>
    <xf numFmtId="0" fontId="47" fillId="0" borderId="29" xfId="0" applyFont="1" applyBorder="1" applyAlignment="1">
      <alignment horizontal="center" vertical="center"/>
    </xf>
    <xf numFmtId="0" fontId="47" fillId="0" borderId="34"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0" xfId="0" applyFont="1" applyBorder="1" applyAlignment="1">
      <alignment horizontal="left"/>
    </xf>
    <xf numFmtId="0" fontId="47" fillId="0" borderId="53" xfId="0" applyFont="1" applyBorder="1" applyAlignment="1">
      <alignment horizontal="center"/>
    </xf>
    <xf numFmtId="0" fontId="47" fillId="0" borderId="69" xfId="0" applyFont="1" applyBorder="1" applyAlignment="1">
      <alignment horizontal="center"/>
    </xf>
    <xf numFmtId="0" fontId="47" fillId="0" borderId="27" xfId="0" applyFont="1" applyBorder="1"/>
    <xf numFmtId="0" fontId="47" fillId="0" borderId="31" xfId="0" applyFont="1" applyBorder="1"/>
    <xf numFmtId="0" fontId="47" fillId="0" borderId="67" xfId="0" applyFont="1" applyBorder="1"/>
    <xf numFmtId="0" fontId="47" fillId="0" borderId="57" xfId="0" applyFont="1" applyBorder="1"/>
    <xf numFmtId="0" fontId="47" fillId="0" borderId="56" xfId="0" applyFont="1" applyBorder="1"/>
    <xf numFmtId="0" fontId="47" fillId="0" borderId="55" xfId="0" applyFont="1" applyBorder="1"/>
    <xf numFmtId="0" fontId="47" fillId="0" borderId="11" xfId="0" applyFont="1" applyBorder="1"/>
    <xf numFmtId="0" fontId="47" fillId="0" borderId="12" xfId="0" applyFont="1" applyBorder="1"/>
    <xf numFmtId="0" fontId="49" fillId="24" borderId="68" xfId="0" applyFont="1" applyFill="1" applyBorder="1" applyAlignment="1">
      <alignment horizontal="center" vertical="center"/>
    </xf>
    <xf numFmtId="0" fontId="47" fillId="24" borderId="66" xfId="0" applyFont="1" applyFill="1" applyBorder="1" applyAlignment="1">
      <alignment horizontal="center" vertical="center"/>
    </xf>
    <xf numFmtId="4" fontId="47" fillId="24" borderId="66"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4" xfId="0" applyFont="1" applyFill="1" applyBorder="1" applyAlignment="1">
      <alignment horizontal="center"/>
    </xf>
    <xf numFmtId="173" fontId="47" fillId="0" borderId="18" xfId="34" applyFont="1" applyBorder="1"/>
    <xf numFmtId="173" fontId="47" fillId="0" borderId="30" xfId="34" applyFont="1" applyBorder="1"/>
    <xf numFmtId="0" fontId="47" fillId="0" borderId="60" xfId="0" applyFont="1" applyBorder="1"/>
    <xf numFmtId="0" fontId="47" fillId="0" borderId="52" xfId="0" applyFont="1" applyBorder="1"/>
    <xf numFmtId="0" fontId="47" fillId="0" borderId="62" xfId="0" applyFont="1" applyBorder="1"/>
    <xf numFmtId="0" fontId="47" fillId="0" borderId="63" xfId="0" applyFont="1" applyBorder="1"/>
    <xf numFmtId="173" fontId="47" fillId="0" borderId="61" xfId="34" applyFont="1" applyBorder="1"/>
    <xf numFmtId="173" fontId="47" fillId="0" borderId="58" xfId="0" applyNumberFormat="1" applyFont="1" applyBorder="1"/>
    <xf numFmtId="2" fontId="47" fillId="0" borderId="18" xfId="0" applyNumberFormat="1" applyFont="1" applyBorder="1"/>
    <xf numFmtId="0" fontId="47" fillId="0" borderId="20" xfId="0" applyFont="1" applyBorder="1"/>
    <xf numFmtId="173" fontId="47" fillId="0" borderId="41" xfId="34" applyFont="1" applyBorder="1"/>
    <xf numFmtId="173" fontId="47" fillId="0" borderId="58"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1" xfId="0" applyFont="1" applyBorder="1"/>
    <xf numFmtId="0" fontId="47" fillId="0" borderId="14" xfId="0" applyFont="1" applyBorder="1"/>
    <xf numFmtId="173" fontId="47" fillId="0" borderId="39"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4"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3" fontId="47" fillId="0" borderId="18" xfId="34" applyFont="1" applyBorder="1" applyAlignment="1">
      <alignment horizontal="center"/>
    </xf>
    <xf numFmtId="0" fontId="47" fillId="0" borderId="22" xfId="94" applyNumberFormat="1" applyFont="1" applyBorder="1" applyAlignment="1">
      <alignment horizontal="center"/>
    </xf>
    <xf numFmtId="166" fontId="47" fillId="0" borderId="25" xfId="0" applyNumberFormat="1" applyFont="1" applyBorder="1" applyAlignment="1">
      <alignment horizontal="center" wrapText="1"/>
    </xf>
    <xf numFmtId="173" fontId="47" fillId="0" borderId="46" xfId="34" applyFont="1" applyBorder="1" applyAlignment="1">
      <alignment horizontal="center" wrapText="1"/>
    </xf>
    <xf numFmtId="166" fontId="47" fillId="24" borderId="58" xfId="0" applyNumberFormat="1" applyFont="1" applyFill="1" applyBorder="1"/>
    <xf numFmtId="43" fontId="47" fillId="0" borderId="22" xfId="34" applyNumberFormat="1" applyFont="1" applyBorder="1"/>
    <xf numFmtId="9" fontId="47" fillId="0" borderId="23" xfId="94" applyFont="1" applyBorder="1"/>
    <xf numFmtId="9" fontId="47" fillId="0" borderId="18" xfId="94"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4" applyFont="1" applyBorder="1"/>
    <xf numFmtId="43" fontId="47" fillId="0" borderId="58" xfId="0" applyNumberFormat="1" applyFont="1" applyBorder="1"/>
    <xf numFmtId="43" fontId="47" fillId="24" borderId="58" xfId="0" applyNumberFormat="1" applyFont="1" applyFill="1" applyBorder="1"/>
    <xf numFmtId="0" fontId="47" fillId="0" borderId="53"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4"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49" fillId="24" borderId="42" xfId="72" applyFont="1" applyFill="1" applyBorder="1" applyAlignment="1">
      <alignment vertical="center"/>
    </xf>
    <xf numFmtId="0" fontId="49" fillId="24" borderId="43" xfId="72" applyFont="1" applyFill="1" applyBorder="1" applyAlignment="1">
      <alignment vertical="center"/>
    </xf>
    <xf numFmtId="49" fontId="49" fillId="0" borderId="0" xfId="130" applyNumberFormat="1" applyFont="1" applyAlignment="1">
      <alignment horizontal="right" vertical="center"/>
    </xf>
    <xf numFmtId="183" fontId="49" fillId="0" borderId="0" xfId="130" applyNumberFormat="1" applyFont="1" applyAlignment="1">
      <alignment vertical="center"/>
    </xf>
    <xf numFmtId="0" fontId="47" fillId="0" borderId="0" xfId="127" applyFont="1"/>
    <xf numFmtId="0" fontId="47" fillId="0" borderId="0" xfId="127" applyFont="1" applyAlignment="1">
      <alignment horizontal="center"/>
    </xf>
    <xf numFmtId="2" fontId="47" fillId="0" borderId="0" xfId="127" applyNumberFormat="1" applyFont="1"/>
    <xf numFmtId="179" fontId="47" fillId="0" borderId="0" xfId="128" applyNumberFormat="1" applyFont="1"/>
    <xf numFmtId="39" fontId="49" fillId="0" borderId="0" xfId="128" applyNumberFormat="1" applyFont="1" applyAlignment="1">
      <alignment vertical="center"/>
    </xf>
    <xf numFmtId="0" fontId="7" fillId="0" borderId="83" xfId="0" applyFont="1" applyBorder="1" applyAlignment="1">
      <alignment horizontal="left" vertical="center"/>
    </xf>
    <xf numFmtId="0" fontId="6" fillId="0" borderId="83" xfId="0" applyFont="1" applyBorder="1" applyAlignment="1">
      <alignment horizontal="left" vertical="center"/>
    </xf>
    <xf numFmtId="0" fontId="52" fillId="0" borderId="82" xfId="0" applyFont="1" applyBorder="1" applyAlignment="1">
      <alignment horizontal="left" vertical="center"/>
    </xf>
    <xf numFmtId="0" fontId="53" fillId="0" borderId="82" xfId="0" applyFont="1" applyBorder="1" applyAlignment="1">
      <alignment horizontal="left" vertical="center"/>
    </xf>
    <xf numFmtId="0" fontId="49" fillId="0" borderId="0" xfId="0" applyFont="1" applyAlignment="1">
      <alignment horizontal="center"/>
    </xf>
    <xf numFmtId="0" fontId="49" fillId="24" borderId="45" xfId="0" applyFont="1" applyFill="1" applyBorder="1" applyAlignment="1">
      <alignment horizontal="center"/>
    </xf>
    <xf numFmtId="0" fontId="49" fillId="0" borderId="56"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8" xfId="0" applyFont="1" applyBorder="1"/>
    <xf numFmtId="0" fontId="6" fillId="0" borderId="82" xfId="0" applyFont="1" applyBorder="1" applyAlignment="1">
      <alignment horizontal="left" vertical="center"/>
    </xf>
    <xf numFmtId="0" fontId="55" fillId="0" borderId="0" xfId="88" applyFont="1"/>
    <xf numFmtId="0" fontId="55" fillId="0" borderId="35" xfId="88" applyFont="1" applyBorder="1"/>
    <xf numFmtId="0" fontId="55" fillId="0" borderId="36" xfId="88" applyFont="1" applyBorder="1"/>
    <xf numFmtId="0" fontId="56" fillId="0" borderId="0" xfId="88" applyFont="1"/>
    <xf numFmtId="0" fontId="55" fillId="25" borderId="0" xfId="88" applyFont="1" applyFill="1"/>
    <xf numFmtId="0" fontId="55" fillId="25" borderId="84" xfId="88" applyFont="1" applyFill="1" applyBorder="1"/>
    <xf numFmtId="0" fontId="56" fillId="25" borderId="0" xfId="88" applyFont="1" applyFill="1"/>
    <xf numFmtId="0" fontId="55" fillId="0" borderId="84" xfId="88" applyFont="1" applyBorder="1"/>
    <xf numFmtId="0" fontId="56" fillId="0" borderId="35" xfId="88" applyFont="1" applyBorder="1"/>
    <xf numFmtId="0" fontId="56" fillId="0" borderId="36" xfId="88" applyFont="1" applyBorder="1"/>
    <xf numFmtId="0" fontId="55" fillId="0" borderId="0" xfId="89" applyFont="1"/>
    <xf numFmtId="0" fontId="55" fillId="0" borderId="35" xfId="89" applyFont="1" applyBorder="1"/>
    <xf numFmtId="0" fontId="55" fillId="0" borderId="36" xfId="89" applyFont="1" applyBorder="1"/>
    <xf numFmtId="0" fontId="57" fillId="0" borderId="0" xfId="89" applyFont="1"/>
    <xf numFmtId="180" fontId="55" fillId="0" borderId="36" xfId="89" applyNumberFormat="1" applyFont="1" applyBorder="1"/>
    <xf numFmtId="0" fontId="55" fillId="0" borderId="79" xfId="89" applyFont="1" applyBorder="1"/>
    <xf numFmtId="0" fontId="55" fillId="0" borderId="80" xfId="88" applyFont="1" applyBorder="1"/>
    <xf numFmtId="182" fontId="55" fillId="0" borderId="80" xfId="34" applyNumberFormat="1" applyFont="1" applyBorder="1"/>
    <xf numFmtId="0" fontId="55" fillId="0" borderId="81" xfId="88" applyFont="1" applyBorder="1"/>
    <xf numFmtId="0" fontId="54" fillId="0" borderId="0" xfId="129" applyFont="1" applyAlignment="1">
      <alignment horizontal="center" vertical="top"/>
    </xf>
    <xf numFmtId="0" fontId="51" fillId="0" borderId="18" xfId="254" applyFont="1" applyBorder="1" applyAlignment="1">
      <alignment horizontal="left" vertical="center" wrapText="1"/>
    </xf>
    <xf numFmtId="198" fontId="51" fillId="0" borderId="18" xfId="39" applyNumberFormat="1" applyFont="1" applyFill="1" applyBorder="1" applyAlignment="1" applyProtection="1">
      <alignment horizontal="center" vertical="center"/>
    </xf>
    <xf numFmtId="4" fontId="51" fillId="0" borderId="18" xfId="39" applyNumberFormat="1" applyFont="1" applyBorder="1" applyAlignment="1">
      <alignment vertical="center" wrapText="1"/>
    </xf>
    <xf numFmtId="2" fontId="51" fillId="0" borderId="18" xfId="254" applyNumberFormat="1" applyFont="1" applyBorder="1" applyAlignment="1">
      <alignment horizontal="center" vertical="center" wrapText="1"/>
    </xf>
    <xf numFmtId="2" fontId="51" fillId="0" borderId="18" xfId="254" quotePrefix="1" applyNumberFormat="1" applyFont="1" applyBorder="1" applyAlignment="1">
      <alignment horizontal="center" vertical="center" wrapText="1"/>
    </xf>
    <xf numFmtId="0" fontId="49" fillId="25" borderId="0" xfId="72" applyFont="1" applyFill="1" applyAlignment="1">
      <alignment horizontal="left" vertical="center"/>
    </xf>
    <xf numFmtId="0" fontId="49" fillId="25" borderId="42" xfId="72" applyFont="1" applyFill="1" applyBorder="1" applyAlignment="1">
      <alignment horizontal="center" vertical="center" wrapText="1"/>
    </xf>
    <xf numFmtId="4" fontId="49" fillId="25" borderId="42" xfId="72" applyNumberFormat="1" applyFont="1" applyFill="1" applyBorder="1" applyAlignment="1">
      <alignment horizontal="center" vertical="center" wrapText="1"/>
    </xf>
    <xf numFmtId="4" fontId="49" fillId="25" borderId="43" xfId="72" applyNumberFormat="1" applyFont="1" applyFill="1" applyBorder="1" applyAlignment="1">
      <alignment horizontal="center" vertical="center" wrapText="1"/>
    </xf>
    <xf numFmtId="0" fontId="49" fillId="25" borderId="0" xfId="72" applyFont="1" applyFill="1" applyAlignment="1">
      <alignment horizontal="center" vertical="center" wrapText="1"/>
    </xf>
    <xf numFmtId="4" fontId="49" fillId="25" borderId="0" xfId="72" applyNumberFormat="1" applyFont="1" applyFill="1" applyAlignment="1">
      <alignment horizontal="center" vertical="center" wrapText="1"/>
    </xf>
    <xf numFmtId="4" fontId="49" fillId="25" borderId="12" xfId="72" applyNumberFormat="1" applyFont="1" applyFill="1" applyBorder="1" applyAlignment="1">
      <alignment horizontal="center" vertical="center" wrapText="1"/>
    </xf>
    <xf numFmtId="2" fontId="51" fillId="0" borderId="25" xfId="254" applyNumberFormat="1" applyFont="1" applyBorder="1" applyAlignment="1">
      <alignment horizontal="center" vertical="center" wrapText="1"/>
    </xf>
    <xf numFmtId="0" fontId="49" fillId="24" borderId="42" xfId="72" applyFont="1" applyFill="1" applyBorder="1" applyAlignment="1">
      <alignment horizontal="center" vertical="center"/>
    </xf>
    <xf numFmtId="167" fontId="51" fillId="0" borderId="69" xfId="61" applyNumberFormat="1" applyFont="1" applyBorder="1" applyAlignment="1">
      <alignment horizontal="right" vertical="center" wrapText="1"/>
    </xf>
    <xf numFmtId="167" fontId="51" fillId="0" borderId="18" xfId="61" applyNumberFormat="1" applyFont="1" applyBorder="1" applyAlignment="1">
      <alignment horizontal="right" vertical="center" wrapText="1"/>
    </xf>
    <xf numFmtId="0" fontId="51" fillId="0" borderId="25" xfId="254" applyFont="1" applyBorder="1" applyAlignment="1">
      <alignment horizontal="left" vertical="center" wrapText="1"/>
    </xf>
    <xf numFmtId="198" fontId="51" fillId="0" borderId="25" xfId="39" applyNumberFormat="1" applyFont="1" applyFill="1" applyBorder="1" applyAlignment="1" applyProtection="1">
      <alignment horizontal="center" vertical="center"/>
    </xf>
    <xf numFmtId="0" fontId="59" fillId="24" borderId="43" xfId="72" applyFont="1" applyFill="1" applyBorder="1" applyAlignment="1">
      <alignment vertical="center"/>
    </xf>
    <xf numFmtId="0" fontId="47" fillId="28" borderId="13" xfId="72" applyFont="1" applyFill="1" applyBorder="1" applyAlignment="1">
      <alignment horizontal="left" vertical="center"/>
    </xf>
    <xf numFmtId="0" fontId="47" fillId="28" borderId="14" xfId="73" applyFont="1" applyFill="1" applyBorder="1" applyAlignment="1">
      <alignment horizontal="center" vertical="center"/>
    </xf>
    <xf numFmtId="0" fontId="47" fillId="28" borderId="14" xfId="73" applyFont="1" applyFill="1" applyBorder="1" applyAlignment="1">
      <alignment horizontal="left" vertical="center" wrapText="1"/>
    </xf>
    <xf numFmtId="4" fontId="47" fillId="28" borderId="18" xfId="39" applyNumberFormat="1" applyFont="1" applyFill="1" applyBorder="1" applyAlignment="1">
      <alignment vertical="center" wrapText="1"/>
    </xf>
    <xf numFmtId="167" fontId="47" fillId="28" borderId="24" xfId="61" applyNumberFormat="1" applyFont="1" applyFill="1" applyBorder="1" applyAlignment="1">
      <alignment horizontal="right" vertical="center" wrapText="1"/>
    </xf>
    <xf numFmtId="167" fontId="59" fillId="28" borderId="39" xfId="39" applyNumberFormat="1" applyFont="1" applyFill="1" applyBorder="1" applyAlignment="1">
      <alignment horizontal="right" vertical="center"/>
    </xf>
    <xf numFmtId="0" fontId="47" fillId="28" borderId="14" xfId="88" applyFont="1" applyFill="1" applyBorder="1"/>
    <xf numFmtId="176" fontId="59" fillId="28" borderId="39" xfId="39" applyNumberFormat="1" applyFont="1" applyFill="1" applyBorder="1" applyAlignment="1">
      <alignment horizontal="right" vertical="center"/>
    </xf>
    <xf numFmtId="198" fontId="51" fillId="0" borderId="25" xfId="46" applyNumberFormat="1" applyFont="1" applyFill="1" applyBorder="1" applyAlignment="1" applyProtection="1">
      <alignment horizontal="center" vertical="center"/>
    </xf>
    <xf numFmtId="0" fontId="49" fillId="24" borderId="40" xfId="72" applyFont="1" applyFill="1" applyBorder="1" applyAlignment="1">
      <alignment horizontal="center" vertical="center"/>
    </xf>
    <xf numFmtId="4" fontId="51" fillId="0" borderId="25" xfId="39" applyNumberFormat="1" applyFont="1" applyBorder="1" applyAlignment="1">
      <alignment vertical="center" wrapText="1"/>
    </xf>
    <xf numFmtId="167" fontId="51" fillId="0" borderId="25" xfId="61" applyNumberFormat="1" applyFont="1" applyBorder="1" applyAlignment="1">
      <alignment horizontal="right" vertical="center" wrapText="1"/>
    </xf>
    <xf numFmtId="0" fontId="49" fillId="25" borderId="40" xfId="72" applyFont="1" applyFill="1" applyBorder="1" applyAlignment="1">
      <alignment horizontal="left" vertical="center"/>
    </xf>
    <xf numFmtId="0" fontId="47" fillId="28" borderId="11" xfId="72" applyFont="1" applyFill="1" applyBorder="1" applyAlignment="1">
      <alignment horizontal="left" vertical="center"/>
    </xf>
    <xf numFmtId="2" fontId="51" fillId="0" borderId="25" xfId="254" quotePrefix="1" applyNumberFormat="1" applyFont="1" applyBorder="1" applyAlignment="1">
      <alignment horizontal="center" vertical="center" wrapText="1"/>
    </xf>
    <xf numFmtId="0" fontId="47" fillId="28" borderId="0" xfId="88" applyFont="1" applyFill="1"/>
    <xf numFmtId="4" fontId="47" fillId="28" borderId="74" xfId="39" applyNumberFormat="1" applyFont="1" applyFill="1" applyBorder="1" applyAlignment="1">
      <alignment vertical="center" wrapText="1"/>
    </xf>
    <xf numFmtId="176" fontId="59" fillId="28" borderId="49" xfId="39" applyNumberFormat="1" applyFont="1" applyFill="1" applyBorder="1" applyAlignment="1">
      <alignment horizontal="right" vertical="center"/>
    </xf>
    <xf numFmtId="0" fontId="49" fillId="27" borderId="42" xfId="72" applyFont="1" applyFill="1" applyBorder="1" applyAlignment="1">
      <alignment horizontal="center" vertical="center" wrapText="1"/>
    </xf>
    <xf numFmtId="4" fontId="49" fillId="27" borderId="42" xfId="72" applyNumberFormat="1" applyFont="1" applyFill="1" applyBorder="1" applyAlignment="1">
      <alignment horizontal="center" vertical="center" wrapText="1"/>
    </xf>
    <xf numFmtId="0" fontId="49" fillId="27" borderId="40" xfId="72" applyFont="1" applyFill="1" applyBorder="1" applyAlignment="1">
      <alignment horizontal="left" vertical="center"/>
    </xf>
    <xf numFmtId="176" fontId="59" fillId="27" borderId="85" xfId="39" applyNumberFormat="1" applyFont="1" applyFill="1" applyBorder="1" applyAlignment="1">
      <alignment horizontal="right" vertical="center"/>
    </xf>
    <xf numFmtId="0" fontId="54" fillId="0" borderId="14" xfId="129" applyFont="1" applyBorder="1" applyAlignment="1">
      <alignment horizontal="center"/>
    </xf>
    <xf numFmtId="0" fontId="54" fillId="0" borderId="0" xfId="129" applyFont="1" applyAlignment="1">
      <alignment horizontal="center"/>
    </xf>
    <xf numFmtId="49" fontId="60" fillId="27" borderId="40" xfId="130" applyNumberFormat="1" applyFont="1" applyFill="1" applyBorder="1" applyAlignment="1">
      <alignment horizontal="left" vertical="center"/>
    </xf>
    <xf numFmtId="49" fontId="60" fillId="27" borderId="42" xfId="130" applyNumberFormat="1" applyFont="1" applyFill="1" applyBorder="1" applyAlignment="1">
      <alignment horizontal="right" vertical="center"/>
    </xf>
    <xf numFmtId="183" fontId="60" fillId="27" borderId="43" xfId="130" applyNumberFormat="1" applyFont="1" applyFill="1" applyBorder="1" applyAlignment="1">
      <alignment vertical="center"/>
    </xf>
    <xf numFmtId="39" fontId="40" fillId="0" borderId="18" xfId="128" applyNumberFormat="1" applyFont="1" applyBorder="1" applyAlignment="1">
      <alignment vertical="center"/>
    </xf>
    <xf numFmtId="39" fontId="4" fillId="0" borderId="18" xfId="128" applyNumberFormat="1" applyFont="1" applyBorder="1" applyAlignment="1">
      <alignment vertical="center"/>
    </xf>
    <xf numFmtId="39" fontId="59" fillId="26" borderId="18" xfId="128" applyNumberFormat="1" applyFont="1" applyFill="1" applyBorder="1" applyAlignment="1">
      <alignment vertical="center"/>
    </xf>
    <xf numFmtId="0" fontId="47" fillId="0" borderId="0" xfId="78"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left" vertical="center"/>
    </xf>
    <xf numFmtId="176" fontId="59" fillId="27" borderId="0" xfId="39" applyNumberFormat="1" applyFont="1" applyFill="1" applyBorder="1" applyAlignment="1">
      <alignment horizontal="right" vertical="center"/>
    </xf>
    <xf numFmtId="0" fontId="4" fillId="26" borderId="18" xfId="134" applyFill="1" applyBorder="1" applyAlignment="1">
      <alignment horizontal="right" vertical="top" wrapText="1"/>
    </xf>
    <xf numFmtId="0" fontId="47" fillId="0" borderId="53" xfId="78" applyFont="1" applyBorder="1" applyAlignment="1">
      <alignment horizontal="center" vertical="center"/>
    </xf>
    <xf numFmtId="167" fontId="51" fillId="0" borderId="0" xfId="61" applyNumberFormat="1" applyFont="1" applyBorder="1" applyAlignment="1">
      <alignment horizontal="right" vertical="center" wrapText="1"/>
    </xf>
    <xf numFmtId="10" fontId="56" fillId="0" borderId="0" xfId="88" applyNumberFormat="1" applyFont="1"/>
    <xf numFmtId="199" fontId="56" fillId="0" borderId="0" xfId="88" applyNumberFormat="1" applyFont="1"/>
    <xf numFmtId="0" fontId="63" fillId="0" borderId="18" xfId="0" applyFont="1" applyBorder="1" applyAlignment="1">
      <alignment horizontal="right" vertical="top" wrapText="1"/>
    </xf>
    <xf numFmtId="0" fontId="6" fillId="0" borderId="0" xfId="88" applyFont="1" applyAlignment="1">
      <alignment horizontal="center" wrapText="1"/>
    </xf>
    <xf numFmtId="0" fontId="56" fillId="27" borderId="29" xfId="88" applyFont="1" applyFill="1" applyBorder="1" applyAlignment="1">
      <alignment horizontal="left" vertical="center" wrapText="1"/>
    </xf>
    <xf numFmtId="0" fontId="56" fillId="27" borderId="34" xfId="88" applyFont="1" applyFill="1" applyBorder="1" applyAlignment="1">
      <alignment horizontal="left" vertical="center" wrapText="1"/>
    </xf>
    <xf numFmtId="0" fontId="56" fillId="27" borderId="20" xfId="88" applyFont="1" applyFill="1" applyBorder="1" applyAlignment="1">
      <alignment horizontal="left" vertical="center" wrapText="1"/>
    </xf>
    <xf numFmtId="0" fontId="56" fillId="27" borderId="41" xfId="88" applyFont="1" applyFill="1" applyBorder="1" applyAlignment="1">
      <alignment horizontal="left" vertical="center" wrapText="1"/>
    </xf>
    <xf numFmtId="0" fontId="56" fillId="26" borderId="53" xfId="88" applyFont="1" applyFill="1" applyBorder="1" applyAlignment="1">
      <alignment horizontal="center" vertical="center" wrapText="1"/>
    </xf>
    <xf numFmtId="0" fontId="56" fillId="26" borderId="69" xfId="88" applyFont="1" applyFill="1" applyBorder="1" applyAlignment="1">
      <alignment horizontal="center" vertical="center" wrapText="1"/>
    </xf>
    <xf numFmtId="0" fontId="62" fillId="0" borderId="18" xfId="0" applyFont="1" applyBorder="1" applyAlignment="1">
      <alignment horizontal="right" vertical="top" wrapText="1"/>
    </xf>
    <xf numFmtId="0" fontId="6" fillId="0" borderId="82" xfId="88" applyFont="1" applyBorder="1" applyAlignment="1">
      <alignment horizontal="center" wrapText="1"/>
    </xf>
    <xf numFmtId="0" fontId="51" fillId="0" borderId="82" xfId="88" applyFont="1" applyBorder="1" applyAlignment="1">
      <alignment horizontal="center" wrapText="1"/>
    </xf>
    <xf numFmtId="0" fontId="54" fillId="24" borderId="14" xfId="72" applyFont="1" applyFill="1" applyBorder="1" applyAlignment="1">
      <alignment horizontal="left" vertical="center"/>
    </xf>
    <xf numFmtId="0" fontId="54" fillId="24" borderId="15" xfId="72" applyFont="1" applyFill="1" applyBorder="1" applyAlignment="1">
      <alignment horizontal="left" vertical="center"/>
    </xf>
    <xf numFmtId="10" fontId="4" fillId="0" borderId="18" xfId="255" applyNumberFormat="1" applyFont="1" applyBorder="1" applyAlignment="1">
      <alignment horizontal="right"/>
    </xf>
    <xf numFmtId="0" fontId="61" fillId="0" borderId="18" xfId="0" applyFont="1" applyBorder="1" applyAlignment="1">
      <alignment horizontal="right" vertical="top" wrapText="1"/>
    </xf>
    <xf numFmtId="0" fontId="47" fillId="0" borderId="0" xfId="78" applyFont="1" applyAlignment="1">
      <alignment horizontal="center" vertical="center"/>
    </xf>
    <xf numFmtId="0" fontId="49" fillId="25" borderId="29" xfId="72" applyFont="1" applyFill="1" applyBorder="1" applyAlignment="1">
      <alignment horizontal="center" vertical="center" wrapText="1"/>
    </xf>
    <xf numFmtId="0" fontId="49" fillId="25" borderId="20" xfId="72" applyFont="1" applyFill="1" applyBorder="1" applyAlignment="1">
      <alignment horizontal="center" vertical="center" wrapText="1"/>
    </xf>
    <xf numFmtId="4" fontId="49" fillId="25" borderId="29" xfId="72" applyNumberFormat="1" applyFont="1" applyFill="1" applyBorder="1" applyAlignment="1">
      <alignment horizontal="center" vertical="center" wrapText="1"/>
    </xf>
    <xf numFmtId="4" fontId="49" fillId="25" borderId="20" xfId="72" applyNumberFormat="1" applyFont="1" applyFill="1" applyBorder="1" applyAlignment="1">
      <alignment horizontal="center" vertical="center" wrapText="1"/>
    </xf>
    <xf numFmtId="4" fontId="49" fillId="25" borderId="34" xfId="72" applyNumberFormat="1" applyFont="1" applyFill="1" applyBorder="1" applyAlignment="1">
      <alignment horizontal="center" vertical="center" wrapText="1"/>
    </xf>
    <xf numFmtId="4" fontId="49" fillId="25" borderId="41" xfId="72" applyNumberFormat="1" applyFont="1" applyFill="1" applyBorder="1" applyAlignment="1">
      <alignment horizontal="center" vertical="center" wrapText="1"/>
    </xf>
    <xf numFmtId="0" fontId="49" fillId="25" borderId="68" xfId="72" applyFont="1" applyFill="1" applyBorder="1" applyAlignment="1">
      <alignment horizontal="center" vertical="center" wrapText="1"/>
    </xf>
    <xf numFmtId="0" fontId="49" fillId="25" borderId="66" xfId="72" applyFont="1" applyFill="1" applyBorder="1" applyAlignment="1">
      <alignment horizontal="center" vertical="center" wrapText="1"/>
    </xf>
    <xf numFmtId="0" fontId="49" fillId="25" borderId="32" xfId="72" applyFont="1" applyFill="1" applyBorder="1" applyAlignment="1">
      <alignment horizontal="center" vertical="center" wrapText="1"/>
    </xf>
    <xf numFmtId="0" fontId="49" fillId="25" borderId="47" xfId="72" applyFont="1" applyFill="1" applyBorder="1" applyAlignment="1">
      <alignment horizontal="center" vertical="center" wrapText="1"/>
    </xf>
    <xf numFmtId="0" fontId="59" fillId="26" borderId="18" xfId="127" applyFont="1" applyFill="1" applyBorder="1" applyAlignment="1">
      <alignment horizontal="center"/>
    </xf>
    <xf numFmtId="179" fontId="59" fillId="26" borderId="18" xfId="128" applyNumberFormat="1" applyFont="1" applyFill="1" applyBorder="1" applyAlignment="1">
      <alignment horizontal="center"/>
    </xf>
    <xf numFmtId="0" fontId="47" fillId="26" borderId="18" xfId="129" applyFont="1" applyFill="1" applyBorder="1" applyAlignment="1">
      <alignment horizontal="left" vertical="center" wrapText="1"/>
    </xf>
    <xf numFmtId="0" fontId="40" fillId="0" borderId="0" xfId="0" applyFont="1" applyAlignment="1">
      <alignment horizontal="center" vertical="center"/>
    </xf>
    <xf numFmtId="0" fontId="40" fillId="0" borderId="14" xfId="0" applyFont="1" applyBorder="1" applyAlignment="1">
      <alignment horizontal="center" vertical="center"/>
    </xf>
    <xf numFmtId="0" fontId="47" fillId="25" borderId="53" xfId="129" applyFont="1" applyFill="1" applyBorder="1" applyAlignment="1">
      <alignment horizontal="center" vertical="center" wrapText="1"/>
    </xf>
    <xf numFmtId="0" fontId="59" fillId="26" borderId="18" xfId="127" applyFont="1" applyFill="1" applyBorder="1" applyAlignment="1">
      <alignment horizontal="right"/>
    </xf>
    <xf numFmtId="10" fontId="4" fillId="29" borderId="19" xfId="134" applyNumberFormat="1" applyFill="1" applyBorder="1" applyAlignment="1">
      <alignment horizontal="center" vertical="top" wrapText="1"/>
    </xf>
    <xf numFmtId="0" fontId="4" fillId="29" borderId="22" xfId="134" applyFill="1" applyBorder="1" applyAlignment="1">
      <alignment horizontal="center" vertical="top" wrapText="1"/>
    </xf>
    <xf numFmtId="0" fontId="4" fillId="29" borderId="23" xfId="134" applyFill="1" applyBorder="1" applyAlignment="1">
      <alignment horizontal="center" vertical="top" wrapText="1"/>
    </xf>
    <xf numFmtId="0" fontId="63" fillId="26" borderId="18" xfId="0" applyFont="1" applyFill="1" applyBorder="1" applyAlignment="1">
      <alignment horizontal="right" vertical="top" wrapText="1"/>
    </xf>
    <xf numFmtId="10" fontId="4" fillId="0" borderId="18" xfId="255" applyNumberFormat="1" applyFont="1" applyBorder="1" applyAlignment="1">
      <alignment horizontal="center"/>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4" xfId="0" applyFont="1" applyBorder="1" applyAlignment="1">
      <alignment horizontal="center"/>
    </xf>
    <xf numFmtId="0" fontId="47" fillId="0" borderId="21" xfId="0" applyFont="1" applyBorder="1"/>
    <xf numFmtId="0" fontId="47" fillId="0" borderId="22" xfId="0" applyFont="1" applyBorder="1"/>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59" xfId="34" applyNumberFormat="1" applyFont="1" applyBorder="1" applyAlignment="1">
      <alignment horizontal="center"/>
    </xf>
    <xf numFmtId="43" fontId="47" fillId="0" borderId="28" xfId="34" applyNumberFormat="1" applyFont="1" applyBorder="1" applyAlignment="1">
      <alignment horizontal="center"/>
    </xf>
    <xf numFmtId="0" fontId="49" fillId="0" borderId="40" xfId="0" applyFont="1" applyBorder="1" applyAlignment="1">
      <alignment horizontal="right"/>
    </xf>
    <xf numFmtId="0" fontId="49" fillId="0" borderId="42" xfId="0" applyFont="1" applyBorder="1" applyAlignment="1">
      <alignment horizontal="right"/>
    </xf>
    <xf numFmtId="0" fontId="49" fillId="0" borderId="43" xfId="0" applyFont="1" applyBorder="1" applyAlignment="1">
      <alignment horizontal="right"/>
    </xf>
    <xf numFmtId="0" fontId="49" fillId="24" borderId="40" xfId="0" applyFont="1" applyFill="1" applyBorder="1" applyAlignment="1">
      <alignment horizontal="right"/>
    </xf>
    <xf numFmtId="0" fontId="49" fillId="24" borderId="42" xfId="0" applyFont="1" applyFill="1" applyBorder="1" applyAlignment="1">
      <alignment horizontal="right"/>
    </xf>
    <xf numFmtId="0" fontId="49" fillId="24" borderId="43" xfId="0" applyFont="1" applyFill="1" applyBorder="1" applyAlignment="1">
      <alignment horizontal="right"/>
    </xf>
    <xf numFmtId="0" fontId="47" fillId="0" borderId="27" xfId="0" applyFont="1" applyBorder="1"/>
    <xf numFmtId="0" fontId="47" fillId="0" borderId="31" xfId="0" applyFont="1" applyBorder="1"/>
    <xf numFmtId="0" fontId="47" fillId="0" borderId="59" xfId="0" applyFont="1" applyBorder="1" applyAlignment="1">
      <alignment horizontal="center"/>
    </xf>
    <xf numFmtId="0" fontId="47" fillId="0" borderId="28" xfId="0" applyFont="1" applyBorder="1" applyAlignment="1">
      <alignment horizontal="center"/>
    </xf>
    <xf numFmtId="0" fontId="49" fillId="24" borderId="33" xfId="0" applyFont="1" applyFill="1" applyBorder="1" applyAlignment="1">
      <alignment horizontal="center"/>
    </xf>
    <xf numFmtId="0" fontId="49" fillId="24" borderId="16" xfId="0" applyFont="1" applyFill="1" applyBorder="1" applyAlignment="1">
      <alignment horizontal="center"/>
    </xf>
    <xf numFmtId="0" fontId="49" fillId="24" borderId="45"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0" fontId="49" fillId="24" borderId="45" xfId="0" applyFont="1" applyFill="1" applyBorder="1" applyAlignment="1">
      <alignment horizontal="center"/>
    </xf>
    <xf numFmtId="0" fontId="49" fillId="24" borderId="17" xfId="0" applyFont="1" applyFill="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9" fillId="24" borderId="65" xfId="0" applyFont="1" applyFill="1" applyBorder="1" applyAlignment="1">
      <alignment horizontal="center"/>
    </xf>
    <xf numFmtId="0" fontId="49" fillId="24" borderId="64" xfId="0" applyFont="1" applyFill="1" applyBorder="1" applyAlignment="1">
      <alignment horizontal="center"/>
    </xf>
    <xf numFmtId="0" fontId="47" fillId="24" borderId="27" xfId="0" applyFont="1" applyFill="1" applyBorder="1" applyAlignment="1">
      <alignment horizontal="center" vertical="center"/>
    </xf>
    <xf numFmtId="0" fontId="47" fillId="24" borderId="31" xfId="0" applyFont="1" applyFill="1" applyBorder="1" applyAlignment="1">
      <alignment horizontal="center" vertical="center"/>
    </xf>
    <xf numFmtId="0" fontId="47" fillId="24" borderId="67" xfId="0" applyFont="1" applyFill="1" applyBorder="1" applyAlignment="1">
      <alignment horizontal="center" vertical="center"/>
    </xf>
    <xf numFmtId="0" fontId="49" fillId="0" borderId="57" xfId="0" applyFont="1" applyBorder="1" applyAlignment="1">
      <alignment horizontal="left" vertical="center"/>
    </xf>
    <xf numFmtId="0" fontId="49" fillId="0" borderId="56" xfId="0" applyFont="1" applyBorder="1" applyAlignment="1">
      <alignment horizontal="left" vertical="center"/>
    </xf>
    <xf numFmtId="0" fontId="49" fillId="0" borderId="55"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7" fillId="0" borderId="28" xfId="0" applyFont="1" applyBorder="1"/>
    <xf numFmtId="0" fontId="47" fillId="0" borderId="59" xfId="0" applyFont="1" applyBorder="1"/>
    <xf numFmtId="2" fontId="47" fillId="0" borderId="59" xfId="0" applyNumberFormat="1" applyFont="1" applyBorder="1" applyAlignment="1">
      <alignment horizontal="center"/>
    </xf>
    <xf numFmtId="2" fontId="47" fillId="0" borderId="28" xfId="0" applyNumberFormat="1" applyFont="1" applyBorder="1" applyAlignment="1">
      <alignment horizontal="center"/>
    </xf>
    <xf numFmtId="0" fontId="48" fillId="0" borderId="77" xfId="253" applyFont="1" applyBorder="1" applyAlignment="1" applyProtection="1">
      <alignment horizontal="center"/>
    </xf>
    <xf numFmtId="0" fontId="48" fillId="0" borderId="50" xfId="253" applyFont="1" applyBorder="1" applyAlignment="1" applyProtection="1">
      <alignment horizontal="center"/>
    </xf>
    <xf numFmtId="0" fontId="49" fillId="0" borderId="75" xfId="0" applyFont="1" applyBorder="1" applyAlignment="1">
      <alignment horizontal="center"/>
    </xf>
    <xf numFmtId="0" fontId="49" fillId="0" borderId="56" xfId="0" applyFont="1" applyBorder="1" applyAlignment="1">
      <alignment horizontal="center"/>
    </xf>
    <xf numFmtId="0" fontId="49" fillId="0" borderId="76" xfId="0" applyFont="1" applyBorder="1" applyAlignment="1">
      <alignment horizontal="center"/>
    </xf>
    <xf numFmtId="0" fontId="49" fillId="0" borderId="72" xfId="0" applyFont="1" applyBorder="1" applyAlignment="1">
      <alignment horizontal="center"/>
    </xf>
    <xf numFmtId="0" fontId="49" fillId="0" borderId="0" xfId="0" applyFont="1" applyAlignment="1">
      <alignment horizontal="center"/>
    </xf>
    <xf numFmtId="0" fontId="49" fillId="0" borderId="44" xfId="0" applyFont="1" applyBorder="1" applyAlignment="1">
      <alignment horizontal="center"/>
    </xf>
    <xf numFmtId="0" fontId="47" fillId="0" borderId="74" xfId="252" applyFont="1" applyBorder="1" applyAlignment="1">
      <alignment horizontal="center" vertical="center"/>
    </xf>
    <xf numFmtId="0" fontId="47" fillId="0" borderId="25" xfId="0" applyFont="1" applyBorder="1" applyAlignment="1">
      <alignment horizontal="center" vertical="center"/>
    </xf>
    <xf numFmtId="0" fontId="49" fillId="24" borderId="33"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3" xfId="252" applyFont="1" applyBorder="1" applyAlignment="1">
      <alignment horizontal="center" vertical="center"/>
    </xf>
    <xf numFmtId="0" fontId="47" fillId="0" borderId="49" xfId="252" applyFont="1" applyBorder="1" applyAlignment="1">
      <alignment horizontal="center" vertical="center"/>
    </xf>
    <xf numFmtId="0" fontId="47" fillId="0" borderId="75" xfId="252" applyFont="1" applyBorder="1" applyAlignment="1">
      <alignment horizontal="center" vertical="center"/>
    </xf>
    <xf numFmtId="0" fontId="47" fillId="0" borderId="56" xfId="252" applyFont="1" applyBorder="1" applyAlignment="1">
      <alignment horizontal="center" vertical="center"/>
    </xf>
    <xf numFmtId="0" fontId="47" fillId="0" borderId="55" xfId="252" applyFont="1" applyBorder="1" applyAlignment="1">
      <alignment horizontal="center" vertical="center"/>
    </xf>
    <xf numFmtId="0" fontId="47" fillId="0" borderId="65" xfId="252" applyFont="1" applyBorder="1" applyAlignment="1">
      <alignment horizontal="center" vertical="center"/>
    </xf>
    <xf numFmtId="0" fontId="47" fillId="0" borderId="53" xfId="252" applyFont="1" applyBorder="1" applyAlignment="1">
      <alignment horizontal="center" vertical="center"/>
    </xf>
    <xf numFmtId="0" fontId="47" fillId="0" borderId="69" xfId="252" applyFont="1" applyBorder="1" applyAlignment="1">
      <alignment horizontal="center" vertical="center"/>
    </xf>
    <xf numFmtId="0" fontId="47" fillId="0" borderId="63" xfId="252" applyFont="1" applyBorder="1" applyAlignment="1">
      <alignment horizontal="center" vertical="center"/>
    </xf>
    <xf numFmtId="0" fontId="47" fillId="0" borderId="52" xfId="252" applyFont="1" applyBorder="1" applyAlignment="1">
      <alignment horizontal="center" vertical="center"/>
    </xf>
    <xf numFmtId="0" fontId="47" fillId="0" borderId="71" xfId="252" applyFont="1" applyBorder="1" applyAlignment="1">
      <alignment horizontal="center" vertical="center"/>
    </xf>
    <xf numFmtId="0" fontId="47" fillId="0" borderId="65" xfId="0" applyFont="1" applyBorder="1" applyAlignment="1">
      <alignment horizontal="center" vertical="center"/>
    </xf>
    <xf numFmtId="0" fontId="47" fillId="0" borderId="53" xfId="0" applyFont="1" applyBorder="1" applyAlignment="1">
      <alignment horizontal="center" vertical="center"/>
    </xf>
    <xf numFmtId="0" fontId="47" fillId="0" borderId="69" xfId="0" applyFont="1" applyBorder="1" applyAlignment="1">
      <alignment horizontal="center" vertical="center"/>
    </xf>
    <xf numFmtId="0" fontId="47" fillId="0" borderId="48" xfId="252" applyFont="1" applyBorder="1" applyAlignment="1">
      <alignment horizontal="center" vertical="center"/>
    </xf>
    <xf numFmtId="0" fontId="49" fillId="24" borderId="33"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57" xfId="0" applyFont="1" applyBorder="1" applyAlignment="1" applyProtection="1">
      <alignment horizontal="center"/>
      <protection locked="0"/>
    </xf>
    <xf numFmtId="0" fontId="49" fillId="0" borderId="56" xfId="0" applyFont="1" applyBorder="1" applyAlignment="1" applyProtection="1">
      <alignment horizontal="center"/>
      <protection locked="0"/>
    </xf>
    <xf numFmtId="0" fontId="49" fillId="0" borderId="55" xfId="0" applyFont="1" applyBorder="1" applyAlignment="1" applyProtection="1">
      <alignment horizontal="center"/>
      <protection locked="0"/>
    </xf>
    <xf numFmtId="0" fontId="47" fillId="0" borderId="23" xfId="0" applyFont="1" applyBorder="1"/>
    <xf numFmtId="0" fontId="47" fillId="0" borderId="19" xfId="0" applyFont="1" applyBorder="1"/>
    <xf numFmtId="0" fontId="47" fillId="0" borderId="19" xfId="0" applyFont="1" applyBorder="1" applyAlignment="1">
      <alignment horizontal="center"/>
    </xf>
    <xf numFmtId="0" fontId="47" fillId="0" borderId="23" xfId="0" applyFont="1" applyBorder="1" applyAlignment="1">
      <alignment horizontal="center"/>
    </xf>
    <xf numFmtId="173" fontId="47" fillId="0" borderId="19" xfId="34" applyFont="1" applyBorder="1" applyAlignment="1">
      <alignment horizontal="center"/>
    </xf>
    <xf numFmtId="173" fontId="47" fillId="0" borderId="23" xfId="34" applyFont="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6" fillId="0" borderId="82" xfId="0" applyFont="1" applyBorder="1" applyAlignment="1">
      <alignment horizontal="center" wrapText="1"/>
    </xf>
    <xf numFmtId="0" fontId="42" fillId="0" borderId="82" xfId="0" applyFont="1" applyBorder="1" applyAlignment="1">
      <alignment horizontal="center" wrapText="1"/>
    </xf>
    <xf numFmtId="0" fontId="47" fillId="27" borderId="18" xfId="0" applyFont="1" applyFill="1" applyBorder="1" applyAlignment="1">
      <alignment horizontal="center" vertical="center" wrapText="1"/>
    </xf>
    <xf numFmtId="0" fontId="49" fillId="0" borderId="72" xfId="0" applyFont="1" applyBorder="1" applyAlignment="1">
      <alignment horizontal="center" vertical="center" wrapText="1"/>
    </xf>
    <xf numFmtId="0" fontId="49" fillId="0" borderId="0" xfId="0" applyFont="1" applyAlignment="1">
      <alignment horizontal="center" vertical="center" wrapText="1"/>
    </xf>
    <xf numFmtId="0" fontId="49" fillId="0" borderId="44" xfId="0" applyFont="1" applyBorder="1" applyAlignment="1">
      <alignment horizontal="center" vertical="center" wrapText="1"/>
    </xf>
    <xf numFmtId="0" fontId="56" fillId="0" borderId="0" xfId="88" applyFont="1" applyBorder="1"/>
    <xf numFmtId="0" fontId="57" fillId="0" borderId="0" xfId="89" applyFont="1" applyBorder="1"/>
    <xf numFmtId="39" fontId="40" fillId="0" borderId="0" xfId="128" applyNumberFormat="1" applyFont="1" applyBorder="1" applyAlignment="1">
      <alignment vertical="center"/>
    </xf>
    <xf numFmtId="176" fontId="57" fillId="0" borderId="0" xfId="89" applyNumberFormat="1" applyFont="1" applyBorder="1"/>
    <xf numFmtId="9" fontId="56" fillId="0" borderId="0" xfId="88" applyNumberFormat="1" applyFont="1" applyBorder="1"/>
    <xf numFmtId="200" fontId="57" fillId="0" borderId="0" xfId="89" applyNumberFormat="1" applyFont="1" applyBorder="1"/>
  </cellXfs>
  <cellStyles count="257">
    <cellStyle name="0,0_x000d__x000a_NA_x000d__x000a_" xfId="254" xr:uid="{3BEAF492-7A4A-4611-9C4A-D7385416DA2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3" xr:uid="{00000000-0005-0000-0000-000097000000}"/>
    <cellStyle name="Moneda 2 3" xfId="68"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69" xr:uid="{00000000-0005-0000-0000-0000A0000000}"/>
    <cellStyle name="Moneda 4" xfId="221" xr:uid="{00000000-0005-0000-0000-0000A1000000}"/>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10" xfId="256" xr:uid="{BFEED452-3A7A-4E9B-B595-039ACC58ED92}"/>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29" xr:uid="{00000000-0005-0000-0000-0000C2000000}"/>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rmal_PTO OFICIAL PREPLIEGO (CORREGIDO) 2" xfId="130" xr:uid="{00000000-0005-0000-0000-0000CF000000}"/>
    <cellStyle name="Notas 2" xfId="92" xr:uid="{00000000-0005-0000-0000-0000D0000000}"/>
    <cellStyle name="Notas 3" xfId="237" xr:uid="{00000000-0005-0000-0000-0000D1000000}"/>
    <cellStyle name="Percent" xfId="94" xr:uid="{00000000-0005-0000-0000-0000D2000000}"/>
    <cellStyle name="Porcentaje" xfId="255" builtinId="5"/>
    <cellStyle name="Porcentaje 2" xfId="238" xr:uid="{00000000-0005-0000-0000-0000D4000000}"/>
    <cellStyle name="Porcentaje 3" xfId="93"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2"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3" xr:uid="{00000000-0005-0000-0000-0000EF000000}"/>
    <cellStyle name="Salida 2" xfId="115" xr:uid="{00000000-0005-0000-0000-0000F0000000}"/>
    <cellStyle name="Salida 3" xfId="244" xr:uid="{00000000-0005-0000-0000-0000F1000000}"/>
    <cellStyle name="Texto de advertencia 2" xfId="116" xr:uid="{00000000-0005-0000-0000-0000F2000000}"/>
    <cellStyle name="Texto de advertencia 3" xfId="245" xr:uid="{00000000-0005-0000-0000-0000F3000000}"/>
    <cellStyle name="Texto explicativo 2" xfId="117" xr:uid="{00000000-0005-0000-0000-0000F4000000}"/>
    <cellStyle name="Texto explicativo 3" xfId="246" xr:uid="{00000000-0005-0000-0000-0000F5000000}"/>
    <cellStyle name="Título 1 2" xfId="118" xr:uid="{00000000-0005-0000-0000-0000F6000000}"/>
    <cellStyle name="Título 1 3" xfId="247" xr:uid="{00000000-0005-0000-0000-0000F7000000}"/>
    <cellStyle name="Título 2 2" xfId="119" xr:uid="{00000000-0005-0000-0000-0000F8000000}"/>
    <cellStyle name="Título 2 3" xfId="248" xr:uid="{00000000-0005-0000-0000-0000F9000000}"/>
    <cellStyle name="Título 3 2" xfId="120" xr:uid="{00000000-0005-0000-0000-0000FA000000}"/>
    <cellStyle name="Título 3 3" xfId="249" xr:uid="{00000000-0005-0000-0000-0000FB000000}"/>
    <cellStyle name="Título 4" xfId="121" xr:uid="{00000000-0005-0000-0000-0000FC000000}"/>
    <cellStyle name="Título 5" xfId="250" xr:uid="{00000000-0005-0000-0000-0000FD000000}"/>
    <cellStyle name="Total" xfId="122" builtinId="25" customBuiltin="1"/>
    <cellStyle name="Total 2" xfId="123" xr:uid="{00000000-0005-0000-0000-0000FF000000}"/>
    <cellStyle name="Total 3" xfId="251" xr:uid="{00000000-0005-0000-0000-000000010000}"/>
  </cellStyles>
  <dxfs count="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Materiales"/>
      <sheetName val="STRSUMM0"/>
      <sheetName val="CURVA S"/>
      <sheetName val="mto.electr."/>
      <sheetName val="Tabla5"/>
      <sheetName val="Com-MEC"/>
      <sheetName val="Curva &quot;S&quot; General"/>
      <sheetName val="steel"/>
      <sheetName val="1. MODELO 60KB"/>
      <sheetName val="civ_roma"/>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ó&gt;"/>
      <sheetName val="resum96"/>
      <sheetName val="Hoja3"/>
      <sheetName val="Hoja2"/>
      <sheetName val="Transportes"/>
      <sheetName val="MYE OBRA"/>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NP-1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sheetData sheetId="589"/>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ow r="2">
          <cell r="A2">
            <v>0</v>
          </cell>
        </row>
      </sheetData>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sheetData sheetId="1063"/>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5">
          <cell r="B5" t="str">
            <v>T1</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sheetData sheetId="2464"/>
      <sheetData sheetId="2465"/>
      <sheetData sheetId="2466">
        <row r="2">
          <cell r="A2">
            <v>0</v>
          </cell>
        </row>
      </sheetData>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ow r="2">
          <cell r="A2">
            <v>0</v>
          </cell>
        </row>
      </sheetData>
      <sheetData sheetId="2494"/>
      <sheetData sheetId="2495"/>
      <sheetData sheetId="2496"/>
      <sheetData sheetId="2497"/>
      <sheetData sheetId="2498"/>
      <sheetData sheetId="2499"/>
      <sheetData sheetId="2500"/>
      <sheetData sheetId="2501"/>
      <sheetData sheetId="2502">
        <row r="2">
          <cell r="A2">
            <v>0</v>
          </cell>
        </row>
      </sheetData>
      <sheetData sheetId="2503">
        <row r="2">
          <cell r="A2">
            <v>0</v>
          </cell>
        </row>
      </sheetData>
      <sheetData sheetId="2504"/>
      <sheetData sheetId="2505"/>
      <sheetData sheetId="2506"/>
      <sheetData sheetId="2507"/>
      <sheetData sheetId="2508"/>
      <sheetData sheetId="2509"/>
      <sheetData sheetId="2510"/>
      <sheetData sheetId="2511"/>
      <sheetData sheetId="2512">
        <row r="2">
          <cell r="A2">
            <v>0</v>
          </cell>
        </row>
      </sheetData>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sheetData sheetId="2536"/>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sheetData sheetId="2834"/>
      <sheetData sheetId="2835"/>
      <sheetData sheetId="2836">
        <row r="2">
          <cell r="A2">
            <v>0</v>
          </cell>
        </row>
      </sheetData>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row r="2">
          <cell r="A2">
            <v>0</v>
          </cell>
        </row>
      </sheetData>
      <sheetData sheetId="2864"/>
      <sheetData sheetId="2865"/>
      <sheetData sheetId="2866"/>
      <sheetData sheetId="2867"/>
      <sheetData sheetId="2868"/>
      <sheetData sheetId="2869"/>
      <sheetData sheetId="2870"/>
      <sheetData sheetId="2871"/>
      <sheetData sheetId="2872">
        <row r="2">
          <cell r="A2">
            <v>0</v>
          </cell>
        </row>
      </sheetData>
      <sheetData sheetId="2873">
        <row r="2">
          <cell r="A2">
            <v>0</v>
          </cell>
        </row>
      </sheetData>
      <sheetData sheetId="2874"/>
      <sheetData sheetId="2875"/>
      <sheetData sheetId="2876"/>
      <sheetData sheetId="2877"/>
      <sheetData sheetId="2878"/>
      <sheetData sheetId="2879"/>
      <sheetData sheetId="2880"/>
      <sheetData sheetId="2881"/>
      <sheetData sheetId="2882">
        <row r="2">
          <cell r="A2">
            <v>0</v>
          </cell>
        </row>
      </sheetData>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sheetData sheetId="2906"/>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sheetData sheetId="3204"/>
      <sheetData sheetId="3205"/>
      <sheetData sheetId="3206">
        <row r="2">
          <cell r="A2">
            <v>0</v>
          </cell>
        </row>
      </sheetData>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row r="2">
          <cell r="A2">
            <v>0</v>
          </cell>
        </row>
      </sheetData>
      <sheetData sheetId="3234"/>
      <sheetData sheetId="3235"/>
      <sheetData sheetId="3236"/>
      <sheetData sheetId="3237"/>
      <sheetData sheetId="3238"/>
      <sheetData sheetId="3239"/>
      <sheetData sheetId="3240"/>
      <sheetData sheetId="3241"/>
      <sheetData sheetId="3242">
        <row r="2">
          <cell r="A2">
            <v>0</v>
          </cell>
        </row>
      </sheetData>
      <sheetData sheetId="3243">
        <row r="2">
          <cell r="A2">
            <v>0</v>
          </cell>
        </row>
      </sheetData>
      <sheetData sheetId="3244"/>
      <sheetData sheetId="3245"/>
      <sheetData sheetId="3246"/>
      <sheetData sheetId="3247"/>
      <sheetData sheetId="3248"/>
      <sheetData sheetId="3249"/>
      <sheetData sheetId="3250"/>
      <sheetData sheetId="3251"/>
      <sheetData sheetId="3252">
        <row r="2">
          <cell r="A2">
            <v>0</v>
          </cell>
        </row>
      </sheetData>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sheetData sheetId="3276"/>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sheetData sheetId="3574"/>
      <sheetData sheetId="3575"/>
      <sheetData sheetId="3576">
        <row r="2">
          <cell r="A2">
            <v>0</v>
          </cell>
        </row>
      </sheetData>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row r="2">
          <cell r="A2">
            <v>0</v>
          </cell>
        </row>
      </sheetData>
      <sheetData sheetId="3604"/>
      <sheetData sheetId="3605"/>
      <sheetData sheetId="3606"/>
      <sheetData sheetId="3607"/>
      <sheetData sheetId="3608"/>
      <sheetData sheetId="3609"/>
      <sheetData sheetId="3610"/>
      <sheetData sheetId="3611"/>
      <sheetData sheetId="3612">
        <row r="2">
          <cell r="A2">
            <v>0</v>
          </cell>
        </row>
      </sheetData>
      <sheetData sheetId="3613">
        <row r="2">
          <cell r="A2">
            <v>0</v>
          </cell>
        </row>
      </sheetData>
      <sheetData sheetId="3614"/>
      <sheetData sheetId="3615"/>
      <sheetData sheetId="3616"/>
      <sheetData sheetId="3617"/>
      <sheetData sheetId="3618"/>
      <sheetData sheetId="3619"/>
      <sheetData sheetId="3620"/>
      <sheetData sheetId="3621"/>
      <sheetData sheetId="3622">
        <row r="2">
          <cell r="A2">
            <v>0</v>
          </cell>
        </row>
      </sheetData>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sheetData sheetId="3646"/>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sheetData sheetId="3944"/>
      <sheetData sheetId="3945"/>
      <sheetData sheetId="3946">
        <row r="2">
          <cell r="A2">
            <v>0</v>
          </cell>
        </row>
      </sheetData>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row r="2">
          <cell r="A2">
            <v>0</v>
          </cell>
        </row>
      </sheetData>
      <sheetData sheetId="3983"/>
      <sheetData sheetId="3984"/>
      <sheetData sheetId="3985"/>
      <sheetData sheetId="3986"/>
      <sheetData sheetId="3987"/>
      <sheetData sheetId="3988"/>
      <sheetData sheetId="3989"/>
      <sheetData sheetId="3990"/>
      <sheetData sheetId="3991"/>
      <sheetData sheetId="3992">
        <row r="2">
          <cell r="A2">
            <v>0</v>
          </cell>
        </row>
      </sheetData>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row r="2">
          <cell r="A2">
            <v>0</v>
          </cell>
        </row>
      </sheetData>
      <sheetData sheetId="4159"/>
      <sheetData sheetId="4160"/>
      <sheetData sheetId="4161"/>
      <sheetData sheetId="4162"/>
      <sheetData sheetId="4163"/>
      <sheetData sheetId="4164"/>
      <sheetData sheetId="4165"/>
      <sheetData sheetId="4166"/>
      <sheetData sheetId="4167"/>
      <sheetData sheetId="4168">
        <row r="2">
          <cell r="A2">
            <v>0</v>
          </cell>
        </row>
      </sheetData>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ow r="2">
          <cell r="A2">
            <v>0</v>
          </cell>
        </row>
      </sheetData>
      <sheetData sheetId="4205"/>
      <sheetData sheetId="4206"/>
      <sheetData sheetId="4207"/>
      <sheetData sheetId="4208"/>
      <sheetData sheetId="4209"/>
      <sheetData sheetId="4210"/>
      <sheetData sheetId="4211"/>
      <sheetData sheetId="4212"/>
      <sheetData sheetId="4213"/>
      <sheetData sheetId="4214">
        <row r="2">
          <cell r="A2">
            <v>0</v>
          </cell>
        </row>
      </sheetData>
      <sheetData sheetId="4215"/>
      <sheetData sheetId="4216"/>
      <sheetData sheetId="4217"/>
      <sheetData sheetId="4218"/>
      <sheetData sheetId="4219"/>
      <sheetData sheetId="4220"/>
      <sheetData sheetId="4221"/>
      <sheetData sheetId="4222"/>
      <sheetData sheetId="4223"/>
      <sheetData sheetId="4224">
        <row r="2">
          <cell r="A2">
            <v>0</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ow r="2">
          <cell r="A2">
            <v>0</v>
          </cell>
        </row>
      </sheetData>
      <sheetData sheetId="4297"/>
      <sheetData sheetId="4298"/>
      <sheetData sheetId="4299"/>
      <sheetData sheetId="4300"/>
      <sheetData sheetId="4301"/>
      <sheetData sheetId="4302"/>
      <sheetData sheetId="4303"/>
      <sheetData sheetId="4304"/>
      <sheetData sheetId="4305"/>
      <sheetData sheetId="4306">
        <row r="2">
          <cell r="A2">
            <v>0</v>
          </cell>
        </row>
      </sheetData>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row r="2">
          <cell r="A2">
            <v>0</v>
          </cell>
        </row>
      </sheetData>
      <sheetData sheetId="4344"/>
      <sheetData sheetId="4345"/>
      <sheetData sheetId="4346"/>
      <sheetData sheetId="4347"/>
      <sheetData sheetId="4348"/>
      <sheetData sheetId="4349"/>
      <sheetData sheetId="4350"/>
      <sheetData sheetId="4351"/>
      <sheetData sheetId="4352">
        <row r="2">
          <cell r="A2">
            <v>0</v>
          </cell>
        </row>
      </sheetData>
      <sheetData sheetId="4353">
        <row r="2">
          <cell r="A2">
            <v>0</v>
          </cell>
        </row>
      </sheetData>
      <sheetData sheetId="4354"/>
      <sheetData sheetId="4355"/>
      <sheetData sheetId="4356"/>
      <sheetData sheetId="4357"/>
      <sheetData sheetId="4358"/>
      <sheetData sheetId="4359"/>
      <sheetData sheetId="4360"/>
      <sheetData sheetId="4361"/>
      <sheetData sheetId="4362">
        <row r="2">
          <cell r="A2">
            <v>0</v>
          </cell>
        </row>
      </sheetData>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ow r="2">
          <cell r="A2">
            <v>0</v>
          </cell>
        </row>
      </sheetData>
      <sheetData sheetId="4390"/>
      <sheetData sheetId="4391"/>
      <sheetData sheetId="4392"/>
      <sheetData sheetId="4393"/>
      <sheetData sheetId="4394"/>
      <sheetData sheetId="4395"/>
      <sheetData sheetId="4396"/>
      <sheetData sheetId="4397"/>
      <sheetData sheetId="4398"/>
      <sheetData sheetId="4399">
        <row r="2">
          <cell r="A2">
            <v>0</v>
          </cell>
        </row>
      </sheetData>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sheetData sheetId="4444"/>
      <sheetData sheetId="4445">
        <row r="2">
          <cell r="A2">
            <v>0</v>
          </cell>
        </row>
      </sheetData>
      <sheetData sheetId="4446"/>
      <sheetData sheetId="4447"/>
      <sheetData sheetId="4448"/>
      <sheetData sheetId="4449"/>
      <sheetData sheetId="4450"/>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row r="2">
          <cell r="A2">
            <v>0</v>
          </cell>
        </row>
      </sheetData>
      <sheetData sheetId="4482"/>
      <sheetData sheetId="4483"/>
      <sheetData sheetId="4484"/>
      <sheetData sheetId="4485"/>
      <sheetData sheetId="4486"/>
      <sheetData sheetId="4487"/>
      <sheetData sheetId="4488"/>
      <sheetData sheetId="4489"/>
      <sheetData sheetId="4490"/>
      <sheetData sheetId="4491">
        <row r="2">
          <cell r="A2">
            <v>0</v>
          </cell>
        </row>
      </sheetData>
      <sheetData sheetId="4492"/>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row r="2">
          <cell r="A2">
            <v>0</v>
          </cell>
        </row>
      </sheetData>
      <sheetData sheetId="4529"/>
      <sheetData sheetId="4530"/>
      <sheetData sheetId="4531"/>
      <sheetData sheetId="4532"/>
      <sheetData sheetId="4533"/>
      <sheetData sheetId="4534"/>
      <sheetData sheetId="4535"/>
      <sheetData sheetId="4536"/>
      <sheetData sheetId="4537">
        <row r="2">
          <cell r="A2">
            <v>0</v>
          </cell>
        </row>
      </sheetData>
      <sheetData sheetId="4538">
        <row r="2">
          <cell r="A2">
            <v>0</v>
          </cell>
        </row>
      </sheetData>
      <sheetData sheetId="4539"/>
      <sheetData sheetId="4540"/>
      <sheetData sheetId="4541"/>
      <sheetData sheetId="4542"/>
      <sheetData sheetId="4543"/>
      <sheetData sheetId="4544"/>
      <sheetData sheetId="4545"/>
      <sheetData sheetId="4546"/>
      <sheetData sheetId="4547">
        <row r="2">
          <cell r="A2">
            <v>0</v>
          </cell>
        </row>
      </sheetData>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sheetData sheetId="4571"/>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sheetData sheetId="4869"/>
      <sheetData sheetId="4870"/>
      <sheetData sheetId="4871">
        <row r="2">
          <cell r="A2">
            <v>0</v>
          </cell>
        </row>
      </sheetData>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row r="2">
          <cell r="A2">
            <v>0</v>
          </cell>
        </row>
      </sheetData>
      <sheetData sheetId="4899"/>
      <sheetData sheetId="4900"/>
      <sheetData sheetId="4901"/>
      <sheetData sheetId="4902"/>
      <sheetData sheetId="4903"/>
      <sheetData sheetId="4904"/>
      <sheetData sheetId="4905"/>
      <sheetData sheetId="4906"/>
      <sheetData sheetId="4907">
        <row r="2">
          <cell r="A2">
            <v>0</v>
          </cell>
        </row>
      </sheetData>
      <sheetData sheetId="4908">
        <row r="2">
          <cell r="A2">
            <v>0</v>
          </cell>
        </row>
      </sheetData>
      <sheetData sheetId="4909"/>
      <sheetData sheetId="4910"/>
      <sheetData sheetId="4911"/>
      <sheetData sheetId="4912"/>
      <sheetData sheetId="4913"/>
      <sheetData sheetId="4914"/>
      <sheetData sheetId="4915"/>
      <sheetData sheetId="4916"/>
      <sheetData sheetId="4917">
        <row r="2">
          <cell r="A2">
            <v>0</v>
          </cell>
        </row>
      </sheetData>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row r="2">
          <cell r="A2">
            <v>0</v>
          </cell>
        </row>
      </sheetData>
      <sheetData sheetId="4945"/>
      <sheetData sheetId="4946"/>
      <sheetData sheetId="4947"/>
      <sheetData sheetId="4948"/>
      <sheetData sheetId="4949"/>
      <sheetData sheetId="4950"/>
      <sheetData sheetId="4951"/>
      <sheetData sheetId="4952"/>
      <sheetData sheetId="4953"/>
      <sheetData sheetId="4954">
        <row r="2">
          <cell r="A2">
            <v>0</v>
          </cell>
        </row>
      </sheetData>
      <sheetData sheetId="4955"/>
      <sheetData sheetId="4956"/>
      <sheetData sheetId="4957"/>
      <sheetData sheetId="4958"/>
      <sheetData sheetId="4959"/>
      <sheetData sheetId="4960"/>
      <sheetData sheetId="4961"/>
      <sheetData sheetId="4962"/>
      <sheetData sheetId="4963"/>
      <sheetData sheetId="4964">
        <row r="2">
          <cell r="A2">
            <v>0</v>
          </cell>
        </row>
      </sheetData>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row r="2">
          <cell r="A2">
            <v>0</v>
          </cell>
        </row>
      </sheetData>
      <sheetData sheetId="4991"/>
      <sheetData sheetId="4992"/>
      <sheetData sheetId="4993"/>
      <sheetData sheetId="4994"/>
      <sheetData sheetId="4995"/>
      <sheetData sheetId="4996"/>
      <sheetData sheetId="4997"/>
      <sheetData sheetId="4998"/>
      <sheetData sheetId="4999"/>
      <sheetData sheetId="5000">
        <row r="2">
          <cell r="A2">
            <v>0</v>
          </cell>
        </row>
      </sheetData>
      <sheetData sheetId="5001"/>
      <sheetData sheetId="5002"/>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ow r="2">
          <cell r="A2">
            <v>0</v>
          </cell>
        </row>
      </sheetData>
      <sheetData sheetId="5037"/>
      <sheetData sheetId="5038"/>
      <sheetData sheetId="5039"/>
      <sheetData sheetId="5040"/>
      <sheetData sheetId="5041"/>
      <sheetData sheetId="5042"/>
      <sheetData sheetId="5043"/>
      <sheetData sheetId="5044"/>
      <sheetData sheetId="5045"/>
      <sheetData sheetId="5046">
        <row r="2">
          <cell r="A2">
            <v>0</v>
          </cell>
        </row>
      </sheetData>
      <sheetData sheetId="5047"/>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row r="2">
          <cell r="A2">
            <v>0</v>
          </cell>
        </row>
      </sheetData>
      <sheetData sheetId="5084"/>
      <sheetData sheetId="5085"/>
      <sheetData sheetId="5086"/>
      <sheetData sheetId="5087"/>
      <sheetData sheetId="5088"/>
      <sheetData sheetId="5089"/>
      <sheetData sheetId="5090"/>
      <sheetData sheetId="5091"/>
      <sheetData sheetId="5092">
        <row r="2">
          <cell r="A2">
            <v>0</v>
          </cell>
        </row>
      </sheetData>
      <sheetData sheetId="5093">
        <row r="2">
          <cell r="A2">
            <v>0</v>
          </cell>
        </row>
      </sheetData>
      <sheetData sheetId="5094"/>
      <sheetData sheetId="5095"/>
      <sheetData sheetId="5096"/>
      <sheetData sheetId="5097"/>
      <sheetData sheetId="5098"/>
      <sheetData sheetId="5099"/>
      <sheetData sheetId="5100"/>
      <sheetData sheetId="5101"/>
      <sheetData sheetId="5102">
        <row r="2">
          <cell r="A2">
            <v>0</v>
          </cell>
        </row>
      </sheetData>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sheetData sheetId="5126"/>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ow r="2">
          <cell r="A2">
            <v>0</v>
          </cell>
        </row>
      </sheetData>
      <sheetData sheetId="5381">
        <row r="2">
          <cell r="A2">
            <v>0</v>
          </cell>
        </row>
      </sheetData>
      <sheetData sheetId="5382" refreshError="1"/>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TES"/>
      <sheetName val="CONSTRUCCION"/>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EST0798.XLS]__cceficiente_sh_2"/>
      <sheetName val="[EST0798.XLS]__cceficiente_sh_3"/>
      <sheetName val="[EST0798.XLS]__cceficiente_sh_4"/>
      <sheetName val="[EST0798.XLS]__cceficiente_sh_5"/>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0"/>
      <sheetName val="[EST0798.XLS]__cceficiente_s_11"/>
      <sheetName val="Modelo financiero"/>
      <sheetName val="EST0798.XLS"/>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DATOS_CONTRATO"/>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REQUISITOS INF INTERVENTORÍA"/>
      <sheetName val="CANT OBRA"/>
      <sheetName val="\Users\ANDRES FELIPE MUÑOZ\Down"/>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_aCCIDENTES_DE_1995___1996_xl_3"/>
      <sheetName val="_aCCIDENTES_DE_1995___1996_xl_4"/>
      <sheetName val="_aCCIDENTES_DE_1995___1996_xl_5"/>
      <sheetName val="_aCCIDENTES_DE_1995___1996_xl_6"/>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Tabla CONPES 3714"/>
      <sheetName val="MATERIAL"/>
      <sheetName val="gp05"/>
      <sheetName val="GP06"/>
      <sheetName val="modf "/>
      <sheetName val="1,2 MC"/>
      <sheetName val="3,1 MC"/>
      <sheetName val="3,2 MC"/>
      <sheetName val="4,2 M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rosalym\Desktop\BALANCE "/>
      <sheetName val="/a  aaInformación GRUPO 4/A MIn"/>
      <sheetName val="\C\A\a  aaInformación GRUPO 4\A"/>
      <sheetName val="\G\a  aaInformación GRUPO 4\A M"/>
      <sheetName val="\C\G\a  aaInformación GRUPO 4\A"/>
      <sheetName val="\C\K\a  aaInformación GRUPO 4\A"/>
      <sheetName val="\C\E\a  aaInformación GRUPO 4\A"/>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E\Documents and Settings\Pe"/>
      <sheetName val="\C\E\Documents and Setting"/>
      <sheetName val="8_Aparato"/>
      <sheetName val="2_3_Cimentación_Est.Met"/>
      <sheetName val="9_Cubierta"/>
      <sheetName val="12_Elect_GA"/>
      <sheetName val="6_Hidro (2)"/>
      <sheetName val="6_Hidro"/>
      <sheetName val="4_Mampost"/>
      <sheetName val="11_Pintura_13"/>
      <sheetName val="5_Pisos"/>
      <sheetName val="7_Enchapes"/>
      <sheetName val="BASE"/>
      <sheetName val="ESTADO_VÍA-CRIT_TECNIC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PU (2)"/>
      <sheetName val="_aCCIDENTES_DE_1995___1996__101"/>
      <sheetName val="Equipo_Trans "/>
      <sheetName val="\\Gabrielaapabone\d copias\a  a"/>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sheetData sheetId="619"/>
      <sheetData sheetId="620" refreshError="1"/>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sheetData sheetId="738"/>
      <sheetData sheetId="739"/>
      <sheetData sheetId="740"/>
      <sheetData sheetId="741"/>
      <sheetData sheetId="742"/>
      <sheetData sheetId="743"/>
      <sheetData sheetId="744"/>
      <sheetData sheetId="745"/>
      <sheetData sheetId="746"/>
      <sheetData sheetId="747"/>
      <sheetData sheetId="748" refreshError="1"/>
      <sheetData sheetId="749" refreshError="1"/>
      <sheetData sheetId="750"/>
      <sheetData sheetId="75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refreshError="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sheetData sheetId="911" refreshError="1"/>
      <sheetData sheetId="912"/>
      <sheetData sheetId="913" refreshError="1"/>
      <sheetData sheetId="914" refreshError="1"/>
      <sheetData sheetId="915"/>
      <sheetData sheetId="916"/>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 val="liquidacion"/>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ESPEC"/>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9"/>
      <sheetName val="_aCCIDENTES_DE_1995___1996_xl_2"/>
      <sheetName val="_aCCIDENTES_DE_1995___1996_xl_4"/>
      <sheetName val="_aCCIDENTES_DE_1995___1996_xl_3"/>
      <sheetName val="_aCCIDENTES_DE_1995___1996_xl_5"/>
      <sheetName val="_aCCIDENTES_DE_1995___1996_xl_6"/>
      <sheetName val="_aCCIDENTES_DE_1995___1996_xl_8"/>
      <sheetName val="_aCCIDENTES_DE_1995___1996_xl_7"/>
      <sheetName val="_aCCIDENTES_DE_1995___1996_x_10"/>
      <sheetName val="_aCCIDENTES_DE_1995___1996_x_11"/>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sheetData sheetId="288" refreshError="1"/>
      <sheetData sheetId="289"/>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 val="strsumm0"/>
      <sheetName val="RESUMEN_ITEMS_(2)"/>
      <sheetName val="RESUMEN_ITEMS"/>
      <sheetName val="OBRAS_PUENTE_ARMADA2"/>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sheetData sheetId="20"/>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PR 1"/>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refreshError="1"/>
      <sheetData sheetId="458" refreshError="1"/>
      <sheetData sheetId="459" refreshError="1"/>
      <sheetData sheetId="46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SEGUIM Y REPROG MES 1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gp05"/>
      <sheetName val="GP06"/>
      <sheetName val="BAS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Formulario_N°_4"/>
      <sheetName val="_aCCIDENTES_DE_1995___1996_xl_3"/>
      <sheetName val="_aCCIDENTES_DE_1995___1996_xl_2"/>
      <sheetName val="0."/>
      <sheetName val="Base_Mater"/>
      <sheetName val="20."/>
      <sheetName val="17."/>
      <sheetName val="11."/>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Hoja2"/>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E\a  aaInformación GRUPO 4\A M"/>
      <sheetName val="\\Gabrielaapabone\d copias\a  a"/>
      <sheetName val="PU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refreshError="1"/>
      <sheetData sheetId="413" refreshError="1"/>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refreshError="1"/>
      <sheetData sheetId="431" refreshError="1"/>
      <sheetData sheetId="432" refreshError="1"/>
      <sheetData sheetId="433" refreshError="1"/>
      <sheetData sheetId="434"/>
      <sheetData sheetId="435"/>
      <sheetData sheetId="436"/>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sheetData sheetId="657" refreshError="1"/>
      <sheetData sheetId="658"/>
      <sheetData sheetId="659"/>
      <sheetData sheetId="660"/>
      <sheetData sheetId="661"/>
      <sheetData sheetId="662"/>
      <sheetData sheetId="663"/>
      <sheetData sheetId="664"/>
      <sheetData sheetId="665"/>
      <sheetData sheetId="666"/>
      <sheetData sheetId="667"/>
      <sheetData sheetId="668" refreshError="1"/>
      <sheetData sheetId="669"/>
      <sheetData sheetId="670"/>
      <sheetData sheetId="671" refreshError="1"/>
      <sheetData sheetId="672" refreshError="1"/>
      <sheetData sheetId="673" refreshError="1"/>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sheetData sheetId="696" refreshError="1"/>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refreshError="1"/>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sheetData sheetId="748"/>
      <sheetData sheetId="749"/>
      <sheetData sheetId="750"/>
      <sheetData sheetId="751"/>
      <sheetData sheetId="752"/>
      <sheetData sheetId="753"/>
      <sheetData sheetId="754"/>
      <sheetData sheetId="755"/>
      <sheetData sheetId="756"/>
      <sheetData sheetId="757"/>
      <sheetData sheetId="758" refreshError="1"/>
      <sheetData sheetId="759" refreshError="1"/>
      <sheetData sheetId="760"/>
      <sheetData sheetId="761"/>
      <sheetData sheetId="762"/>
      <sheetData sheetId="763" refreshError="1"/>
      <sheetData sheetId="764" refreshError="1"/>
      <sheetData sheetId="765"/>
      <sheetData sheetId="766" refreshError="1"/>
      <sheetData sheetId="767"/>
      <sheetData sheetId="768"/>
      <sheetData sheetId="769"/>
      <sheetData sheetId="770"/>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sheetData sheetId="798" refreshError="1"/>
      <sheetData sheetId="799"/>
      <sheetData sheetId="800"/>
      <sheetData sheetId="801"/>
      <sheetData sheetId="802" refreshError="1"/>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refreshError="1"/>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sheetData sheetId="845"/>
      <sheetData sheetId="846"/>
      <sheetData sheetId="847"/>
      <sheetData sheetId="848"/>
      <sheetData sheetId="849"/>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refreshError="1"/>
      <sheetData sheetId="866" refreshError="1"/>
      <sheetData sheetId="867" refreshError="1"/>
      <sheetData sheetId="868" refreshError="1"/>
      <sheetData sheetId="869" refreshError="1"/>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sheetData sheetId="117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Emboquillar"/>
      <sheetName val="Acometidacobrerígido"/>
      <sheetName val="Acometidatoma"/>
      <sheetName val="Acometidahasta1&quot;"/>
      <sheetName val="aCCIDENTES_DE_1995_-_1996"/>
      <sheetName val="M_O_"/>
      <sheetName val="PRESUP"/>
      <sheetName val="a__aaInformación3"/>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n_2"/>
      <sheetName val="ITEMS"/>
      <sheetName val="[a  aaInformación]__cceficie_10"/>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Hoja 1 "/>
      <sheetName val="//d.docs.live.net/MANTENIMIENTO"/>
      <sheetName val="PANEL"/>
      <sheetName val="HER"/>
      <sheetName val="MAT"/>
      <sheetName val="PER"/>
      <sheetName val="TRANS"/>
      <sheetName val="\Users\LENOVO\Downloads\Users\A"/>
      <sheetName val="INFORME SEMANAL"/>
      <sheetName val="AVANCE SEMANAL"/>
      <sheetName val="CLIMA mes"/>
      <sheetName val="REG FOTO"/>
      <sheetName val="SISOMA"/>
      <sheetName val="CrudosA"/>
      <sheetName val="casosWTI"/>
      <sheetName val="[a  aaInformación]__cceficie_51"/>
      <sheetName val="[a  aaInformación]__cceficie_52"/>
      <sheetName val="[a  aaInformación]__cceficie_53"/>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PRECIOS"/>
      <sheetName val="46W9"/>
      <sheetName val="Presentacion"/>
      <sheetName val="\MANTENIMIENTO_RUTA_1001_MARZO_"/>
      <sheetName val="ANEXO_IX"/>
      <sheetName val="\I\MANTENIMIENTO_RUTA_1001_MARZ"/>
      <sheetName val="\F\MANTENIMIENTO_RUTA_1001_MARZ"/>
      <sheetName val="Res-Accide-10"/>
      <sheetName val="Base Datos"/>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G\MANTENIMIENTO RUTA 1001_MARZ"/>
      <sheetName val="_MANTENIMIENTO RUTA 1001_MARZO "/>
      <sheetName val="_I_MANTENIMIENTO RUTA 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refreshError="1"/>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1"/>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Civil work"/>
      <sheetName val="TOTCAPIT"/>
      <sheetName val="JORNABAS"/>
      <sheetName val="MATERIALES"/>
      <sheetName val="TOTCUADEQ"/>
      <sheetName val="TOTCUADMO"/>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 val="Hoja1_(2)1"/>
      <sheetName val="Hoja4_(2)1"/>
      <sheetName val="Hoja4_(3)1"/>
      <sheetName val="A__P__U_"/>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COSTOS OFICIN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PE_02"/>
      <sheetName val="5094-2003"/>
      <sheetName val="Listado"/>
      <sheetName val="Estruc_ Tarif"/>
      <sheetName val="RECIBO FINAL"/>
      <sheetName val="PE-02"/>
      <sheetName val="FICHA EBI 1 de 6 "/>
      <sheetName val="BASE"/>
      <sheetName val="BASE DATOS"/>
      <sheetName val="MANO DE OBRA"/>
      <sheetName val="EQUIPO"/>
      <sheetName val="MATERIALES"/>
      <sheetName val="INSUMOS"/>
      <sheetName val="Hoja3"/>
      <sheetName val="1.1"/>
      <sheetName val="TUBERIA"/>
      <sheetName val="Hoja2"/>
      <sheetName val="Listas"/>
      <sheetName val="PRECIOS"/>
      <sheetName val="letra"/>
      <sheetName val="PRESUPUESTO"/>
      <sheetName val="5. MODIFICATORIA"/>
      <sheetName val="CRA.MODI"/>
      <sheetName val="UNITARIOS_GENERALES"/>
      <sheetName val="5__MODIFICATORIA"/>
      <sheetName val="Datos Generales"/>
      <sheetName val="\Documents and Settings\Adminis"/>
      <sheetName val="UNITARIOS GENERALES.xls"/>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ofinanciacion\FICHAS Y FORMAT"/>
      <sheetName val="\A\Cofinanciacion\FICHAS Y FORM"/>
      <sheetName val="Desmonte y Limpieza"/>
      <sheetName val="Form5 _Pág_ 1"/>
      <sheetName val="Form5 _Pág_ 2"/>
      <sheetName val="UNITARIOS"/>
      <sheetName val="DATOS GRAFICOS"/>
      <sheetName val="APU"/>
      <sheetName val="AIU"/>
      <sheetName val="7.12"/>
      <sheetName val="Tablas"/>
      <sheetName val="PRESUP. RESUMEN"/>
      <sheetName val="Sheet1"/>
      <sheetName val="Hoja1"/>
      <sheetName val="Jornales"/>
      <sheetName val="PU"/>
      <sheetName val="PRESUP"/>
      <sheetName val="Summary"/>
      <sheetName val="SOURCES"/>
      <sheetName val="STRSUMM0"/>
      <sheetName val="FMI044"/>
      <sheetName val="Personalizar"/>
      <sheetName val="Modelo"/>
      <sheetName val="AIUsan"/>
      <sheetName val="UNITARIOS%20GENERALES.xls"/>
      <sheetName val="Datos"/>
      <sheetName val="ACTA 1 INICIO"/>
      <sheetName val="RECURSOS"/>
      <sheetName val="ANALISIS DE PRECIOS UNITARIOS"/>
      <sheetName val="ANEXO 9 (MATERIAL)"/>
      <sheetName val="Anexo 13"/>
      <sheetName val="Formato"/>
      <sheetName val="Parámetros"/>
      <sheetName val="EYD "/>
      <sheetName val="EBI-1"/>
      <sheetName val="List.Mat"/>
      <sheetName val="List.Equi"/>
      <sheetName val="List.M.Obra"/>
      <sheetName val="Unit"/>
      <sheetName val="PresuPDosPozos"/>
      <sheetName val="PresuV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sheetData sheetId="82"/>
      <sheetData sheetId="83"/>
      <sheetData sheetId="84"/>
      <sheetData sheetId="85"/>
      <sheetData sheetId="8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SOLICITUD_N"/>
      <sheetName val="_NIVEL_DE_CRITICIDAD"/>
      <sheetName val="REQUISITOS_MINIMOS"/>
      <sheetName val="_FACTORES_DE_EVALUACION"/>
      <sheetName val="ANALISIS_TIPO_DE_RIESGO"/>
      <sheetName val="MATRIZ_RIESGO_Y_EXPOSICION"/>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RESUMEN_EVALUACION"/>
      <sheetName val="ASPECTOS_TECNICOS"/>
      <sheetName val="MENOR_VALOR_1"/>
      <sheetName val="MEDIA_GEOMETRICA"/>
      <sheetName val="CAPACIDAD_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sheetData sheetId="9">
        <row r="12">
          <cell r="O12" t="str">
            <v>AÑO</v>
          </cell>
        </row>
      </sheetData>
      <sheetData sheetId="10"/>
      <sheetData sheetId="11">
        <row r="8">
          <cell r="J8">
            <v>136500000</v>
          </cell>
        </row>
      </sheetData>
      <sheetData sheetId="12"/>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HOJA_DE_COSTOS"/>
      <sheetName val="AFE_FRAC"/>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sheetData sheetId="7"/>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Info Ejec"/>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 val="Hoja1"/>
      <sheetName val="BASE"/>
      <sheetName val="PROGRAMACION_"/>
      <sheetName val="Análisis de precios"/>
      <sheetName val="RELACI~1"/>
      <sheetName val="RELACI~1.XLS"/>
      <sheetName val="\\Phenom_x3\d\ADMINISTRACIÓN VI"/>
      <sheetName val="EMPRESA"/>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5094-2003"/>
      <sheetName val="Avances"/>
      <sheetName val="IMPROVEMENTS TO SITE"/>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Equipo"/>
      <sheetName val="materiales"/>
      <sheetName val="otros"/>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General"/>
      <sheetName val="GENERALIDADES "/>
      <sheetName val="Estructura"/>
      <sheetName val="Duitama-La_Palmera"/>
      <sheetName val="Análisis_de_precios"/>
      <sheetName val="BASEDuitama-La_Palmera"/>
      <sheetName val="Formular"/>
      <sheetName val="Recursos"/>
      <sheetName val="Info-Portaf"/>
      <sheetName val="Datos"/>
      <sheetName val="precios-básicos2002"/>
      <sheetName val="ITEMS"/>
      <sheetName val="Hoja1"/>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Presupuesto_petrominerales_2"/>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sheetData sheetId="4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ábana"/>
      <sheetName val="PLAN DE INVERSION ANTICIPO"/>
      <sheetName val="inv mensual"/>
      <sheetName val="borrador flujo inv"/>
      <sheetName val="social-ambiental"/>
      <sheetName val="AU"/>
      <sheetName val="10_HS"/>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RECURSOS"/>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LISTA_CÓDIGOS"/>
      <sheetName val="BASE_APU"/>
      <sheetName val="MANO_DE_OBRA"/>
      <sheetName val="TARIFAS-JORNAL-DIST"/>
      <sheetName val="TABL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ow r="1">
          <cell r="A1">
            <v>0</v>
          </cell>
        </row>
      </sheetData>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ow r="1">
          <cell r="A1">
            <v>0</v>
          </cell>
        </row>
      </sheetData>
      <sheetData sheetId="42"/>
      <sheetData sheetId="43"/>
      <sheetData sheetId="44"/>
      <sheetData sheetId="45"/>
      <sheetData sheetId="46" refreshError="1"/>
      <sheetData sheetId="47" refreshError="1"/>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ow r="1">
          <cell r="A1" t="str">
            <v>CODIGO</v>
          </cell>
        </row>
      </sheetData>
      <sheetData sheetId="62"/>
      <sheetData sheetId="63"/>
      <sheetData sheetId="64"/>
      <sheetData sheetId="65"/>
      <sheetData sheetId="66"/>
      <sheetData sheetId="67"/>
      <sheetData sheetId="68"/>
      <sheetData sheetId="69"/>
      <sheetData sheetId="70" refreshError="1"/>
      <sheetData sheetId="71"/>
      <sheetData sheetId="72"/>
      <sheetData sheetId="73"/>
      <sheetData sheetId="74" refreshError="1"/>
      <sheetData sheetId="7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ManoDeObra"/>
      <sheetName val="UNITARIOS"/>
      <sheetName val="320.1"/>
      <sheetName val="330.2"/>
      <sheetName val="700.1"/>
      <sheetName val="Precios"/>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220.1"/>
      <sheetName val="330.1"/>
      <sheetName val="640.1.2"/>
      <sheetName val="673.1"/>
      <sheetName val="673.2"/>
      <sheetName val="Indicadores Gestión"/>
      <sheetName val="PR-04"/>
      <sheetName val="tipo_recurso"/>
      <sheetName val="Listado"/>
      <sheetName val="tipos_entidad"/>
      <sheetName val="Unidades"/>
      <sheetName val="APU"/>
      <sheetName val="INV"/>
      <sheetName val="AASHTO"/>
      <sheetName val="TUBERIA"/>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ctual Data (MAP)"/>
      <sheetName val="Actual Data (STX)"/>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ow r="2">
          <cell r="A2" t="str">
            <v>INVÍAS - TERRITORIAL CORDOBA - GRUPO 3</v>
          </cell>
        </row>
      </sheetData>
      <sheetData sheetId="79"/>
      <sheetData sheetId="80"/>
      <sheetData sheetId="81"/>
      <sheetData sheetId="82">
        <row r="2">
          <cell r="A2" t="str">
            <v>INVÍAS - TERRITORIAL CORDOBA - GRUPO 3</v>
          </cell>
        </row>
      </sheetData>
      <sheetData sheetId="83"/>
      <sheetData sheetId="84"/>
      <sheetData sheetId="85"/>
      <sheetData sheetId="86"/>
      <sheetData sheetId="87"/>
      <sheetData sheetId="88">
        <row r="2">
          <cell r="A2" t="str">
            <v>INVÍAS - TERRITORIAL CORDOBA - GRUPO 3</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row r="2">
          <cell r="A2" t="str">
            <v>INVÍAS - TERRITORIAL CORDOBA - GRUPO 3</v>
          </cell>
        </row>
      </sheetData>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sheetData sheetId="132">
        <row r="2">
          <cell r="A2" t="str">
            <v>INVÍAS - TERRITORIAL CORDOBA - GRUPO 3</v>
          </cell>
        </row>
      </sheetData>
      <sheetData sheetId="133">
        <row r="2">
          <cell r="A2" t="str">
            <v>INVÍAS - TERRITORIAL CORDOBA - GRUPO 3</v>
          </cell>
        </row>
      </sheetData>
      <sheetData sheetId="134"/>
      <sheetData sheetId="135">
        <row r="2">
          <cell r="A2" t="str">
            <v>INVÍAS - TERRITORIAL CORDOBA - GRUPO 3</v>
          </cell>
        </row>
      </sheetData>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sheetData sheetId="140">
        <row r="2">
          <cell r="A2" t="str">
            <v>INVÍAS - TERRITORIAL CORDOBA - GRUPO 3</v>
          </cell>
        </row>
      </sheetData>
      <sheetData sheetId="141">
        <row r="2">
          <cell r="A2" t="str">
            <v>INVÍAS - TERRITORIAL CORDOBA - GRUPO 3</v>
          </cell>
        </row>
      </sheetData>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ow r="2">
          <cell r="A2" t="str">
            <v>INVÍAS - TERRITORIAL CORDOBA - GRUPO 3</v>
          </cell>
        </row>
      </sheetData>
      <sheetData sheetId="175"/>
      <sheetData sheetId="176">
        <row r="2">
          <cell r="A2" t="str">
            <v>INVÍAS - TERRITORIAL CORDOBA - GRUPO 3</v>
          </cell>
        </row>
      </sheetData>
      <sheetData sheetId="177">
        <row r="2">
          <cell r="A2" t="str">
            <v>INVÍAS - TERRITORIAL CORDOBA - GRUPO 3</v>
          </cell>
        </row>
      </sheetData>
      <sheetData sheetId="178">
        <row r="2">
          <cell r="A2" t="str">
            <v>INVÍAS - TERRITORIAL CORDOBA - GRUPO 3</v>
          </cell>
        </row>
      </sheetData>
      <sheetData sheetId="179">
        <row r="2">
          <cell r="A2" t="str">
            <v>INVÍAS - TERRITORIAL CORDOBA - GRUPO 3</v>
          </cell>
        </row>
      </sheetData>
      <sheetData sheetId="180">
        <row r="2">
          <cell r="A2" t="str">
            <v>INVÍAS - TERRITORIAL CORDOBA - GRUPO 3</v>
          </cell>
        </row>
      </sheetData>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ow r="2">
          <cell r="A2" t="str">
            <v>INVÍAS - TERRITORIAL CORDOBA - GRUPO 3</v>
          </cell>
        </row>
      </sheetData>
      <sheetData sheetId="235"/>
      <sheetData sheetId="236"/>
      <sheetData sheetId="237"/>
      <sheetData sheetId="238">
        <row r="2">
          <cell r="A2" t="str">
            <v>INVÍAS - TERRITORIAL CORDOBA - GRUPO 3</v>
          </cell>
        </row>
      </sheetData>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2">
          <cell r="A2" t="str">
            <v>INVÍAS - TERRITORIAL CORDOBA - GRUPO 3</v>
          </cell>
        </row>
      </sheetData>
      <sheetData sheetId="287"/>
      <sheetData sheetId="288"/>
      <sheetData sheetId="289"/>
      <sheetData sheetId="290">
        <row r="2">
          <cell r="A2" t="str">
            <v>INVÍAS - TERRITORIAL CORDOBA - GRUPO 3</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sheetData sheetId="344"/>
      <sheetData sheetId="345"/>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ow r="2">
          <cell r="A2">
            <v>0</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 val="Datos-Gráfica"/>
      <sheetName val="Análisis de precios"/>
      <sheetName val="Form5 _Pág_ 2"/>
      <sheetName val="Form5 _Pág_ 1"/>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SUMINISTRO PARA INFORME"/>
      <sheetName val="Itemes Renovación"/>
      <sheetName val="AC2-AG96"/>
      <sheetName val="Formulario N° 4"/>
      <sheetName val="MATERIALES"/>
      <sheetName val="EQUIP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GPI 526"/>
      <sheetName val="SKJ452"/>
      <sheetName val="ITA878"/>
      <sheetName val="AEA-944"/>
      <sheetName val="DUB-823"/>
      <sheetName val="XXJ617"/>
      <sheetName val="SNG_855"/>
      <sheetName val="VEA 374"/>
      <sheetName val="HFB024"/>
      <sheetName val="PAJ825"/>
      <sheetName val="1"/>
      <sheetName val="ACTA_DE_OBRA"/>
      <sheetName val="ACTA_DE_OBRA1"/>
      <sheetName val="ACTA_DE_OBRA2"/>
      <sheetName val="Análisis_de_preci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0"/>
      <sheetName val="[Acta No 4.xlsx]__cceficient_11"/>
      <sheetName val=" ASR+Nafta"/>
      <sheetName val="Todo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9"/>
      <sheetName val="[a  aaInformación]__cceficien_2"/>
      <sheetName val="[a  aaInformación]__cceficien_4"/>
      <sheetName val="[a  aaInformación]__cceficien_3"/>
      <sheetName val="[a  aaInformación]__cceficien_5"/>
      <sheetName val="[a  aaInformación]__cceficien_6"/>
      <sheetName val="[a  aaInformación]__cceficien_8"/>
      <sheetName val="[a  aaInformación]__cceficien_7"/>
      <sheetName val="[a  aaInformación]__cceficie_10"/>
      <sheetName val="[a  aaInformación]__cceficie_11"/>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Concretos y morteros"/>
      <sheetName val="Datos iniciales "/>
      <sheetName val="Transporte"/>
      <sheetName val="\\Pc2\amv1-real\MANTENIMIENTO R"/>
      <sheetName val="Hoja 1 "/>
      <sheetName val="INFORME SEMANAL"/>
      <sheetName val="AVANCE SEMANAL"/>
      <sheetName val="CLIMA mes"/>
      <sheetName val="REG FOTO"/>
      <sheetName val="SISOMA"/>
      <sheetName val="[a  aaInformación]//cceficiente"/>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_15"/>
      <sheetName val="[a  aaInformación]__cceficie_14"/>
      <sheetName val="[a  aaInformación]__cceficie_12"/>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STRSUMM0"/>
      <sheetName val="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ESTADO RED"/>
      <sheetName val="CARRETERAS"/>
      <sheetName val="GENERALIDADES "/>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UNITARIOS_GENERALES"/>
      <sheetName val="Insum"/>
      <sheetName val="BASES"/>
      <sheetName val="MC SF GAVIONES"/>
      <sheetName val="PESOS"/>
      <sheetName val="civ_roma"/>
      <sheetName val="Summary"/>
      <sheetName val="Hoja3"/>
      <sheetName val="MANO DE OBRA"/>
      <sheetName val="1.1"/>
      <sheetName val="EQUIPO"/>
      <sheetName val="TUBERIA"/>
      <sheetName val="Hoja2"/>
      <sheetName val="MATERIALES"/>
      <sheetName val="Datos Generales"/>
      <sheetName val="ANEXO 9 (MATERIAL)"/>
      <sheetName val="Anexo 13"/>
      <sheetName val="PRECIOS"/>
      <sheetName val="UNITARIOS"/>
      <sheetName val="PE-02"/>
      <sheetName val="BASE"/>
      <sheetName val="PE_02"/>
      <sheetName val="DATOS GRAFICOS"/>
      <sheetName val="Estruc_ Tarif"/>
      <sheetName val="Listado"/>
      <sheetName val="FICHA EBI 1 de 6 "/>
      <sheetName val="BASE DATOS"/>
      <sheetName val="RECIBO FINAL"/>
      <sheetName val="5094-2003"/>
      <sheetName val="INSUMOS"/>
      <sheetName val="Listas"/>
      <sheetName val="Desmonte y Limpieza"/>
      <sheetName val="Form5 _Pág_ 1"/>
      <sheetName val="Form5 _Pág_ 2"/>
      <sheetName val="ITEMS"/>
      <sheetName val="APU"/>
      <sheetName val="AIU"/>
      <sheetName val="CONS"/>
      <sheetName val="31"/>
      <sheetName val="7.12"/>
      <sheetName val="Tablas"/>
      <sheetName val="UNITARIOS GENERALES.xls"/>
      <sheetName val="LSAL"/>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quisición1"/>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 Liquidacion de Obra por Tramos"/>
      <sheetName val="SALARIOS"/>
      <sheetName val="APU NO PREVISTO"/>
      <sheetName val="PPTA (3)"/>
      <sheetName val="PPTA (2)"/>
      <sheetName val="PPTA"/>
      <sheetName val="2,2,6,1 Pilotes 0,30"/>
      <sheetName val="5. ELECTRICO"/>
      <sheetName val="PUNITARIOS_PARA_241201_2S10"/>
      <sheetName val="PR_110"/>
      <sheetName val="ESTADO_RED_TEC10"/>
      <sheetName val="PREACTA_1010"/>
      <sheetName val="PREACTA_910"/>
      <sheetName val="062"/>
      <sheetName val="LISTA DE PRECIOS"/>
      <sheetName val="Listado"/>
      <sheetName val="Bajadas"/>
      <sheetName val="NARIÑ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Hoja2"/>
      <sheetName val="TABLA_2008"/>
      <sheetName val="PERSONAL"/>
      <sheetName val="Tarifa MT"/>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Cuadr."/>
      <sheetName val="materiales"/>
      <sheetName val="otros"/>
      <sheetName val="PREACTA_61"/>
      <sheetName val="A_P_U1"/>
      <sheetName val="A_P_U"/>
      <sheetName val="Summary"/>
      <sheetName val="CODCONST"/>
      <sheetName val="PREACTA Y CONTRATISTAS"/>
      <sheetName val="Bases 2A"/>
      <sheetName val="7.1.8.1.1"/>
      <sheetName val="PUNITARIOS PARA 241201 2S.xls"/>
      <sheetName val="OBRAS SES"/>
      <sheetName val="skj452"/>
      <sheetName val="ita878"/>
      <sheetName val="aea-944"/>
      <sheetName val="dub-823"/>
      <sheetName val="gpi 526"/>
      <sheetName val="xxj617"/>
      <sheetName val="sng_855"/>
      <sheetName val="vea 374"/>
      <sheetName val="hfb024"/>
      <sheetName val="paj825"/>
      <sheetName val="@RISK - Correlaciones"/>
      <sheetName val="PLAN DE INVERSION ANTICIPO"/>
      <sheetName val="inv mensual"/>
      <sheetName val="borrador flujo inv"/>
      <sheetName val="social-ambiental"/>
      <sheetName val="AU"/>
      <sheetName val="Acta"/>
      <sheetName val="BALANCE"/>
      <sheetName val="ITEMS NO REVISTOS"/>
      <sheetName val="APU ELECTRICOS"/>
      <sheetName val="CONT_ADI"/>
      <sheetName val="mdo"/>
      <sheetName val="equip"/>
      <sheetName val="mat"/>
      <sheetName val="CIRCUITOS CODENSA"/>
      <sheetName val="Proveedores y acreedores"/>
      <sheetName val="c2_5y2_613"/>
      <sheetName val="PREACTA_62"/>
      <sheetName val="TABLA_20082"/>
      <sheetName val="c2_5y2_612"/>
      <sheetName val="TABLA_20081"/>
      <sheetName val="c2_5y2_611"/>
      <sheetName val="Excavación_Mat__Común_Estacione"/>
      <sheetName val="Demolición_Pavimento"/>
      <sheetName val="SUB_APU"/>
      <sheetName val="A__P__U_"/>
      <sheetName val="RELACION_MES"/>
      <sheetName val="ESTADO_VÍA-CRIT_TECNICO"/>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 val="DEST. MEDIOS"/>
      <sheetName val="COMBUASF"/>
      <sheetName val="BALCRUDO"/>
      <sheetName val="CARGASPROC."/>
      <sheetName val="G L P  FINAL"/>
      <sheetName val="CURVA"/>
      <sheetName val="CRA_MODI"/>
      <sheetName val="K16+000_AL_K18+500"/>
      <sheetName val="K23+200_AL_K24+700"/>
      <sheetName val="k18+500_AL_K23+050"/>
      <sheetName val="Presupuesto_PUENTE"/>
      <sheetName val="VOLUMENES_(4)"/>
      <sheetName val="VOLUMENES_(4SA)"/>
      <sheetName val="BASE"/>
      <sheetName val="inst"/>
      <sheetName val="CHINCHINA FINAL . A CEROS"/>
      <sheetName val="Memoria de calculo"/>
      <sheetName val="Poblacion"/>
      <sheetName val="glvc"/>
      <sheetName val="for 6"/>
      <sheetName val="APU"/>
      <sheetName val="devdic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ow r="48">
          <cell r="E48">
            <v>0</v>
          </cell>
        </row>
      </sheetData>
      <sheetData sheetId="102">
        <row r="48">
          <cell r="E48">
            <v>0</v>
          </cell>
        </row>
      </sheetData>
      <sheetData sheetId="103"/>
      <sheetData sheetId="104"/>
      <sheetData sheetId="105" refreshError="1"/>
      <sheetData sheetId="106" refreshError="1"/>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refreshError="1"/>
      <sheetData sheetId="131"/>
      <sheetData sheetId="132" refreshError="1"/>
      <sheetData sheetId="133"/>
      <sheetData sheetId="134"/>
      <sheetData sheetId="135"/>
      <sheetData sheetId="136"/>
      <sheetData sheetId="137" refreshError="1"/>
      <sheetData sheetId="138" refreshError="1"/>
      <sheetData sheetId="139"/>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refreshError="1"/>
      <sheetData sheetId="185">
        <row r="48">
          <cell r="E48">
            <v>0</v>
          </cell>
        </row>
      </sheetData>
      <sheetData sheetId="186"/>
      <sheetData sheetId="187"/>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refreshError="1"/>
      <sheetData sheetId="231" refreshError="1"/>
      <sheetData sheetId="232"/>
      <sheetData sheetId="233">
        <row r="48">
          <cell r="E48">
            <v>0</v>
          </cell>
        </row>
      </sheetData>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aida Escalonada Alcant"/>
      <sheetName val="[A MInformes M]__cceficiente__2"/>
      <sheetName val="\\SERVIDOR\Public2\MANTENIMIENT"/>
      <sheetName val="\MANTENIMIENTO RUTA 1001_MARZO "/>
      <sheetName val="\D\MANTENIMIENTO RUTA 1001_MARZ"/>
      <sheetName val="\G\D\MANTENIMIENTO RUTA 1001_MA"/>
      <sheetName val="BALANCE- RECURSOS"/>
      <sheetName val="SAL_BPX"/>
      <sheetName val="Datos"/>
      <sheetName val="[A MInformes M]__cceficiente__7"/>
      <sheetName val="[A MInformes M]__cceficiente__3"/>
      <sheetName val="[A MInformes M]__cceficiente__5"/>
      <sheetName val="[A MInformes M]__cceficiente__4"/>
      <sheetName val="[A MInformes M]__cceficiente__6"/>
      <sheetName val="2004"/>
      <sheetName val="[A MInformes M]__cceficiente__8"/>
      <sheetName val="[A MInformes M]__cceficiente__9"/>
      <sheetName val="[A MInformes M]__cceficient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Control_Sheet"/>
      <sheetName val="AISLAMIENTO_CATEGORIAS_II_Y_III"/>
      <sheetName val="AISLAMIENTO_DIESEL"/>
      <sheetName val="AISLAMIENTO_POSITIVO"/>
      <sheetName val="AISLAMIENTO_ELECTRICO"/>
      <sheetName val="ACTIVIDAD_INTRUSIVA(1)"/>
      <sheetName val="ACTIVIDAD_INTRUSIVA(2)"/>
      <sheetName val="RTA_Module"/>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sheetData sheetId="10">
        <row r="17">
          <cell r="G17" t="str">
            <v>HAZARDS</v>
          </cell>
        </row>
      </sheetData>
      <sheetData sheetId="11"/>
      <sheetData sheetId="12"/>
      <sheetData sheetId="13"/>
      <sheetData sheetId="14"/>
      <sheetData sheetId="15"/>
      <sheetData sheetId="16"/>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M147"/>
  <sheetViews>
    <sheetView showGridLines="0" tabSelected="1" view="pageBreakPreview" topLeftCell="A117" zoomScaleNormal="100" zoomScaleSheetLayoutView="100" zoomScalePageLayoutView="55" workbookViewId="0">
      <selection activeCell="L121" sqref="L121"/>
    </sheetView>
  </sheetViews>
  <sheetFormatPr baseColWidth="10" defaultColWidth="11.42578125" defaultRowHeight="14.25"/>
  <cols>
    <col min="1" max="2" width="3.42578125" style="132" customWidth="1"/>
    <col min="3" max="3" width="10.28515625" style="132" customWidth="1"/>
    <col min="4" max="4" width="73.42578125" style="132" customWidth="1"/>
    <col min="5" max="5" width="8.5703125" style="132" customWidth="1"/>
    <col min="6" max="6" width="18.5703125" style="132" customWidth="1"/>
    <col min="7" max="7" width="22" style="132" customWidth="1"/>
    <col min="8" max="8" width="33" style="132" customWidth="1"/>
    <col min="9" max="9" width="3.42578125" style="132" customWidth="1"/>
    <col min="10" max="10" width="2.5703125" style="132" customWidth="1"/>
    <col min="11" max="11" width="30.28515625" style="132" customWidth="1"/>
    <col min="12" max="12" width="20.5703125" style="132" customWidth="1"/>
    <col min="13" max="16384" width="11.42578125" style="132"/>
  </cols>
  <sheetData>
    <row r="1" spans="1:13" ht="30.75" customHeight="1">
      <c r="A1" s="129"/>
      <c r="B1" s="130"/>
      <c r="C1" s="208"/>
      <c r="D1" s="208"/>
      <c r="E1" s="148"/>
      <c r="F1" s="148"/>
      <c r="G1" s="148"/>
      <c r="H1" s="148"/>
      <c r="I1" s="131"/>
      <c r="J1" s="129"/>
    </row>
    <row r="2" spans="1:13" ht="15">
      <c r="A2" s="129"/>
      <c r="B2" s="130"/>
      <c r="C2" s="216" t="s">
        <v>239</v>
      </c>
      <c r="D2" s="217"/>
      <c r="E2" s="217"/>
      <c r="F2" s="217"/>
      <c r="G2" s="148"/>
      <c r="H2" s="148"/>
      <c r="I2" s="131"/>
      <c r="J2" s="129"/>
      <c r="K2" s="148"/>
      <c r="L2" s="129"/>
      <c r="M2" s="129"/>
    </row>
    <row r="3" spans="1:13" ht="15.75" customHeight="1" thickBot="1">
      <c r="A3" s="129"/>
      <c r="B3" s="130"/>
      <c r="C3" s="117"/>
      <c r="D3" s="118" t="s">
        <v>240</v>
      </c>
      <c r="E3" s="117"/>
      <c r="F3" s="118"/>
      <c r="G3" s="190"/>
      <c r="H3" s="190"/>
      <c r="I3" s="131"/>
      <c r="J3" s="129"/>
      <c r="K3" s="191"/>
      <c r="L3" s="129"/>
      <c r="M3" s="129"/>
    </row>
    <row r="4" spans="1:13" s="135" customFormat="1" ht="15">
      <c r="A4" s="133"/>
      <c r="B4" s="134"/>
      <c r="C4" s="209" t="s">
        <v>154</v>
      </c>
      <c r="D4" s="209"/>
      <c r="E4" s="209"/>
      <c r="F4" s="209"/>
      <c r="G4" s="209"/>
      <c r="H4" s="210"/>
      <c r="I4" s="131"/>
      <c r="J4" s="129"/>
    </row>
    <row r="5" spans="1:13" ht="43.5" customHeight="1" thickBot="1">
      <c r="A5" s="129"/>
      <c r="B5" s="136"/>
      <c r="C5" s="211"/>
      <c r="D5" s="211"/>
      <c r="E5" s="211"/>
      <c r="F5" s="211"/>
      <c r="G5" s="211"/>
      <c r="H5" s="212"/>
      <c r="I5" s="131"/>
      <c r="J5" s="129"/>
    </row>
    <row r="6" spans="1:13" ht="42.75" customHeight="1">
      <c r="A6" s="129"/>
      <c r="B6" s="136"/>
      <c r="C6" s="213" t="s">
        <v>1</v>
      </c>
      <c r="D6" s="213"/>
      <c r="E6" s="213"/>
      <c r="F6" s="213"/>
      <c r="G6" s="213"/>
      <c r="H6" s="214"/>
      <c r="I6" s="131"/>
      <c r="J6" s="129"/>
    </row>
    <row r="7" spans="1:13" ht="30" customHeight="1" thickBot="1">
      <c r="A7" s="129"/>
      <c r="B7" s="130"/>
      <c r="C7" s="218"/>
      <c r="D7" s="218"/>
      <c r="E7" s="218"/>
      <c r="F7" s="218"/>
      <c r="G7" s="218"/>
      <c r="H7" s="219"/>
      <c r="I7" s="131"/>
      <c r="J7" s="129"/>
    </row>
    <row r="8" spans="1:13" ht="30" customHeight="1">
      <c r="A8" s="129"/>
      <c r="B8" s="130"/>
      <c r="C8" s="229" t="s">
        <v>31</v>
      </c>
      <c r="D8" s="231" t="s">
        <v>2</v>
      </c>
      <c r="E8" s="223" t="s">
        <v>3</v>
      </c>
      <c r="F8" s="223" t="s">
        <v>4</v>
      </c>
      <c r="G8" s="225" t="s">
        <v>5</v>
      </c>
      <c r="H8" s="227" t="s">
        <v>6</v>
      </c>
      <c r="I8" s="131"/>
      <c r="J8" s="129"/>
    </row>
    <row r="9" spans="1:13" ht="30" customHeight="1" thickBot="1">
      <c r="A9" s="129"/>
      <c r="B9" s="130"/>
      <c r="C9" s="230"/>
      <c r="D9" s="232"/>
      <c r="E9" s="224"/>
      <c r="F9" s="224"/>
      <c r="G9" s="226"/>
      <c r="H9" s="228"/>
      <c r="I9" s="131"/>
      <c r="J9" s="129"/>
    </row>
    <row r="10" spans="1:13" ht="30" customHeight="1" thickBot="1">
      <c r="A10" s="129"/>
      <c r="B10" s="130"/>
      <c r="C10" s="180" t="s">
        <v>87</v>
      </c>
      <c r="D10" s="155"/>
      <c r="E10" s="155"/>
      <c r="F10" s="155"/>
      <c r="G10" s="156"/>
      <c r="H10" s="157"/>
      <c r="I10" s="131"/>
      <c r="J10" s="129"/>
    </row>
    <row r="11" spans="1:13" ht="30" customHeight="1" thickBot="1">
      <c r="A11" s="129"/>
      <c r="B11" s="130"/>
      <c r="C11" s="177" t="s">
        <v>102</v>
      </c>
      <c r="D11" s="108" t="s">
        <v>86</v>
      </c>
      <c r="E11" s="108"/>
      <c r="F11" s="108"/>
      <c r="G11" s="108"/>
      <c r="H11" s="109"/>
      <c r="I11" s="131"/>
      <c r="J11" s="129"/>
    </row>
    <row r="12" spans="1:13" ht="24" customHeight="1">
      <c r="A12" s="129"/>
      <c r="B12" s="130"/>
      <c r="C12" s="161" t="s">
        <v>73</v>
      </c>
      <c r="D12" s="165" t="s">
        <v>78</v>
      </c>
      <c r="E12" s="166" t="s">
        <v>83</v>
      </c>
      <c r="F12" s="178">
        <v>500</v>
      </c>
      <c r="G12" s="179">
        <v>30877.581400000003</v>
      </c>
      <c r="H12" s="163">
        <f>F12*G12</f>
        <v>15438790.700000001</v>
      </c>
      <c r="I12" s="131"/>
      <c r="J12" s="129"/>
    </row>
    <row r="13" spans="1:13" ht="17.25" customHeight="1">
      <c r="A13" s="129"/>
      <c r="B13" s="130"/>
      <c r="C13" s="152" t="s">
        <v>74</v>
      </c>
      <c r="D13" s="149" t="s">
        <v>79</v>
      </c>
      <c r="E13" s="150" t="s">
        <v>84</v>
      </c>
      <c r="F13" s="151">
        <v>200</v>
      </c>
      <c r="G13" s="164">
        <v>33616.51</v>
      </c>
      <c r="H13" s="163">
        <f t="shared" ref="H13:H16" si="0">F13*G13</f>
        <v>6723302</v>
      </c>
      <c r="I13" s="131"/>
      <c r="J13" s="129"/>
    </row>
    <row r="14" spans="1:13" ht="17.25" customHeight="1">
      <c r="A14" s="129"/>
      <c r="B14" s="130"/>
      <c r="C14" s="153" t="s">
        <v>75</v>
      </c>
      <c r="D14" s="149" t="s">
        <v>80</v>
      </c>
      <c r="E14" s="150" t="s">
        <v>84</v>
      </c>
      <c r="F14" s="151">
        <v>503</v>
      </c>
      <c r="G14" s="164">
        <v>24297.759999999998</v>
      </c>
      <c r="H14" s="163">
        <f t="shared" si="0"/>
        <v>12221773.279999999</v>
      </c>
      <c r="I14" s="131"/>
      <c r="J14" s="129"/>
    </row>
    <row r="15" spans="1:13" ht="17.25" customHeight="1">
      <c r="A15" s="129"/>
      <c r="B15" s="130"/>
      <c r="C15" s="152" t="s">
        <v>76</v>
      </c>
      <c r="D15" s="149" t="s">
        <v>81</v>
      </c>
      <c r="E15" s="150" t="s">
        <v>84</v>
      </c>
      <c r="F15" s="151">
        <v>2500</v>
      </c>
      <c r="G15" s="164">
        <v>14921.39</v>
      </c>
      <c r="H15" s="163">
        <f t="shared" si="0"/>
        <v>37303475</v>
      </c>
      <c r="I15" s="131"/>
      <c r="J15" s="129"/>
    </row>
    <row r="16" spans="1:13" ht="17.25" customHeight="1">
      <c r="A16" s="129"/>
      <c r="B16" s="130"/>
      <c r="C16" s="153" t="s">
        <v>77</v>
      </c>
      <c r="D16" s="149" t="s">
        <v>82</v>
      </c>
      <c r="E16" s="150" t="s">
        <v>85</v>
      </c>
      <c r="F16" s="151">
        <v>200</v>
      </c>
      <c r="G16" s="164">
        <v>6010.75</v>
      </c>
      <c r="H16" s="163">
        <f t="shared" si="0"/>
        <v>1202150</v>
      </c>
      <c r="I16" s="131"/>
      <c r="J16" s="129"/>
    </row>
    <row r="17" spans="1:10" ht="22.5" customHeight="1" thickBot="1">
      <c r="A17" s="129"/>
      <c r="B17" s="130"/>
      <c r="C17" s="168" t="s">
        <v>7</v>
      </c>
      <c r="D17" s="170"/>
      <c r="E17" s="169"/>
      <c r="F17" s="171"/>
      <c r="G17" s="172"/>
      <c r="H17" s="173">
        <f>SUM(H12:H16)</f>
        <v>72889490.980000004</v>
      </c>
      <c r="I17" s="131"/>
      <c r="J17" s="129"/>
    </row>
    <row r="18" spans="1:10" ht="15" customHeight="1" thickBot="1">
      <c r="A18" s="129"/>
      <c r="B18" s="130"/>
      <c r="C18" s="177" t="s">
        <v>103</v>
      </c>
      <c r="D18" s="108" t="s">
        <v>88</v>
      </c>
      <c r="E18" s="108"/>
      <c r="F18" s="108"/>
      <c r="G18" s="108"/>
      <c r="H18" s="167"/>
      <c r="I18" s="131"/>
      <c r="J18" s="129"/>
    </row>
    <row r="19" spans="1:10" ht="17.25" customHeight="1">
      <c r="A19" s="129"/>
      <c r="B19" s="130"/>
      <c r="C19" s="153" t="s">
        <v>104</v>
      </c>
      <c r="D19" s="165" t="s">
        <v>109</v>
      </c>
      <c r="E19" s="166" t="s">
        <v>84</v>
      </c>
      <c r="F19" s="151">
        <v>180</v>
      </c>
      <c r="G19" s="164">
        <v>137647.99</v>
      </c>
      <c r="H19" s="163">
        <f t="shared" ref="H19:H22" si="1">F19*G19</f>
        <v>24776638.199999999</v>
      </c>
      <c r="I19" s="131"/>
      <c r="J19" s="129"/>
    </row>
    <row r="20" spans="1:10" ht="17.25" customHeight="1">
      <c r="A20" s="129"/>
      <c r="B20" s="130"/>
      <c r="C20" s="153" t="s">
        <v>105</v>
      </c>
      <c r="D20" s="165" t="s">
        <v>110</v>
      </c>
      <c r="E20" s="166" t="s">
        <v>84</v>
      </c>
      <c r="F20" s="151">
        <v>2500</v>
      </c>
      <c r="G20" s="164">
        <v>94812.160000000003</v>
      </c>
      <c r="H20" s="163">
        <f t="shared" si="1"/>
        <v>237030400</v>
      </c>
      <c r="I20" s="131"/>
      <c r="J20" s="129"/>
    </row>
    <row r="21" spans="1:10" ht="17.25" customHeight="1">
      <c r="A21" s="129"/>
      <c r="B21" s="130"/>
      <c r="C21" s="153" t="s">
        <v>106</v>
      </c>
      <c r="D21" s="165" t="s">
        <v>111</v>
      </c>
      <c r="E21" s="166" t="s">
        <v>84</v>
      </c>
      <c r="F21" s="151">
        <v>50</v>
      </c>
      <c r="G21" s="164">
        <v>82842.929999999993</v>
      </c>
      <c r="H21" s="163">
        <f t="shared" si="1"/>
        <v>4142146.4999999995</v>
      </c>
      <c r="I21" s="131"/>
      <c r="J21" s="129"/>
    </row>
    <row r="22" spans="1:10" s="129" customFormat="1" ht="17.25" customHeight="1">
      <c r="B22" s="130"/>
      <c r="C22" s="153" t="s">
        <v>107</v>
      </c>
      <c r="D22" s="165" t="s">
        <v>112</v>
      </c>
      <c r="E22" s="166" t="s">
        <v>84</v>
      </c>
      <c r="F22" s="151">
        <v>503</v>
      </c>
      <c r="G22" s="164">
        <v>184457.60000000001</v>
      </c>
      <c r="H22" s="163">
        <f t="shared" si="1"/>
        <v>92782172.799999997</v>
      </c>
      <c r="I22" s="131"/>
    </row>
    <row r="23" spans="1:10" ht="24.75" customHeight="1">
      <c r="B23" s="137"/>
      <c r="C23" s="153" t="s">
        <v>108</v>
      </c>
      <c r="D23" s="165" t="s">
        <v>113</v>
      </c>
      <c r="E23" s="166" t="s">
        <v>85</v>
      </c>
      <c r="F23" s="151">
        <v>40</v>
      </c>
      <c r="G23" s="164">
        <v>42781.55</v>
      </c>
      <c r="H23" s="163">
        <f>F23*G23</f>
        <v>1711262</v>
      </c>
      <c r="I23" s="138"/>
    </row>
    <row r="24" spans="1:10" ht="21.75" customHeight="1" thickBot="1">
      <c r="A24" s="129"/>
      <c r="B24" s="130"/>
      <c r="C24" s="181" t="s">
        <v>7</v>
      </c>
      <c r="D24" s="183"/>
      <c r="E24" s="183"/>
      <c r="F24" s="184"/>
      <c r="G24" s="183"/>
      <c r="H24" s="185">
        <f>SUM(H19:H23)</f>
        <v>360442619.5</v>
      </c>
      <c r="I24" s="131"/>
      <c r="J24" s="129"/>
    </row>
    <row r="25" spans="1:10" ht="15.75" customHeight="1" thickBot="1">
      <c r="A25" s="129"/>
      <c r="B25" s="130"/>
      <c r="C25" s="177" t="s">
        <v>134</v>
      </c>
      <c r="D25" s="108" t="s">
        <v>89</v>
      </c>
      <c r="E25" s="108"/>
      <c r="F25" s="108"/>
      <c r="G25" s="108"/>
      <c r="H25" s="109"/>
      <c r="I25" s="131"/>
      <c r="J25" s="129"/>
    </row>
    <row r="26" spans="1:10" ht="17.25" customHeight="1">
      <c r="A26" s="129"/>
      <c r="B26" s="130"/>
      <c r="C26" s="182" t="s">
        <v>114</v>
      </c>
      <c r="D26" s="165" t="s">
        <v>115</v>
      </c>
      <c r="E26" s="176" t="s">
        <v>83</v>
      </c>
      <c r="F26" s="178">
        <v>8</v>
      </c>
      <c r="G26" s="179">
        <v>45854.97</v>
      </c>
      <c r="H26" s="163">
        <f t="shared" ref="H26:H29" si="2">F26*G26</f>
        <v>366839.76</v>
      </c>
      <c r="I26" s="131"/>
      <c r="J26" s="129"/>
    </row>
    <row r="27" spans="1:10" ht="17.25" customHeight="1">
      <c r="A27" s="129"/>
      <c r="B27" s="130"/>
      <c r="C27" s="153" t="s">
        <v>116</v>
      </c>
      <c r="D27" s="165" t="s">
        <v>117</v>
      </c>
      <c r="E27" s="176" t="s">
        <v>83</v>
      </c>
      <c r="F27" s="151">
        <v>14</v>
      </c>
      <c r="G27" s="164">
        <v>57642.57</v>
      </c>
      <c r="H27" s="163">
        <f t="shared" si="2"/>
        <v>806995.98</v>
      </c>
      <c r="I27" s="131"/>
      <c r="J27" s="129"/>
    </row>
    <row r="28" spans="1:10" ht="17.25" customHeight="1">
      <c r="A28" s="129"/>
      <c r="B28" s="130"/>
      <c r="C28" s="153" t="s">
        <v>118</v>
      </c>
      <c r="D28" s="165" t="s">
        <v>119</v>
      </c>
      <c r="E28" s="176" t="s">
        <v>85</v>
      </c>
      <c r="F28" s="151">
        <v>10</v>
      </c>
      <c r="G28" s="164">
        <v>523611.15</v>
      </c>
      <c r="H28" s="163">
        <f t="shared" si="2"/>
        <v>5236111.5</v>
      </c>
      <c r="I28" s="131"/>
      <c r="J28" s="129"/>
    </row>
    <row r="29" spans="1:10" s="129" customFormat="1" ht="17.25" customHeight="1">
      <c r="B29" s="130"/>
      <c r="C29" s="153" t="s">
        <v>120</v>
      </c>
      <c r="D29" s="165" t="s">
        <v>121</v>
      </c>
      <c r="E29" s="176" t="s">
        <v>85</v>
      </c>
      <c r="F29" s="151">
        <v>10</v>
      </c>
      <c r="G29" s="164">
        <v>398854.35</v>
      </c>
      <c r="H29" s="163">
        <f t="shared" si="2"/>
        <v>3988543.5</v>
      </c>
      <c r="I29" s="131"/>
    </row>
    <row r="30" spans="1:10" ht="17.25" customHeight="1" thickBot="1">
      <c r="A30" s="129"/>
      <c r="B30" s="130"/>
      <c r="C30" s="181" t="s">
        <v>7</v>
      </c>
      <c r="D30" s="183"/>
      <c r="E30" s="183"/>
      <c r="F30" s="184"/>
      <c r="G30" s="183"/>
      <c r="H30" s="185">
        <f>SUM(H26:H29)</f>
        <v>10398490.74</v>
      </c>
      <c r="I30" s="131"/>
      <c r="J30" s="129"/>
    </row>
    <row r="31" spans="1:10" ht="17.25" customHeight="1" thickBot="1">
      <c r="A31" s="129"/>
      <c r="B31" s="130"/>
      <c r="C31" s="177" t="s">
        <v>135</v>
      </c>
      <c r="D31" s="108" t="s">
        <v>90</v>
      </c>
      <c r="E31" s="108"/>
      <c r="F31" s="108"/>
      <c r="G31" s="108"/>
      <c r="H31" s="109"/>
      <c r="I31" s="131"/>
      <c r="J31" s="129"/>
    </row>
    <row r="32" spans="1:10" ht="17.25" customHeight="1">
      <c r="A32" s="129"/>
      <c r="B32" s="130"/>
      <c r="C32" s="182" t="s">
        <v>122</v>
      </c>
      <c r="D32" s="165" t="s">
        <v>123</v>
      </c>
      <c r="E32" s="176" t="s">
        <v>85</v>
      </c>
      <c r="F32" s="178">
        <v>200</v>
      </c>
      <c r="G32" s="179">
        <v>139275.1</v>
      </c>
      <c r="H32" s="163">
        <f t="shared" ref="H32" si="3">F32*G32</f>
        <v>27855020</v>
      </c>
      <c r="I32" s="131"/>
      <c r="J32" s="129"/>
    </row>
    <row r="33" spans="1:10" ht="17.25" customHeight="1" thickBot="1">
      <c r="A33" s="129"/>
      <c r="B33" s="130"/>
      <c r="C33" s="168" t="s">
        <v>7</v>
      </c>
      <c r="D33" s="174"/>
      <c r="E33" s="174"/>
      <c r="F33" s="171"/>
      <c r="G33" s="174"/>
      <c r="H33" s="175">
        <f>SUM(H32)</f>
        <v>27855020</v>
      </c>
      <c r="I33" s="131"/>
      <c r="J33" s="129"/>
    </row>
    <row r="34" spans="1:10" ht="17.25" customHeight="1" thickBot="1">
      <c r="A34" s="129"/>
      <c r="B34" s="130"/>
      <c r="C34" s="177" t="s">
        <v>136</v>
      </c>
      <c r="D34" s="108" t="s">
        <v>91</v>
      </c>
      <c r="E34" s="108"/>
      <c r="F34" s="108"/>
      <c r="G34" s="108"/>
      <c r="H34" s="109"/>
      <c r="I34" s="131"/>
      <c r="J34" s="129"/>
    </row>
    <row r="35" spans="1:10" ht="17.25" customHeight="1">
      <c r="A35" s="129"/>
      <c r="B35" s="130"/>
      <c r="C35" s="153" t="s">
        <v>124</v>
      </c>
      <c r="D35" s="165" t="s">
        <v>125</v>
      </c>
      <c r="E35" s="176" t="s">
        <v>84</v>
      </c>
      <c r="F35" s="151">
        <v>2000</v>
      </c>
      <c r="G35" s="164">
        <v>17033.87</v>
      </c>
      <c r="H35" s="163">
        <f t="shared" ref="H35:H39" si="4">F35*G35</f>
        <v>34067740</v>
      </c>
      <c r="I35" s="131"/>
      <c r="J35" s="129"/>
    </row>
    <row r="36" spans="1:10" ht="17.25" customHeight="1">
      <c r="A36" s="129"/>
      <c r="B36" s="130"/>
      <c r="C36" s="153" t="s">
        <v>126</v>
      </c>
      <c r="D36" s="165" t="s">
        <v>127</v>
      </c>
      <c r="E36" s="176" t="s">
        <v>84</v>
      </c>
      <c r="F36" s="151">
        <v>3400</v>
      </c>
      <c r="G36" s="164">
        <v>16821.88</v>
      </c>
      <c r="H36" s="163">
        <f t="shared" si="4"/>
        <v>57194392</v>
      </c>
      <c r="I36" s="131"/>
      <c r="J36" s="129"/>
    </row>
    <row r="37" spans="1:10" ht="23.25" customHeight="1">
      <c r="A37" s="129"/>
      <c r="B37" s="130"/>
      <c r="C37" s="153" t="s">
        <v>128</v>
      </c>
      <c r="D37" s="165" t="s">
        <v>129</v>
      </c>
      <c r="E37" s="176" t="s">
        <v>83</v>
      </c>
      <c r="F37" s="151">
        <v>700</v>
      </c>
      <c r="G37" s="164">
        <v>25429.05</v>
      </c>
      <c r="H37" s="163">
        <f t="shared" si="4"/>
        <v>17800335</v>
      </c>
      <c r="I37" s="131"/>
      <c r="J37" s="129"/>
    </row>
    <row r="38" spans="1:10" s="129" customFormat="1" ht="23.25" customHeight="1">
      <c r="B38" s="130"/>
      <c r="C38" s="153" t="s">
        <v>130</v>
      </c>
      <c r="D38" s="165" t="s">
        <v>131</v>
      </c>
      <c r="E38" s="176" t="s">
        <v>84</v>
      </c>
      <c r="F38" s="151">
        <v>4000</v>
      </c>
      <c r="G38" s="164">
        <v>30630.61</v>
      </c>
      <c r="H38" s="163">
        <f t="shared" si="4"/>
        <v>122522440</v>
      </c>
      <c r="I38" s="131"/>
    </row>
    <row r="39" spans="1:10" ht="17.25" customHeight="1">
      <c r="B39" s="137"/>
      <c r="C39" s="153" t="s">
        <v>132</v>
      </c>
      <c r="D39" s="165" t="s">
        <v>133</v>
      </c>
      <c r="E39" s="176" t="s">
        <v>84</v>
      </c>
      <c r="F39" s="151">
        <v>1000</v>
      </c>
      <c r="G39" s="164">
        <v>43397.09</v>
      </c>
      <c r="H39" s="163">
        <f t="shared" si="4"/>
        <v>43397090</v>
      </c>
      <c r="I39" s="138"/>
    </row>
    <row r="40" spans="1:10" ht="17.25" customHeight="1" thickBot="1">
      <c r="A40" s="129"/>
      <c r="B40" s="130"/>
      <c r="C40" s="181" t="s">
        <v>7</v>
      </c>
      <c r="D40" s="174"/>
      <c r="E40" s="174"/>
      <c r="F40" s="171"/>
      <c r="G40" s="174"/>
      <c r="H40" s="175">
        <f>SUM(H35:H39)</f>
        <v>274981997</v>
      </c>
      <c r="I40" s="131"/>
      <c r="J40" s="129"/>
    </row>
    <row r="41" spans="1:10" ht="17.25" customHeight="1" thickBot="1">
      <c r="A41" s="129"/>
      <c r="B41" s="130"/>
      <c r="C41" s="177" t="s">
        <v>137</v>
      </c>
      <c r="D41" s="108" t="s">
        <v>92</v>
      </c>
      <c r="E41" s="108"/>
      <c r="F41" s="108"/>
      <c r="G41" s="108"/>
      <c r="H41" s="109"/>
      <c r="I41" s="131"/>
      <c r="J41" s="129"/>
    </row>
    <row r="42" spans="1:10" ht="17.25" customHeight="1">
      <c r="A42" s="129"/>
      <c r="B42" s="130"/>
      <c r="C42" s="153" t="s">
        <v>138</v>
      </c>
      <c r="D42" s="165" t="s">
        <v>139</v>
      </c>
      <c r="E42" s="176" t="s">
        <v>84</v>
      </c>
      <c r="F42" s="151">
        <v>250</v>
      </c>
      <c r="G42" s="164">
        <v>42092.91</v>
      </c>
      <c r="H42" s="163">
        <f t="shared" ref="H42" si="5">F42*G42</f>
        <v>10523227.5</v>
      </c>
      <c r="I42" s="131"/>
      <c r="J42" s="129"/>
    </row>
    <row r="43" spans="1:10" ht="17.25" customHeight="1" thickBot="1">
      <c r="A43" s="129"/>
      <c r="B43" s="130"/>
      <c r="C43" s="168" t="s">
        <v>7</v>
      </c>
      <c r="D43" s="174"/>
      <c r="E43" s="174"/>
      <c r="F43" s="171"/>
      <c r="G43" s="174"/>
      <c r="H43" s="175">
        <f>SUM(H42)</f>
        <v>10523227.5</v>
      </c>
      <c r="I43" s="131"/>
      <c r="J43" s="129"/>
    </row>
    <row r="44" spans="1:10" ht="19.5" customHeight="1" thickBot="1">
      <c r="A44" s="129"/>
      <c r="B44" s="130"/>
      <c r="C44" s="177" t="s">
        <v>140</v>
      </c>
      <c r="D44" s="108" t="s">
        <v>93</v>
      </c>
      <c r="E44" s="108"/>
      <c r="F44" s="108"/>
      <c r="G44" s="108"/>
      <c r="H44" s="109"/>
      <c r="I44" s="131"/>
      <c r="J44" s="129"/>
    </row>
    <row r="45" spans="1:10" ht="23.25" customHeight="1">
      <c r="A45" s="129"/>
      <c r="B45" s="130"/>
      <c r="C45" s="153" t="s">
        <v>141</v>
      </c>
      <c r="D45" s="165" t="s">
        <v>142</v>
      </c>
      <c r="E45" s="176" t="s">
        <v>84</v>
      </c>
      <c r="F45" s="151">
        <v>1500</v>
      </c>
      <c r="G45" s="164">
        <v>43293.04</v>
      </c>
      <c r="H45" s="163">
        <f t="shared" ref="H45" si="6">F45*G45</f>
        <v>64939560</v>
      </c>
      <c r="I45" s="131"/>
      <c r="J45" s="129"/>
    </row>
    <row r="46" spans="1:10" ht="19.5" customHeight="1" thickBot="1">
      <c r="A46" s="129"/>
      <c r="B46" s="130"/>
      <c r="C46" s="168" t="s">
        <v>7</v>
      </c>
      <c r="D46" s="174"/>
      <c r="E46" s="174"/>
      <c r="F46" s="171"/>
      <c r="G46" s="174"/>
      <c r="H46" s="175">
        <f>SUM(H45)</f>
        <v>64939560</v>
      </c>
      <c r="I46" s="131"/>
      <c r="J46" s="129"/>
    </row>
    <row r="47" spans="1:10" ht="19.5" customHeight="1" thickBot="1">
      <c r="A47" s="129"/>
      <c r="B47" s="130"/>
      <c r="C47" s="177" t="s">
        <v>155</v>
      </c>
      <c r="D47" s="108" t="s">
        <v>94</v>
      </c>
      <c r="E47" s="108"/>
      <c r="F47" s="108"/>
      <c r="G47" s="108"/>
      <c r="H47" s="109"/>
      <c r="I47" s="131"/>
      <c r="J47" s="129"/>
    </row>
    <row r="48" spans="1:10" ht="19.5" customHeight="1">
      <c r="A48" s="129"/>
      <c r="B48" s="130"/>
      <c r="C48" s="153" t="s">
        <v>143</v>
      </c>
      <c r="D48" s="165" t="s">
        <v>144</v>
      </c>
      <c r="E48" s="176" t="s">
        <v>84</v>
      </c>
      <c r="F48" s="151">
        <v>49.5</v>
      </c>
      <c r="G48" s="164">
        <v>1231403.3999999999</v>
      </c>
      <c r="H48" s="163">
        <f t="shared" ref="H48:H50" si="7">F48*G48</f>
        <v>60954468.299999997</v>
      </c>
      <c r="I48" s="131"/>
      <c r="J48" s="129"/>
    </row>
    <row r="49" spans="1:10" ht="19.5" customHeight="1">
      <c r="A49" s="129"/>
      <c r="B49" s="130"/>
      <c r="C49" s="153" t="s">
        <v>145</v>
      </c>
      <c r="D49" s="165" t="s">
        <v>146</v>
      </c>
      <c r="E49" s="176" t="s">
        <v>84</v>
      </c>
      <c r="F49" s="151">
        <v>1000</v>
      </c>
      <c r="G49" s="164">
        <v>32371.392999999996</v>
      </c>
      <c r="H49" s="163">
        <f t="shared" si="7"/>
        <v>32371392.999999996</v>
      </c>
      <c r="I49" s="131"/>
      <c r="J49" s="129"/>
    </row>
    <row r="50" spans="1:10" ht="22.5" customHeight="1">
      <c r="A50" s="129"/>
      <c r="B50" s="130"/>
      <c r="C50" s="153" t="s">
        <v>147</v>
      </c>
      <c r="D50" s="165" t="s">
        <v>148</v>
      </c>
      <c r="E50" s="176" t="s">
        <v>83</v>
      </c>
      <c r="F50" s="151">
        <v>230</v>
      </c>
      <c r="G50" s="164">
        <v>68310.5766</v>
      </c>
      <c r="H50" s="163">
        <f t="shared" si="7"/>
        <v>15711432.618000001</v>
      </c>
      <c r="I50" s="131"/>
      <c r="J50" s="129"/>
    </row>
    <row r="51" spans="1:10" ht="19.5" customHeight="1" thickBot="1">
      <c r="A51" s="129"/>
      <c r="B51" s="130"/>
      <c r="C51" s="168" t="s">
        <v>7</v>
      </c>
      <c r="D51" s="174"/>
      <c r="E51" s="174"/>
      <c r="F51" s="171"/>
      <c r="G51" s="174"/>
      <c r="H51" s="175">
        <f>SUM(H48:H50)</f>
        <v>109037293.918</v>
      </c>
      <c r="I51" s="131"/>
      <c r="J51" s="129"/>
    </row>
    <row r="52" spans="1:10" ht="21" customHeight="1" thickBot="1">
      <c r="A52" s="129"/>
      <c r="B52" s="130"/>
      <c r="C52" s="177" t="s">
        <v>156</v>
      </c>
      <c r="D52" s="108" t="s">
        <v>95</v>
      </c>
      <c r="E52" s="108"/>
      <c r="F52" s="108"/>
      <c r="G52" s="108"/>
      <c r="H52" s="109"/>
      <c r="I52" s="131"/>
      <c r="J52" s="129"/>
    </row>
    <row r="53" spans="1:10" ht="21" customHeight="1">
      <c r="A53" s="129"/>
      <c r="B53" s="130"/>
      <c r="C53" s="153" t="s">
        <v>149</v>
      </c>
      <c r="D53" s="165" t="s">
        <v>150</v>
      </c>
      <c r="E53" s="176" t="s">
        <v>84</v>
      </c>
      <c r="F53" s="151">
        <v>3000</v>
      </c>
      <c r="G53" s="164">
        <v>8910.57</v>
      </c>
      <c r="H53" s="163">
        <f t="shared" ref="H53:H54" si="8">F53*G53</f>
        <v>26731710</v>
      </c>
      <c r="I53" s="131"/>
      <c r="J53" s="129"/>
    </row>
    <row r="54" spans="1:10" ht="21" customHeight="1">
      <c r="A54" s="129"/>
      <c r="B54" s="130"/>
      <c r="C54" s="153" t="s">
        <v>151</v>
      </c>
      <c r="D54" s="165" t="s">
        <v>152</v>
      </c>
      <c r="E54" s="176" t="s">
        <v>153</v>
      </c>
      <c r="F54" s="151">
        <v>48</v>
      </c>
      <c r="G54" s="164">
        <v>102454.35800000001</v>
      </c>
      <c r="H54" s="163">
        <f t="shared" si="8"/>
        <v>4917809.1840000004</v>
      </c>
      <c r="I54" s="131"/>
      <c r="J54" s="129"/>
    </row>
    <row r="55" spans="1:10" ht="21" customHeight="1" thickBot="1">
      <c r="A55" s="129"/>
      <c r="B55" s="130"/>
      <c r="C55" s="168" t="s">
        <v>7</v>
      </c>
      <c r="D55" s="174"/>
      <c r="E55" s="174"/>
      <c r="F55" s="171"/>
      <c r="G55" s="174"/>
      <c r="H55" s="175">
        <f>SUM(H53:H54)</f>
        <v>31649519.184</v>
      </c>
      <c r="I55" s="131"/>
      <c r="J55" s="129"/>
    </row>
    <row r="56" spans="1:10" ht="30" customHeight="1" thickBot="1">
      <c r="A56" s="129"/>
      <c r="B56" s="130"/>
      <c r="C56" s="188" t="s">
        <v>96</v>
      </c>
      <c r="D56" s="186"/>
      <c r="E56" s="186"/>
      <c r="F56" s="186"/>
      <c r="G56" s="187"/>
      <c r="H56" s="189">
        <f>ROUND(SUM(H12:H55)/2,2)</f>
        <v>962717218.82000005</v>
      </c>
      <c r="I56" s="131"/>
      <c r="J56" s="129"/>
    </row>
    <row r="57" spans="1:10" ht="15.75" customHeight="1" thickBot="1">
      <c r="A57" s="129"/>
      <c r="B57" s="130"/>
      <c r="C57" s="154"/>
      <c r="D57" s="158"/>
      <c r="E57" s="158"/>
      <c r="F57" s="158"/>
      <c r="G57" s="159"/>
      <c r="H57" s="160"/>
      <c r="I57" s="131"/>
      <c r="J57" s="129"/>
    </row>
    <row r="58" spans="1:10" ht="30" customHeight="1" thickBot="1">
      <c r="A58" s="129"/>
      <c r="B58" s="130"/>
      <c r="C58" s="180" t="s">
        <v>97</v>
      </c>
      <c r="D58" s="155"/>
      <c r="E58" s="155"/>
      <c r="F58" s="155"/>
      <c r="G58" s="156"/>
      <c r="H58" s="157"/>
      <c r="I58" s="131"/>
      <c r="J58" s="129"/>
    </row>
    <row r="59" spans="1:10" ht="18.75" customHeight="1" thickBot="1">
      <c r="A59" s="129"/>
      <c r="B59" s="130"/>
      <c r="C59" s="162" t="s">
        <v>157</v>
      </c>
      <c r="D59" s="108" t="s">
        <v>86</v>
      </c>
      <c r="E59" s="108"/>
      <c r="F59" s="108"/>
      <c r="G59" s="108"/>
      <c r="H59" s="109"/>
      <c r="I59" s="131"/>
      <c r="J59" s="129"/>
    </row>
    <row r="60" spans="1:10" ht="18.75" customHeight="1">
      <c r="A60" s="129"/>
      <c r="B60" s="130"/>
      <c r="C60" s="161" t="s">
        <v>73</v>
      </c>
      <c r="D60" s="165" t="s">
        <v>79</v>
      </c>
      <c r="E60" s="176" t="s">
        <v>84</v>
      </c>
      <c r="F60" s="151">
        <v>3</v>
      </c>
      <c r="G60" s="164">
        <v>37900.97</v>
      </c>
      <c r="H60" s="163">
        <f t="shared" ref="H60:H68" si="9">F60*G60</f>
        <v>113702.91</v>
      </c>
      <c r="I60" s="131"/>
      <c r="J60" s="129"/>
    </row>
    <row r="61" spans="1:10" ht="18.75" customHeight="1">
      <c r="A61" s="129"/>
      <c r="B61" s="130"/>
      <c r="C61" s="152" t="s">
        <v>74</v>
      </c>
      <c r="D61" s="165" t="s">
        <v>160</v>
      </c>
      <c r="E61" s="176" t="s">
        <v>84</v>
      </c>
      <c r="F61" s="151">
        <v>800</v>
      </c>
      <c r="G61" s="164">
        <v>27394.54</v>
      </c>
      <c r="H61" s="163">
        <f t="shared" si="9"/>
        <v>21915632</v>
      </c>
      <c r="I61" s="131"/>
      <c r="J61" s="129"/>
    </row>
    <row r="62" spans="1:10" ht="18.75" customHeight="1">
      <c r="A62" s="129"/>
      <c r="B62" s="130"/>
      <c r="C62" s="153" t="s">
        <v>75</v>
      </c>
      <c r="D62" s="165" t="s">
        <v>161</v>
      </c>
      <c r="E62" s="176" t="s">
        <v>84</v>
      </c>
      <c r="F62" s="151">
        <v>50</v>
      </c>
      <c r="G62" s="164">
        <v>19626.990000000002</v>
      </c>
      <c r="H62" s="163">
        <f t="shared" si="9"/>
        <v>981349.50000000012</v>
      </c>
      <c r="I62" s="131"/>
      <c r="J62" s="129"/>
    </row>
    <row r="63" spans="1:10" ht="18.75" customHeight="1">
      <c r="A63" s="129"/>
      <c r="B63" s="130"/>
      <c r="C63" s="152" t="s">
        <v>76</v>
      </c>
      <c r="D63" s="165" t="s">
        <v>162</v>
      </c>
      <c r="E63" s="176" t="s">
        <v>85</v>
      </c>
      <c r="F63" s="151">
        <v>55</v>
      </c>
      <c r="G63" s="164">
        <v>37900.97</v>
      </c>
      <c r="H63" s="163">
        <f t="shared" si="9"/>
        <v>2084553.35</v>
      </c>
      <c r="I63" s="131"/>
      <c r="J63" s="129"/>
    </row>
    <row r="64" spans="1:10" ht="18.75" customHeight="1">
      <c r="A64" s="129"/>
      <c r="B64" s="130"/>
      <c r="C64" s="153" t="s">
        <v>77</v>
      </c>
      <c r="D64" s="165" t="s">
        <v>163</v>
      </c>
      <c r="E64" s="176" t="s">
        <v>84</v>
      </c>
      <c r="F64" s="151">
        <f>(1.3*2)*10</f>
        <v>26</v>
      </c>
      <c r="G64" s="164">
        <v>15654.02</v>
      </c>
      <c r="H64" s="163">
        <f t="shared" si="9"/>
        <v>407004.52</v>
      </c>
      <c r="I64" s="131"/>
      <c r="J64" s="129"/>
    </row>
    <row r="65" spans="1:10" ht="18.75" customHeight="1">
      <c r="A65" s="129"/>
      <c r="B65" s="130"/>
      <c r="C65" s="153" t="s">
        <v>172</v>
      </c>
      <c r="D65" s="165" t="s">
        <v>164</v>
      </c>
      <c r="E65" s="176" t="s">
        <v>85</v>
      </c>
      <c r="F65" s="151">
        <v>1</v>
      </c>
      <c r="G65" s="164">
        <v>60641.56</v>
      </c>
      <c r="H65" s="163">
        <f t="shared" si="9"/>
        <v>60641.56</v>
      </c>
      <c r="I65" s="131"/>
      <c r="J65" s="129"/>
    </row>
    <row r="66" spans="1:10" ht="18.75" customHeight="1">
      <c r="A66" s="129"/>
      <c r="B66" s="130"/>
      <c r="C66" s="153" t="s">
        <v>173</v>
      </c>
      <c r="D66" s="165" t="s">
        <v>165</v>
      </c>
      <c r="E66" s="176" t="s">
        <v>85</v>
      </c>
      <c r="F66" s="151">
        <v>1</v>
      </c>
      <c r="G66" s="164">
        <v>18763.14</v>
      </c>
      <c r="H66" s="163">
        <f t="shared" si="9"/>
        <v>18763.14</v>
      </c>
      <c r="I66" s="131"/>
      <c r="J66" s="129"/>
    </row>
    <row r="67" spans="1:10" ht="18.75" customHeight="1">
      <c r="A67" s="129"/>
      <c r="B67" s="130"/>
      <c r="C67" s="153" t="s">
        <v>174</v>
      </c>
      <c r="D67" s="165" t="s">
        <v>166</v>
      </c>
      <c r="E67" s="176" t="s">
        <v>83</v>
      </c>
      <c r="F67" s="151">
        <v>3</v>
      </c>
      <c r="G67" s="164">
        <v>9321.81</v>
      </c>
      <c r="H67" s="163">
        <f t="shared" si="9"/>
        <v>27965.43</v>
      </c>
      <c r="I67" s="131"/>
      <c r="J67" s="129"/>
    </row>
    <row r="68" spans="1:10" s="129" customFormat="1" ht="18.75" customHeight="1">
      <c r="B68" s="130"/>
      <c r="C68" s="153" t="s">
        <v>175</v>
      </c>
      <c r="D68" s="165" t="s">
        <v>167</v>
      </c>
      <c r="E68" s="176" t="s">
        <v>83</v>
      </c>
      <c r="F68" s="151">
        <f>(32*2)+38</f>
        <v>102</v>
      </c>
      <c r="G68" s="164">
        <v>19567.53</v>
      </c>
      <c r="H68" s="163">
        <f t="shared" si="9"/>
        <v>1995888.0599999998</v>
      </c>
      <c r="I68" s="131"/>
    </row>
    <row r="69" spans="1:10" ht="18.75" customHeight="1" thickBot="1">
      <c r="A69" s="129"/>
      <c r="B69" s="130"/>
      <c r="C69" s="168" t="s">
        <v>7</v>
      </c>
      <c r="D69" s="174"/>
      <c r="E69" s="174"/>
      <c r="F69" s="171"/>
      <c r="G69" s="174"/>
      <c r="H69" s="173">
        <f>SUM(H60:H68)</f>
        <v>27605500.469999999</v>
      </c>
      <c r="I69" s="131"/>
      <c r="J69" s="129"/>
    </row>
    <row r="70" spans="1:10" ht="18.75" customHeight="1" thickBot="1">
      <c r="A70" s="129"/>
      <c r="B70" s="130"/>
      <c r="C70" s="162" t="s">
        <v>103</v>
      </c>
      <c r="D70" s="108" t="s">
        <v>88</v>
      </c>
      <c r="E70" s="108"/>
      <c r="F70" s="108"/>
      <c r="G70" s="108"/>
      <c r="H70" s="109"/>
      <c r="I70" s="131"/>
      <c r="J70" s="129"/>
    </row>
    <row r="71" spans="1:10" ht="18.75" customHeight="1">
      <c r="A71" s="129"/>
      <c r="B71" s="130"/>
      <c r="C71" s="153" t="s">
        <v>104</v>
      </c>
      <c r="D71" s="165" t="s">
        <v>168</v>
      </c>
      <c r="E71" s="176" t="s">
        <v>83</v>
      </c>
      <c r="F71" s="151">
        <v>102</v>
      </c>
      <c r="G71" s="164">
        <v>79040.86</v>
      </c>
      <c r="H71" s="163">
        <f t="shared" ref="H71:H74" si="10">F71*G71</f>
        <v>8062167.7199999997</v>
      </c>
      <c r="I71" s="131"/>
      <c r="J71" s="129"/>
    </row>
    <row r="72" spans="1:10" ht="23.25" customHeight="1">
      <c r="A72" s="129"/>
      <c r="B72" s="130"/>
      <c r="C72" s="153" t="s">
        <v>105</v>
      </c>
      <c r="D72" s="165" t="s">
        <v>169</v>
      </c>
      <c r="E72" s="176" t="s">
        <v>84</v>
      </c>
      <c r="F72" s="151">
        <v>800</v>
      </c>
      <c r="G72" s="164">
        <v>87617.47</v>
      </c>
      <c r="H72" s="163">
        <f t="shared" si="10"/>
        <v>70093976</v>
      </c>
      <c r="I72" s="131"/>
      <c r="J72" s="129"/>
    </row>
    <row r="73" spans="1:10" s="129" customFormat="1" ht="18.75" customHeight="1">
      <c r="B73" s="130"/>
      <c r="C73" s="153" t="s">
        <v>106</v>
      </c>
      <c r="D73" s="165" t="s">
        <v>170</v>
      </c>
      <c r="E73" s="176" t="s">
        <v>84</v>
      </c>
      <c r="F73" s="151">
        <v>50</v>
      </c>
      <c r="G73" s="164">
        <v>78960.600000000006</v>
      </c>
      <c r="H73" s="163">
        <f t="shared" si="10"/>
        <v>3948030.0000000005</v>
      </c>
      <c r="I73" s="131"/>
    </row>
    <row r="74" spans="1:10" ht="36" customHeight="1">
      <c r="B74" s="137"/>
      <c r="C74" s="153" t="s">
        <v>107</v>
      </c>
      <c r="D74" s="165" t="s">
        <v>171</v>
      </c>
      <c r="E74" s="176" t="s">
        <v>83</v>
      </c>
      <c r="F74" s="151">
        <f>170+38+32+32</f>
        <v>272</v>
      </c>
      <c r="G74" s="164">
        <v>14958.86</v>
      </c>
      <c r="H74" s="163">
        <f t="shared" si="10"/>
        <v>4068809.92</v>
      </c>
      <c r="I74" s="138"/>
    </row>
    <row r="75" spans="1:10" ht="18.75" customHeight="1" thickBot="1">
      <c r="A75" s="129"/>
      <c r="B75" s="130"/>
      <c r="C75" s="168" t="s">
        <v>7</v>
      </c>
      <c r="D75" s="174"/>
      <c r="E75" s="174"/>
      <c r="F75" s="171"/>
      <c r="G75" s="174"/>
      <c r="H75" s="175">
        <f>SUM(H71:H74)</f>
        <v>86172983.640000001</v>
      </c>
      <c r="I75" s="131"/>
      <c r="J75" s="129"/>
    </row>
    <row r="76" spans="1:10" ht="18.75" customHeight="1" thickBot="1">
      <c r="A76" s="129"/>
      <c r="B76" s="130"/>
      <c r="C76" s="162" t="s">
        <v>134</v>
      </c>
      <c r="D76" s="108" t="s">
        <v>89</v>
      </c>
      <c r="E76" s="108"/>
      <c r="F76" s="108"/>
      <c r="G76" s="108"/>
      <c r="H76" s="109"/>
      <c r="I76" s="131"/>
      <c r="J76" s="129"/>
    </row>
    <row r="77" spans="1:10" ht="18.75" customHeight="1">
      <c r="A77" s="129"/>
      <c r="B77" s="130"/>
      <c r="C77" s="182" t="s">
        <v>114</v>
      </c>
      <c r="D77" s="165" t="s">
        <v>176</v>
      </c>
      <c r="E77" s="176" t="s">
        <v>85</v>
      </c>
      <c r="F77" s="151">
        <v>1</v>
      </c>
      <c r="G77" s="164">
        <v>44365.06</v>
      </c>
      <c r="H77" s="163">
        <f t="shared" ref="H77:H81" si="11">F77*G77</f>
        <v>44365.06</v>
      </c>
      <c r="I77" s="131"/>
      <c r="J77" s="129"/>
    </row>
    <row r="78" spans="1:10" ht="18.75" customHeight="1">
      <c r="A78" s="129"/>
      <c r="B78" s="130"/>
      <c r="C78" s="153" t="s">
        <v>116</v>
      </c>
      <c r="D78" s="165" t="s">
        <v>177</v>
      </c>
      <c r="E78" s="176" t="s">
        <v>85</v>
      </c>
      <c r="F78" s="151">
        <v>1</v>
      </c>
      <c r="G78" s="164">
        <v>319632.42</v>
      </c>
      <c r="H78" s="163">
        <f t="shared" si="11"/>
        <v>319632.42</v>
      </c>
      <c r="I78" s="131"/>
      <c r="J78" s="129"/>
    </row>
    <row r="79" spans="1:10" ht="18.75" customHeight="1">
      <c r="A79" s="129"/>
      <c r="B79" s="130"/>
      <c r="C79" s="153" t="s">
        <v>118</v>
      </c>
      <c r="D79" s="165" t="s">
        <v>178</v>
      </c>
      <c r="E79" s="176" t="s">
        <v>85</v>
      </c>
      <c r="F79" s="151">
        <v>1</v>
      </c>
      <c r="G79" s="164">
        <v>118251.24</v>
      </c>
      <c r="H79" s="163">
        <f t="shared" si="11"/>
        <v>118251.24</v>
      </c>
      <c r="I79" s="131"/>
      <c r="J79" s="129"/>
    </row>
    <row r="80" spans="1:10" s="129" customFormat="1" ht="18.75" customHeight="1">
      <c r="B80" s="130"/>
      <c r="C80" s="153" t="s">
        <v>120</v>
      </c>
      <c r="D80" s="165" t="s">
        <v>179</v>
      </c>
      <c r="E80" s="176" t="s">
        <v>85</v>
      </c>
      <c r="F80" s="151">
        <v>1</v>
      </c>
      <c r="G80" s="164">
        <v>973737.24</v>
      </c>
      <c r="H80" s="163">
        <f t="shared" si="11"/>
        <v>973737.24</v>
      </c>
      <c r="I80" s="131"/>
    </row>
    <row r="81" spans="1:10" ht="18.75" customHeight="1">
      <c r="B81" s="137"/>
      <c r="C81" s="153" t="s">
        <v>181</v>
      </c>
      <c r="D81" s="165" t="s">
        <v>180</v>
      </c>
      <c r="E81" s="176" t="s">
        <v>85</v>
      </c>
      <c r="F81" s="151">
        <v>1</v>
      </c>
      <c r="G81" s="164">
        <v>253886.24</v>
      </c>
      <c r="H81" s="163">
        <f t="shared" si="11"/>
        <v>253886.24</v>
      </c>
      <c r="I81" s="138"/>
    </row>
    <row r="82" spans="1:10" ht="18.75" customHeight="1" thickBot="1">
      <c r="A82" s="129"/>
      <c r="B82" s="130"/>
      <c r="C82" s="168" t="s">
        <v>7</v>
      </c>
      <c r="D82" s="174"/>
      <c r="E82" s="174"/>
      <c r="F82" s="171"/>
      <c r="G82" s="174"/>
      <c r="H82" s="173">
        <f>SUM(H77:H81)</f>
        <v>1709872.2</v>
      </c>
      <c r="I82" s="131"/>
      <c r="J82" s="129"/>
    </row>
    <row r="83" spans="1:10" ht="18.75" customHeight="1" thickBot="1">
      <c r="A83" s="129"/>
      <c r="B83" s="130"/>
      <c r="C83" s="162" t="s">
        <v>135</v>
      </c>
      <c r="D83" s="108" t="s">
        <v>90</v>
      </c>
      <c r="E83" s="108"/>
      <c r="F83" s="108"/>
      <c r="G83" s="108"/>
      <c r="H83" s="109"/>
      <c r="I83" s="131"/>
      <c r="J83" s="129"/>
    </row>
    <row r="84" spans="1:10" ht="36.75" customHeight="1">
      <c r="A84" s="129"/>
      <c r="B84" s="130"/>
      <c r="C84" s="153" t="s">
        <v>122</v>
      </c>
      <c r="D84" s="165" t="s">
        <v>182</v>
      </c>
      <c r="E84" s="176" t="s">
        <v>83</v>
      </c>
      <c r="F84" s="151">
        <v>50</v>
      </c>
      <c r="G84" s="164">
        <v>36354.6</v>
      </c>
      <c r="H84" s="163">
        <f t="shared" ref="H84:H95" si="12">F84*G84</f>
        <v>1817730</v>
      </c>
      <c r="I84" s="131"/>
      <c r="J84" s="129"/>
    </row>
    <row r="85" spans="1:10" ht="38.25" customHeight="1">
      <c r="A85" s="129"/>
      <c r="B85" s="130"/>
      <c r="C85" s="153" t="s">
        <v>193</v>
      </c>
      <c r="D85" s="165" t="s">
        <v>183</v>
      </c>
      <c r="E85" s="176" t="s">
        <v>83</v>
      </c>
      <c r="F85" s="151">
        <v>50</v>
      </c>
      <c r="G85" s="164">
        <v>50052.84</v>
      </c>
      <c r="H85" s="163">
        <f t="shared" si="12"/>
        <v>2502642</v>
      </c>
      <c r="I85" s="131"/>
      <c r="J85" s="129"/>
    </row>
    <row r="86" spans="1:10" ht="18.75" customHeight="1">
      <c r="A86" s="129"/>
      <c r="B86" s="130"/>
      <c r="C86" s="153" t="s">
        <v>195</v>
      </c>
      <c r="D86" s="165" t="s">
        <v>184</v>
      </c>
      <c r="E86" s="176" t="s">
        <v>85</v>
      </c>
      <c r="F86" s="151">
        <v>10</v>
      </c>
      <c r="G86" s="164">
        <v>80244.210000000006</v>
      </c>
      <c r="H86" s="163">
        <f t="shared" si="12"/>
        <v>802442.10000000009</v>
      </c>
      <c r="I86" s="131"/>
      <c r="J86" s="129"/>
    </row>
    <row r="87" spans="1:10" ht="18.75" customHeight="1">
      <c r="A87" s="129"/>
      <c r="B87" s="130"/>
      <c r="C87" s="153" t="s">
        <v>196</v>
      </c>
      <c r="D87" s="165" t="s">
        <v>123</v>
      </c>
      <c r="E87" s="176" t="s">
        <v>85</v>
      </c>
      <c r="F87" s="151">
        <v>10</v>
      </c>
      <c r="G87" s="164">
        <v>143244.21</v>
      </c>
      <c r="H87" s="163">
        <f t="shared" si="12"/>
        <v>1432442.0999999999</v>
      </c>
      <c r="I87" s="131"/>
      <c r="J87" s="129"/>
    </row>
    <row r="88" spans="1:10" ht="18.75" customHeight="1">
      <c r="A88" s="129"/>
      <c r="B88" s="130"/>
      <c r="C88" s="153" t="s">
        <v>197</v>
      </c>
      <c r="D88" s="165" t="s">
        <v>185</v>
      </c>
      <c r="E88" s="176" t="s">
        <v>85</v>
      </c>
      <c r="F88" s="151">
        <v>5</v>
      </c>
      <c r="G88" s="164">
        <v>145258.67000000001</v>
      </c>
      <c r="H88" s="163">
        <f t="shared" si="12"/>
        <v>726293.35000000009</v>
      </c>
      <c r="I88" s="131"/>
      <c r="J88" s="129"/>
    </row>
    <row r="89" spans="1:10" ht="18.75" customHeight="1">
      <c r="A89" s="129"/>
      <c r="B89" s="130"/>
      <c r="C89" s="153" t="s">
        <v>194</v>
      </c>
      <c r="D89" s="165" t="s">
        <v>186</v>
      </c>
      <c r="E89" s="176" t="s">
        <v>85</v>
      </c>
      <c r="F89" s="151">
        <v>5</v>
      </c>
      <c r="G89" s="164">
        <v>201095.91</v>
      </c>
      <c r="H89" s="163">
        <f t="shared" si="12"/>
        <v>1005479.55</v>
      </c>
      <c r="I89" s="131"/>
      <c r="J89" s="129"/>
    </row>
    <row r="90" spans="1:10" ht="18.75" customHeight="1">
      <c r="A90" s="129"/>
      <c r="B90" s="130"/>
      <c r="C90" s="153" t="s">
        <v>199</v>
      </c>
      <c r="D90" s="165" t="s">
        <v>187</v>
      </c>
      <c r="E90" s="176" t="s">
        <v>85</v>
      </c>
      <c r="F90" s="151">
        <v>5</v>
      </c>
      <c r="G90" s="164">
        <v>27276.93</v>
      </c>
      <c r="H90" s="163">
        <f t="shared" si="12"/>
        <v>136384.65</v>
      </c>
      <c r="I90" s="131"/>
      <c r="J90" s="129"/>
    </row>
    <row r="91" spans="1:10" ht="18.75" customHeight="1">
      <c r="A91" s="129"/>
      <c r="B91" s="130"/>
      <c r="C91" s="153" t="s">
        <v>200</v>
      </c>
      <c r="D91" s="165" t="s">
        <v>188</v>
      </c>
      <c r="E91" s="176" t="s">
        <v>85</v>
      </c>
      <c r="F91" s="151">
        <v>7</v>
      </c>
      <c r="G91" s="164">
        <v>92876.93</v>
      </c>
      <c r="H91" s="163">
        <f t="shared" si="12"/>
        <v>650138.51</v>
      </c>
      <c r="I91" s="131"/>
      <c r="J91" s="129"/>
    </row>
    <row r="92" spans="1:10" ht="18.75" customHeight="1">
      <c r="A92" s="129"/>
      <c r="B92" s="130"/>
      <c r="C92" s="153" t="s">
        <v>198</v>
      </c>
      <c r="D92" s="165" t="s">
        <v>189</v>
      </c>
      <c r="E92" s="176" t="s">
        <v>85</v>
      </c>
      <c r="F92" s="151">
        <v>40</v>
      </c>
      <c r="G92" s="164">
        <v>31349.25</v>
      </c>
      <c r="H92" s="163">
        <f t="shared" si="12"/>
        <v>1253970</v>
      </c>
      <c r="I92" s="131"/>
      <c r="J92" s="129"/>
    </row>
    <row r="93" spans="1:10" ht="18.75" customHeight="1">
      <c r="A93" s="129"/>
      <c r="B93" s="130"/>
      <c r="C93" s="153" t="s">
        <v>201</v>
      </c>
      <c r="D93" s="165" t="s">
        <v>190</v>
      </c>
      <c r="E93" s="176" t="s">
        <v>85</v>
      </c>
      <c r="F93" s="151">
        <v>12</v>
      </c>
      <c r="G93" s="164">
        <v>170512.63</v>
      </c>
      <c r="H93" s="163">
        <f t="shared" si="12"/>
        <v>2046151.56</v>
      </c>
      <c r="I93" s="131"/>
      <c r="J93" s="129"/>
    </row>
    <row r="94" spans="1:10" ht="36.75" customHeight="1">
      <c r="A94" s="129"/>
      <c r="B94" s="130"/>
      <c r="C94" s="153" t="s">
        <v>202</v>
      </c>
      <c r="D94" s="165" t="s">
        <v>191</v>
      </c>
      <c r="E94" s="176" t="s">
        <v>83</v>
      </c>
      <c r="F94" s="151">
        <v>30</v>
      </c>
      <c r="G94" s="164">
        <v>73564.539999999994</v>
      </c>
      <c r="H94" s="163">
        <f t="shared" si="12"/>
        <v>2206936.1999999997</v>
      </c>
      <c r="I94" s="131"/>
      <c r="J94" s="129"/>
    </row>
    <row r="95" spans="1:10" s="129" customFormat="1" ht="18.75" customHeight="1">
      <c r="B95" s="130"/>
      <c r="C95" s="153" t="s">
        <v>203</v>
      </c>
      <c r="D95" s="165" t="s">
        <v>192</v>
      </c>
      <c r="E95" s="176" t="s">
        <v>85</v>
      </c>
      <c r="F95" s="151">
        <v>4</v>
      </c>
      <c r="G95" s="164">
        <v>12397.42</v>
      </c>
      <c r="H95" s="163">
        <f t="shared" si="12"/>
        <v>49589.68</v>
      </c>
      <c r="I95" s="131"/>
    </row>
    <row r="96" spans="1:10" ht="18.75" customHeight="1" thickBot="1">
      <c r="A96" s="129"/>
      <c r="B96" s="130"/>
      <c r="C96" s="168" t="s">
        <v>7</v>
      </c>
      <c r="D96" s="174"/>
      <c r="E96" s="174"/>
      <c r="F96" s="171"/>
      <c r="G96" s="174"/>
      <c r="H96" s="175">
        <f>SUM(H84:H95)</f>
        <v>14630199.699999997</v>
      </c>
      <c r="I96" s="131"/>
      <c r="J96" s="129"/>
    </row>
    <row r="97" spans="1:11" ht="18.75" customHeight="1" thickBot="1">
      <c r="A97" s="129"/>
      <c r="B97" s="130"/>
      <c r="C97" s="162" t="s">
        <v>136</v>
      </c>
      <c r="D97" s="108" t="s">
        <v>98</v>
      </c>
      <c r="E97" s="108"/>
      <c r="F97" s="108"/>
      <c r="G97" s="108"/>
      <c r="H97" s="109"/>
      <c r="I97" s="131"/>
      <c r="J97" s="129"/>
    </row>
    <row r="98" spans="1:11" ht="26.25" customHeight="1">
      <c r="A98" s="129"/>
      <c r="B98" s="130"/>
      <c r="C98" s="153" t="s">
        <v>124</v>
      </c>
      <c r="D98" s="165" t="s">
        <v>204</v>
      </c>
      <c r="E98" s="176" t="s">
        <v>84</v>
      </c>
      <c r="F98" s="151">
        <v>2</v>
      </c>
      <c r="G98" s="164">
        <v>60293.29</v>
      </c>
      <c r="H98" s="163">
        <f t="shared" ref="H98:H99" si="13">F98*G98</f>
        <v>120586.58</v>
      </c>
      <c r="I98" s="131"/>
      <c r="J98" s="129"/>
    </row>
    <row r="99" spans="1:11" ht="26.25" customHeight="1">
      <c r="A99" s="129"/>
      <c r="B99" s="130"/>
      <c r="C99" s="153" t="s">
        <v>126</v>
      </c>
      <c r="D99" s="165" t="s">
        <v>205</v>
      </c>
      <c r="E99" s="176" t="s">
        <v>84</v>
      </c>
      <c r="F99" s="151">
        <v>2</v>
      </c>
      <c r="G99" s="164">
        <v>102042.15</v>
      </c>
      <c r="H99" s="163">
        <f t="shared" si="13"/>
        <v>204084.3</v>
      </c>
      <c r="I99" s="131"/>
      <c r="J99" s="129"/>
    </row>
    <row r="100" spans="1:11" ht="18.75" customHeight="1" thickBot="1">
      <c r="A100" s="129"/>
      <c r="B100" s="130"/>
      <c r="C100" s="168" t="s">
        <v>7</v>
      </c>
      <c r="D100" s="174"/>
      <c r="E100" s="174"/>
      <c r="F100" s="171"/>
      <c r="G100" s="174"/>
      <c r="H100" s="175">
        <f>SUM(H98:H99)</f>
        <v>324670.88</v>
      </c>
      <c r="I100" s="131"/>
      <c r="J100" s="129"/>
    </row>
    <row r="101" spans="1:11" ht="18.75" customHeight="1" thickBot="1">
      <c r="A101" s="129"/>
      <c r="B101" s="130"/>
      <c r="C101" s="162" t="s">
        <v>137</v>
      </c>
      <c r="D101" s="108" t="s">
        <v>91</v>
      </c>
      <c r="E101" s="108"/>
      <c r="F101" s="108"/>
      <c r="G101" s="108"/>
      <c r="H101" s="109"/>
      <c r="I101" s="131"/>
      <c r="J101" s="129"/>
    </row>
    <row r="102" spans="1:11" ht="18.75" customHeight="1">
      <c r="A102" s="129"/>
      <c r="B102" s="130"/>
      <c r="C102" s="153" t="s">
        <v>138</v>
      </c>
      <c r="D102" s="165" t="s">
        <v>127</v>
      </c>
      <c r="E102" s="176" t="s">
        <v>84</v>
      </c>
      <c r="F102" s="151">
        <v>1481.4</v>
      </c>
      <c r="G102" s="164">
        <v>18490.89</v>
      </c>
      <c r="H102" s="163">
        <f t="shared" ref="H102:H103" si="14">F102*G102</f>
        <v>27392404.446000002</v>
      </c>
      <c r="I102" s="131"/>
      <c r="J102" s="129"/>
      <c r="K102" s="132">
        <v>1481.4</v>
      </c>
    </row>
    <row r="103" spans="1:11" ht="34.5" customHeight="1">
      <c r="A103" s="129"/>
      <c r="B103" s="130"/>
      <c r="C103" s="153" t="s">
        <v>206</v>
      </c>
      <c r="D103" s="165" t="s">
        <v>131</v>
      </c>
      <c r="E103" s="176" t="s">
        <v>84</v>
      </c>
      <c r="F103" s="151">
        <v>300</v>
      </c>
      <c r="G103" s="164">
        <v>32616.58</v>
      </c>
      <c r="H103" s="163">
        <f t="shared" si="14"/>
        <v>9784974</v>
      </c>
      <c r="I103" s="131"/>
      <c r="J103" s="129"/>
      <c r="K103" s="132">
        <v>300</v>
      </c>
    </row>
    <row r="104" spans="1:11" ht="18.75" customHeight="1" thickBot="1">
      <c r="A104" s="129"/>
      <c r="B104" s="130"/>
      <c r="C104" s="168" t="s">
        <v>7</v>
      </c>
      <c r="D104" s="174"/>
      <c r="E104" s="174"/>
      <c r="F104" s="171"/>
      <c r="G104" s="174"/>
      <c r="H104" s="175">
        <f>SUM(H102:H103)</f>
        <v>37177378.446000002</v>
      </c>
      <c r="I104" s="131"/>
      <c r="J104" s="129"/>
    </row>
    <row r="105" spans="1:11" ht="18.75" customHeight="1" thickBot="1">
      <c r="A105" s="129"/>
      <c r="B105" s="130"/>
      <c r="C105" s="162" t="s">
        <v>140</v>
      </c>
      <c r="D105" s="108" t="s">
        <v>92</v>
      </c>
      <c r="E105" s="108"/>
      <c r="F105" s="108"/>
      <c r="G105" s="108"/>
      <c r="H105" s="109"/>
      <c r="I105" s="131"/>
      <c r="J105" s="129"/>
    </row>
    <row r="106" spans="1:11" ht="18.75" customHeight="1">
      <c r="A106" s="129"/>
      <c r="B106" s="130"/>
      <c r="C106" s="153" t="s">
        <v>141</v>
      </c>
      <c r="D106" s="165" t="s">
        <v>209</v>
      </c>
      <c r="E106" s="176" t="s">
        <v>84</v>
      </c>
      <c r="F106" s="151">
        <v>3</v>
      </c>
      <c r="G106" s="164">
        <v>44287.67</v>
      </c>
      <c r="H106" s="163">
        <f t="shared" ref="H106:H108" si="15">F106*G106</f>
        <v>132863.01</v>
      </c>
      <c r="I106" s="131"/>
      <c r="J106" s="129"/>
    </row>
    <row r="107" spans="1:11" ht="18.75" customHeight="1">
      <c r="A107" s="129"/>
      <c r="B107" s="130"/>
      <c r="C107" s="153" t="s">
        <v>207</v>
      </c>
      <c r="D107" s="165" t="s">
        <v>210</v>
      </c>
      <c r="E107" s="176" t="s">
        <v>84</v>
      </c>
      <c r="F107" s="151">
        <v>3</v>
      </c>
      <c r="G107" s="164">
        <v>109706.21</v>
      </c>
      <c r="H107" s="163">
        <f t="shared" si="15"/>
        <v>329118.63</v>
      </c>
      <c r="I107" s="131"/>
      <c r="J107" s="129"/>
    </row>
    <row r="108" spans="1:11" s="129" customFormat="1" ht="18.75" customHeight="1">
      <c r="B108" s="130"/>
      <c r="C108" s="153" t="s">
        <v>208</v>
      </c>
      <c r="D108" s="165" t="s">
        <v>211</v>
      </c>
      <c r="E108" s="176" t="s">
        <v>83</v>
      </c>
      <c r="F108" s="151">
        <v>2</v>
      </c>
      <c r="G108" s="164">
        <v>80174.44</v>
      </c>
      <c r="H108" s="163">
        <f t="shared" si="15"/>
        <v>160348.88</v>
      </c>
      <c r="I108" s="131"/>
    </row>
    <row r="109" spans="1:11" ht="18.75" customHeight="1" thickBot="1">
      <c r="A109" s="129"/>
      <c r="B109" s="130"/>
      <c r="C109" s="168" t="s">
        <v>7</v>
      </c>
      <c r="D109" s="174"/>
      <c r="E109" s="174"/>
      <c r="F109" s="171"/>
      <c r="G109" s="174"/>
      <c r="H109" s="173">
        <f>SUM(H106:H108)</f>
        <v>622330.52</v>
      </c>
      <c r="I109" s="131"/>
      <c r="J109" s="129"/>
    </row>
    <row r="110" spans="1:11" ht="18.75" customHeight="1" thickBot="1">
      <c r="A110" s="129"/>
      <c r="B110" s="130"/>
      <c r="C110" s="162" t="s">
        <v>155</v>
      </c>
      <c r="D110" s="108" t="s">
        <v>94</v>
      </c>
      <c r="E110" s="108"/>
      <c r="F110" s="108"/>
      <c r="G110" s="108"/>
      <c r="H110" s="109"/>
      <c r="I110" s="131"/>
      <c r="J110" s="129"/>
    </row>
    <row r="111" spans="1:11" ht="23.25" customHeight="1">
      <c r="A111" s="129"/>
      <c r="B111" s="130"/>
      <c r="C111" s="153" t="s">
        <v>143</v>
      </c>
      <c r="D111" s="165" t="s">
        <v>214</v>
      </c>
      <c r="E111" s="176" t="s">
        <v>84</v>
      </c>
      <c r="F111" s="151">
        <v>89.4</v>
      </c>
      <c r="G111" s="164">
        <v>1076208.8500000001</v>
      </c>
      <c r="H111" s="163">
        <f t="shared" ref="H111:H114" si="16">F111*G111</f>
        <v>96213071.190000013</v>
      </c>
      <c r="I111" s="131"/>
      <c r="J111" s="129"/>
    </row>
    <row r="112" spans="1:11" s="129" customFormat="1" ht="18.75" customHeight="1">
      <c r="B112" s="130"/>
      <c r="C112" s="153" t="s">
        <v>145</v>
      </c>
      <c r="D112" s="165" t="s">
        <v>215</v>
      </c>
      <c r="E112" s="176" t="s">
        <v>84</v>
      </c>
      <c r="F112" s="151">
        <v>49.5</v>
      </c>
      <c r="G112" s="164">
        <v>214092.77</v>
      </c>
      <c r="H112" s="163">
        <f t="shared" si="16"/>
        <v>10597592.115</v>
      </c>
      <c r="I112" s="131"/>
    </row>
    <row r="113" spans="1:13" ht="36" customHeight="1">
      <c r="B113" s="137"/>
      <c r="C113" s="153" t="s">
        <v>147</v>
      </c>
      <c r="D113" s="165" t="s">
        <v>216</v>
      </c>
      <c r="E113" s="176" t="s">
        <v>84</v>
      </c>
      <c r="F113" s="151">
        <v>2</v>
      </c>
      <c r="G113" s="164">
        <v>335419.99</v>
      </c>
      <c r="H113" s="163">
        <f t="shared" si="16"/>
        <v>670839.98</v>
      </c>
      <c r="I113" s="138"/>
    </row>
    <row r="114" spans="1:13" ht="18.75" customHeight="1">
      <c r="B114" s="137"/>
      <c r="C114" s="153" t="s">
        <v>212</v>
      </c>
      <c r="D114" s="165" t="s">
        <v>217</v>
      </c>
      <c r="E114" s="176" t="s">
        <v>83</v>
      </c>
      <c r="F114" s="151">
        <v>1.45</v>
      </c>
      <c r="G114" s="164">
        <v>516543.43</v>
      </c>
      <c r="H114" s="163">
        <f t="shared" si="16"/>
        <v>748987.97349999996</v>
      </c>
      <c r="I114" s="138"/>
    </row>
    <row r="115" spans="1:13" ht="18.75" customHeight="1" thickBot="1">
      <c r="A115" s="129"/>
      <c r="B115" s="130"/>
      <c r="C115" s="168" t="s">
        <v>7</v>
      </c>
      <c r="D115" s="174"/>
      <c r="E115" s="174"/>
      <c r="F115" s="171"/>
      <c r="G115" s="174"/>
      <c r="H115" s="173">
        <f>SUM(H111:H114)</f>
        <v>108230491.25850001</v>
      </c>
      <c r="I115" s="131"/>
      <c r="J115" s="129"/>
    </row>
    <row r="116" spans="1:13" ht="18.75" customHeight="1" thickBot="1">
      <c r="A116" s="129"/>
      <c r="B116" s="130"/>
      <c r="C116" s="162" t="s">
        <v>156</v>
      </c>
      <c r="D116" s="108" t="s">
        <v>99</v>
      </c>
      <c r="E116" s="108"/>
      <c r="F116" s="108"/>
      <c r="G116" s="108"/>
      <c r="H116" s="109"/>
      <c r="I116" s="131"/>
      <c r="J116" s="129"/>
    </row>
    <row r="117" spans="1:13" ht="18.75" customHeight="1">
      <c r="A117" s="129"/>
      <c r="B117" s="130"/>
      <c r="C117" s="153" t="s">
        <v>149</v>
      </c>
      <c r="D117" s="165" t="s">
        <v>218</v>
      </c>
      <c r="E117" s="176" t="s">
        <v>84</v>
      </c>
      <c r="F117" s="151">
        <v>1.2</v>
      </c>
      <c r="G117" s="164">
        <v>384724.39</v>
      </c>
      <c r="H117" s="163">
        <f t="shared" ref="H117" si="17">F117*G117</f>
        <v>461669.26799999998</v>
      </c>
      <c r="I117" s="131"/>
      <c r="J117" s="129"/>
    </row>
    <row r="118" spans="1:13" ht="18.75" customHeight="1" thickBot="1">
      <c r="A118" s="129"/>
      <c r="B118" s="130"/>
      <c r="C118" s="168" t="s">
        <v>7</v>
      </c>
      <c r="D118" s="174"/>
      <c r="E118" s="174"/>
      <c r="F118" s="171"/>
      <c r="G118" s="174"/>
      <c r="H118" s="173">
        <f>SUM(H117)</f>
        <v>461669.26799999998</v>
      </c>
      <c r="I118" s="131"/>
      <c r="J118" s="129"/>
    </row>
    <row r="119" spans="1:13" ht="18.75" customHeight="1" thickBot="1">
      <c r="A119" s="129"/>
      <c r="B119" s="130"/>
      <c r="C119" s="162" t="s">
        <v>158</v>
      </c>
      <c r="D119" s="108" t="s">
        <v>100</v>
      </c>
      <c r="E119" s="108"/>
      <c r="F119" s="108"/>
      <c r="G119" s="108"/>
      <c r="H119" s="109"/>
      <c r="I119" s="131"/>
      <c r="J119" s="129"/>
    </row>
    <row r="120" spans="1:13" ht="49.5" customHeight="1">
      <c r="A120" s="129"/>
      <c r="B120" s="130"/>
      <c r="C120" s="153" t="s">
        <v>219</v>
      </c>
      <c r="D120" s="165" t="s">
        <v>221</v>
      </c>
      <c r="E120" s="176" t="s">
        <v>84</v>
      </c>
      <c r="F120" s="151">
        <v>10.4</v>
      </c>
      <c r="G120" s="164">
        <v>984331.33</v>
      </c>
      <c r="H120" s="163">
        <f t="shared" ref="H120:H121" si="18">F120*G120</f>
        <v>10237045.832</v>
      </c>
      <c r="I120" s="131"/>
      <c r="J120" s="129"/>
    </row>
    <row r="121" spans="1:13" ht="31.5" customHeight="1">
      <c r="A121" s="129"/>
      <c r="B121" s="130"/>
      <c r="C121" s="153" t="s">
        <v>220</v>
      </c>
      <c r="D121" s="165" t="s">
        <v>222</v>
      </c>
      <c r="E121" s="176" t="s">
        <v>83</v>
      </c>
      <c r="F121" s="151">
        <v>150</v>
      </c>
      <c r="G121" s="164">
        <v>73860.95</v>
      </c>
      <c r="H121" s="163">
        <f t="shared" si="18"/>
        <v>11079142.5</v>
      </c>
      <c r="I121" s="131"/>
      <c r="J121" s="129"/>
    </row>
    <row r="122" spans="1:13" ht="18.75" customHeight="1" thickBot="1">
      <c r="A122" s="129"/>
      <c r="B122" s="130"/>
      <c r="C122" s="168" t="s">
        <v>7</v>
      </c>
      <c r="D122" s="174"/>
      <c r="E122" s="174"/>
      <c r="F122" s="171"/>
      <c r="G122" s="174"/>
      <c r="H122" s="173">
        <f>SUM(H120:H121)</f>
        <v>21316188.332000002</v>
      </c>
      <c r="I122" s="131"/>
      <c r="J122" s="129"/>
    </row>
    <row r="123" spans="1:13" ht="18.75" customHeight="1" thickBot="1">
      <c r="A123" s="129"/>
      <c r="B123" s="130"/>
      <c r="C123" s="162" t="s">
        <v>159</v>
      </c>
      <c r="D123" s="108" t="s">
        <v>95</v>
      </c>
      <c r="E123" s="108"/>
      <c r="F123" s="108"/>
      <c r="G123" s="108"/>
      <c r="H123" s="109"/>
      <c r="I123" s="131"/>
      <c r="J123" s="129"/>
    </row>
    <row r="124" spans="1:13" ht="18.75" customHeight="1">
      <c r="A124" s="129"/>
      <c r="B124" s="130"/>
      <c r="C124" s="153" t="s">
        <v>223</v>
      </c>
      <c r="D124" s="165" t="s">
        <v>150</v>
      </c>
      <c r="E124" s="176" t="s">
        <v>84</v>
      </c>
      <c r="F124" s="151">
        <v>371</v>
      </c>
      <c r="G124" s="164">
        <v>9042.56</v>
      </c>
      <c r="H124" s="163">
        <f t="shared" ref="H124:H125" si="19">F124*G124</f>
        <v>3354789.76</v>
      </c>
      <c r="I124" s="131"/>
      <c r="J124" s="129"/>
    </row>
    <row r="125" spans="1:13" ht="18.75" customHeight="1">
      <c r="A125" s="129"/>
      <c r="B125" s="130"/>
      <c r="C125" s="153" t="s">
        <v>238</v>
      </c>
      <c r="D125" s="165" t="s">
        <v>152</v>
      </c>
      <c r="E125" s="176" t="s">
        <v>153</v>
      </c>
      <c r="F125" s="151">
        <v>30</v>
      </c>
      <c r="G125" s="164">
        <v>114303.79</v>
      </c>
      <c r="H125" s="163">
        <f t="shared" si="19"/>
        <v>3429113.6999999997</v>
      </c>
      <c r="I125" s="131"/>
      <c r="J125" s="129"/>
    </row>
    <row r="126" spans="1:13" ht="18.75" customHeight="1" thickBot="1">
      <c r="A126" s="129"/>
      <c r="B126" s="130"/>
      <c r="C126" s="168" t="s">
        <v>7</v>
      </c>
      <c r="D126" s="174"/>
      <c r="E126" s="174"/>
      <c r="F126" s="171"/>
      <c r="G126" s="174"/>
      <c r="H126" s="175">
        <f>SUM(H124:H125)</f>
        <v>6783903.459999999</v>
      </c>
      <c r="I126" s="131"/>
      <c r="J126" s="129"/>
      <c r="K126" s="348"/>
      <c r="L126" s="348"/>
      <c r="M126" s="348"/>
    </row>
    <row r="127" spans="1:13" s="142" customFormat="1" ht="18.75" customHeight="1" thickBot="1">
      <c r="A127" s="139"/>
      <c r="B127" s="140"/>
      <c r="C127" s="188" t="s">
        <v>224</v>
      </c>
      <c r="D127" s="186"/>
      <c r="E127" s="186"/>
      <c r="F127" s="186"/>
      <c r="G127" s="187"/>
      <c r="H127" s="189">
        <f>ROUND(SUM(H60:H126)/2,2)</f>
        <v>305035188.17000002</v>
      </c>
      <c r="I127" s="141"/>
      <c r="J127" s="139"/>
      <c r="K127" s="349"/>
      <c r="L127" s="349"/>
      <c r="M127" s="349"/>
    </row>
    <row r="128" spans="1:13" s="142" customFormat="1" ht="15.75" thickBot="1">
      <c r="A128" s="139"/>
      <c r="B128" s="140"/>
      <c r="C128" s="110"/>
      <c r="D128" s="110"/>
      <c r="E128" s="110"/>
      <c r="F128" s="110"/>
      <c r="G128" s="110"/>
      <c r="H128" s="111"/>
      <c r="I128" s="141"/>
      <c r="J128" s="139"/>
      <c r="K128" s="349"/>
      <c r="L128" s="349"/>
      <c r="M128" s="349"/>
    </row>
    <row r="129" spans="1:13" s="142" customFormat="1" ht="25.5" customHeight="1" thickBot="1">
      <c r="A129" s="139"/>
      <c r="B129" s="140"/>
      <c r="C129" s="192" t="s">
        <v>225</v>
      </c>
      <c r="D129" s="193"/>
      <c r="E129" s="193"/>
      <c r="F129" s="193"/>
      <c r="G129" s="193"/>
      <c r="H129" s="194">
        <f>ROUND(H56+H127,2)</f>
        <v>1267752406.99</v>
      </c>
      <c r="I129" s="141"/>
      <c r="J129" s="139"/>
      <c r="K129" s="350"/>
      <c r="L129" s="349"/>
      <c r="M129" s="349"/>
    </row>
    <row r="130" spans="1:13" s="142" customFormat="1" ht="15">
      <c r="A130" s="139"/>
      <c r="B130" s="140"/>
      <c r="C130" s="113"/>
      <c r="D130" s="112"/>
      <c r="E130" s="112"/>
      <c r="F130" s="114"/>
      <c r="G130" s="115"/>
      <c r="H130" s="116"/>
      <c r="I130" s="141"/>
      <c r="J130" s="139"/>
      <c r="K130" s="349"/>
      <c r="L130" s="349"/>
      <c r="M130" s="349"/>
    </row>
    <row r="131" spans="1:13" s="142" customFormat="1" ht="15">
      <c r="A131" s="139"/>
      <c r="B131" s="140"/>
      <c r="C131" s="233" t="s">
        <v>8</v>
      </c>
      <c r="D131" s="233"/>
      <c r="E131" s="234" t="s">
        <v>9</v>
      </c>
      <c r="F131" s="234"/>
      <c r="G131" s="234"/>
      <c r="H131" s="197"/>
      <c r="I131" s="141"/>
      <c r="J131" s="139"/>
      <c r="K131" s="351"/>
      <c r="L131" s="351"/>
      <c r="M131" s="349"/>
    </row>
    <row r="132" spans="1:13" s="142" customFormat="1" ht="15">
      <c r="A132" s="139"/>
      <c r="B132" s="140"/>
      <c r="C132" s="215" t="s">
        <v>232</v>
      </c>
      <c r="D132" s="215"/>
      <c r="E132" s="220">
        <v>0.24160000000000001</v>
      </c>
      <c r="F132" s="220"/>
      <c r="G132" s="220"/>
      <c r="H132" s="196">
        <f>H129*E132</f>
        <v>306288981.52878404</v>
      </c>
      <c r="I132" s="141"/>
      <c r="J132" s="139"/>
      <c r="K132" s="351"/>
      <c r="L132" s="351"/>
      <c r="M132" s="349"/>
    </row>
    <row r="133" spans="1:13" s="142" customFormat="1" ht="15">
      <c r="A133" s="139"/>
      <c r="B133" s="140"/>
      <c r="C133" s="215" t="s">
        <v>226</v>
      </c>
      <c r="D133" s="215"/>
      <c r="E133" s="220">
        <v>0.01</v>
      </c>
      <c r="F133" s="220"/>
      <c r="G133" s="220"/>
      <c r="H133" s="196">
        <f>H129*E133</f>
        <v>12677524.0699</v>
      </c>
      <c r="I133" s="141"/>
      <c r="J133" s="139"/>
      <c r="K133" s="351"/>
      <c r="L133" s="351"/>
      <c r="M133" s="349"/>
    </row>
    <row r="134" spans="1:13" s="142" customFormat="1" ht="15">
      <c r="A134" s="139"/>
      <c r="B134" s="140"/>
      <c r="C134" s="215" t="s">
        <v>227</v>
      </c>
      <c r="D134" s="215"/>
      <c r="E134" s="220">
        <v>0.05</v>
      </c>
      <c r="F134" s="220"/>
      <c r="G134" s="220"/>
      <c r="H134" s="196">
        <f>H129*E134</f>
        <v>63387620.3495</v>
      </c>
      <c r="I134" s="141"/>
      <c r="J134" s="139"/>
      <c r="K134" s="351"/>
      <c r="L134" s="351"/>
      <c r="M134" s="349"/>
    </row>
    <row r="135" spans="1:13" s="142" customFormat="1" ht="15">
      <c r="A135" s="139"/>
      <c r="B135" s="140"/>
      <c r="C135" s="207" t="s">
        <v>228</v>
      </c>
      <c r="D135" s="207"/>
      <c r="E135" s="220">
        <f>E132+E133+E134</f>
        <v>0.30159999999999998</v>
      </c>
      <c r="F135" s="220"/>
      <c r="G135" s="220"/>
      <c r="H135" s="196">
        <f>H132+H133+H134</f>
        <v>382354125.94818401</v>
      </c>
      <c r="I135" s="141"/>
      <c r="J135" s="139"/>
      <c r="K135" s="351"/>
      <c r="L135" s="351"/>
      <c r="M135" s="349"/>
    </row>
    <row r="136" spans="1:13" s="142" customFormat="1" ht="15">
      <c r="A136" s="139"/>
      <c r="B136" s="140"/>
      <c r="C136" s="215" t="s">
        <v>229</v>
      </c>
      <c r="D136" s="215"/>
      <c r="E136" s="220">
        <v>0.19</v>
      </c>
      <c r="F136" s="220"/>
      <c r="G136" s="220"/>
      <c r="H136" s="196">
        <f>H134*E136</f>
        <v>12043647.866405001</v>
      </c>
      <c r="I136" s="141"/>
      <c r="J136" s="139"/>
      <c r="K136" s="351"/>
      <c r="L136" s="351"/>
      <c r="M136" s="349"/>
    </row>
    <row r="137" spans="1:13" s="142" customFormat="1" ht="15">
      <c r="A137" s="139"/>
      <c r="B137" s="140"/>
      <c r="C137" s="207" t="s">
        <v>230</v>
      </c>
      <c r="D137" s="207"/>
      <c r="E137" s="221"/>
      <c r="F137" s="221"/>
      <c r="G137" s="221"/>
      <c r="H137" s="195">
        <f>H129+H135+H136</f>
        <v>1662150180.804589</v>
      </c>
      <c r="I137" s="141"/>
      <c r="J137" s="139"/>
      <c r="K137" s="201"/>
      <c r="L137" s="201"/>
      <c r="M137" s="349"/>
    </row>
    <row r="138" spans="1:13" s="142" customFormat="1" ht="15">
      <c r="A138" s="139"/>
      <c r="B138" s="140"/>
      <c r="C138" s="113"/>
      <c r="D138" s="112"/>
      <c r="E138" s="112"/>
      <c r="F138" s="114"/>
      <c r="G138" s="115"/>
      <c r="H138" s="116"/>
      <c r="I138" s="141"/>
      <c r="J138" s="139"/>
      <c r="K138" s="349"/>
      <c r="L138" s="349"/>
      <c r="M138" s="349"/>
    </row>
    <row r="139" spans="1:13" s="142" customFormat="1" ht="15" customHeight="1">
      <c r="A139" s="139"/>
      <c r="B139" s="140"/>
      <c r="C139" s="235" t="s">
        <v>231</v>
      </c>
      <c r="D139" s="235"/>
      <c r="E139" s="235"/>
      <c r="F139" s="235"/>
      <c r="G139" s="235"/>
      <c r="H139" s="235"/>
      <c r="I139" s="141"/>
      <c r="J139" s="139"/>
      <c r="K139" s="349"/>
      <c r="L139" s="349"/>
      <c r="M139" s="349"/>
    </row>
    <row r="140" spans="1:13" s="142" customFormat="1" ht="31.5" customHeight="1">
      <c r="A140" s="139"/>
      <c r="B140" s="140"/>
      <c r="C140" s="235" t="s">
        <v>101</v>
      </c>
      <c r="D140" s="235"/>
      <c r="E140" s="235"/>
      <c r="F140" s="235"/>
      <c r="G140" s="235"/>
      <c r="H140" s="235"/>
      <c r="I140" s="141"/>
      <c r="J140" s="139"/>
      <c r="K140" s="352"/>
      <c r="L140" s="349"/>
      <c r="M140" s="349"/>
    </row>
    <row r="141" spans="1:13" s="142" customFormat="1" ht="15" customHeight="1">
      <c r="A141" s="139"/>
      <c r="B141" s="140"/>
      <c r="C141" s="235" t="s">
        <v>14</v>
      </c>
      <c r="D141" s="235"/>
      <c r="E141" s="235"/>
      <c r="F141" s="235"/>
      <c r="G141" s="235"/>
      <c r="H141" s="235"/>
      <c r="I141" s="141"/>
      <c r="J141" s="139"/>
      <c r="K141" s="204"/>
      <c r="L141" s="353"/>
      <c r="M141" s="349"/>
    </row>
    <row r="142" spans="1:13" s="142" customFormat="1" ht="15">
      <c r="A142" s="139"/>
      <c r="B142" s="140"/>
      <c r="C142" s="222"/>
      <c r="D142" s="222"/>
      <c r="E142" s="222"/>
      <c r="F142" s="222"/>
      <c r="G142" s="222"/>
      <c r="H142" s="222"/>
      <c r="I142" s="143"/>
      <c r="J142" s="139"/>
      <c r="K142" s="204"/>
      <c r="L142" s="349"/>
      <c r="M142" s="349"/>
    </row>
    <row r="143" spans="1:13" ht="15.75" thickBot="1">
      <c r="A143" s="129"/>
      <c r="B143" s="144"/>
      <c r="C143" s="145"/>
      <c r="D143" s="146"/>
      <c r="E143" s="145"/>
      <c r="F143" s="145"/>
      <c r="G143" s="145"/>
      <c r="H143" s="145"/>
      <c r="I143" s="147"/>
      <c r="J143" s="129"/>
      <c r="K143" s="201"/>
      <c r="L143" s="348"/>
      <c r="M143" s="348"/>
    </row>
    <row r="144" spans="1:13" ht="15.75" thickTop="1">
      <c r="A144" s="129"/>
      <c r="B144" s="129"/>
      <c r="C144" s="129"/>
      <c r="D144" s="129"/>
      <c r="E144" s="129"/>
      <c r="F144" s="129"/>
      <c r="G144" s="129"/>
      <c r="H144" s="129"/>
      <c r="I144" s="129"/>
      <c r="J144" s="129"/>
      <c r="K144" s="204"/>
    </row>
    <row r="146" spans="8:11">
      <c r="H146" s="205"/>
      <c r="K146" s="206"/>
    </row>
    <row r="147" spans="8:11">
      <c r="K147" s="206"/>
    </row>
  </sheetData>
  <mergeCells count="29">
    <mergeCell ref="C142:H142"/>
    <mergeCell ref="F8:F9"/>
    <mergeCell ref="G8:G9"/>
    <mergeCell ref="H8:H9"/>
    <mergeCell ref="C8:C9"/>
    <mergeCell ref="D8:D9"/>
    <mergeCell ref="E8:E9"/>
    <mergeCell ref="C131:D131"/>
    <mergeCell ref="E131:G131"/>
    <mergeCell ref="C141:H141"/>
    <mergeCell ref="C140:H140"/>
    <mergeCell ref="C139:H139"/>
    <mergeCell ref="C134:D134"/>
    <mergeCell ref="C135:D135"/>
    <mergeCell ref="C136:D136"/>
    <mergeCell ref="C133:D133"/>
    <mergeCell ref="C137:D137"/>
    <mergeCell ref="C1:D1"/>
    <mergeCell ref="C4:H5"/>
    <mergeCell ref="C6:H6"/>
    <mergeCell ref="C132:D132"/>
    <mergeCell ref="C2:F2"/>
    <mergeCell ref="C7:H7"/>
    <mergeCell ref="E132:G132"/>
    <mergeCell ref="E137:G137"/>
    <mergeCell ref="E133:G133"/>
    <mergeCell ref="E134:G134"/>
    <mergeCell ref="E135:G135"/>
    <mergeCell ref="E136:G136"/>
  </mergeCells>
  <conditionalFormatting sqref="C135">
    <cfRule type="duplicateValues" dxfId="7" priority="1"/>
    <cfRule type="duplicateValues" dxfId="6" priority="2"/>
  </conditionalFormatting>
  <conditionalFormatting sqref="D12">
    <cfRule type="duplicateValues" dxfId="5" priority="6"/>
  </conditionalFormatting>
  <pageMargins left="0.39370078740157483" right="0.39370078740157483" top="0.6692913385826772" bottom="0.55118110236220474" header="0.31496062992125984" footer="0.31496062992125984"/>
  <pageSetup scale="58" fitToHeight="0" orientation="portrait" r:id="rId1"/>
  <headerFooter>
    <oddHeader>&amp;C&amp;"Verdana,Negrita"&amp;11Formulario 1 - Propuesta económica  - Seleccion abreviada de menor cuantia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9C3A0-41ED-4EA2-BAA2-E93C29D6F9B6}">
  <dimension ref="A1:M149"/>
  <sheetViews>
    <sheetView showGridLines="0" view="pageBreakPreview" topLeftCell="A119" zoomScaleNormal="100" zoomScaleSheetLayoutView="100" zoomScalePageLayoutView="55" workbookViewId="0">
      <selection activeCell="F128" sqref="F128"/>
    </sheetView>
  </sheetViews>
  <sheetFormatPr baseColWidth="10" defaultColWidth="11.42578125" defaultRowHeight="14.25"/>
  <cols>
    <col min="1" max="2" width="3.42578125" style="132" customWidth="1"/>
    <col min="3" max="3" width="10.28515625" style="132" customWidth="1"/>
    <col min="4" max="4" width="73.42578125" style="132" customWidth="1"/>
    <col min="5" max="5" width="8.5703125" style="132" customWidth="1"/>
    <col min="6" max="6" width="18.5703125" style="132" customWidth="1"/>
    <col min="7" max="7" width="22" style="132" customWidth="1"/>
    <col min="8" max="8" width="33" style="132" customWidth="1"/>
    <col min="9" max="9" width="3.42578125" style="132" customWidth="1"/>
    <col min="10" max="10" width="2.5703125" style="132" customWidth="1"/>
    <col min="11" max="11" width="30.28515625" style="132" customWidth="1"/>
    <col min="12" max="16384" width="11.42578125" style="132"/>
  </cols>
  <sheetData>
    <row r="1" spans="1:13" ht="30.75" customHeight="1">
      <c r="A1" s="129"/>
      <c r="B1" s="130"/>
      <c r="C1" s="208"/>
      <c r="D1" s="208"/>
      <c r="E1" s="148"/>
      <c r="F1" s="148"/>
      <c r="G1" s="148"/>
      <c r="H1" s="148"/>
      <c r="I1" s="131"/>
      <c r="J1" s="129"/>
    </row>
    <row r="2" spans="1:13" ht="15">
      <c r="A2" s="129"/>
      <c r="B2" s="130"/>
      <c r="C2" s="216" t="s">
        <v>0</v>
      </c>
      <c r="D2" s="217"/>
      <c r="E2" s="217"/>
      <c r="F2" s="217"/>
      <c r="G2" s="148"/>
      <c r="H2" s="148"/>
      <c r="I2" s="131"/>
      <c r="J2" s="129"/>
      <c r="K2" s="148"/>
      <c r="L2" s="129"/>
      <c r="M2" s="129"/>
    </row>
    <row r="3" spans="1:13" ht="15.75" customHeight="1">
      <c r="A3" s="129"/>
      <c r="B3" s="129"/>
      <c r="C3" s="199"/>
      <c r="D3" s="200"/>
      <c r="E3" s="199"/>
      <c r="F3" s="200"/>
      <c r="G3" s="191"/>
      <c r="H3" s="191"/>
      <c r="I3" s="131"/>
      <c r="J3" s="129"/>
      <c r="K3" s="191"/>
      <c r="L3" s="129"/>
      <c r="M3" s="129"/>
    </row>
    <row r="4" spans="1:13" ht="15.75" customHeight="1">
      <c r="A4" s="129"/>
      <c r="B4" s="130"/>
      <c r="C4" s="236" t="s">
        <v>10</v>
      </c>
      <c r="D4" s="236"/>
      <c r="E4" s="236"/>
      <c r="F4" s="236"/>
      <c r="G4" s="236"/>
      <c r="H4" s="236"/>
      <c r="I4" s="131"/>
      <c r="J4" s="129"/>
      <c r="K4" s="191"/>
      <c r="L4" s="129"/>
      <c r="M4" s="129"/>
    </row>
    <row r="5" spans="1:13" ht="15.75" customHeight="1" thickBot="1">
      <c r="A5" s="129"/>
      <c r="B5" s="130"/>
      <c r="C5" s="237" t="s">
        <v>11</v>
      </c>
      <c r="D5" s="237"/>
      <c r="E5" s="237"/>
      <c r="F5" s="237"/>
      <c r="G5" s="237"/>
      <c r="H5" s="237"/>
      <c r="I5" s="131"/>
      <c r="J5" s="129"/>
      <c r="K5" s="191"/>
      <c r="L5" s="129"/>
      <c r="M5" s="129"/>
    </row>
    <row r="6" spans="1:13" s="135" customFormat="1" ht="15">
      <c r="A6" s="133"/>
      <c r="B6" s="134"/>
      <c r="C6" s="209" t="s">
        <v>233</v>
      </c>
      <c r="D6" s="209"/>
      <c r="E6" s="209"/>
      <c r="F6" s="209"/>
      <c r="G6" s="209"/>
      <c r="H6" s="210"/>
      <c r="I6" s="131"/>
      <c r="J6" s="129"/>
    </row>
    <row r="7" spans="1:13" ht="43.5" customHeight="1" thickBot="1">
      <c r="A7" s="129"/>
      <c r="B7" s="136"/>
      <c r="C7" s="211"/>
      <c r="D7" s="211"/>
      <c r="E7" s="211"/>
      <c r="F7" s="211"/>
      <c r="G7" s="211"/>
      <c r="H7" s="212"/>
      <c r="I7" s="131"/>
      <c r="J7" s="129"/>
    </row>
    <row r="8" spans="1:13" ht="42.75" customHeight="1">
      <c r="A8" s="129"/>
      <c r="B8" s="136"/>
      <c r="C8" s="213" t="s">
        <v>12</v>
      </c>
      <c r="D8" s="213"/>
      <c r="E8" s="213"/>
      <c r="F8" s="213"/>
      <c r="G8" s="213"/>
      <c r="H8" s="214"/>
      <c r="I8" s="131"/>
      <c r="J8" s="129"/>
    </row>
    <row r="9" spans="1:13" ht="30" customHeight="1" thickBot="1">
      <c r="A9" s="129"/>
      <c r="B9" s="130"/>
      <c r="C9" s="218"/>
      <c r="D9" s="218"/>
      <c r="E9" s="218"/>
      <c r="F9" s="218"/>
      <c r="G9" s="218"/>
      <c r="H9" s="219"/>
      <c r="I9" s="131"/>
      <c r="J9" s="129"/>
    </row>
    <row r="10" spans="1:13" ht="30" customHeight="1">
      <c r="A10" s="129"/>
      <c r="B10" s="130"/>
      <c r="C10" s="229" t="s">
        <v>31</v>
      </c>
      <c r="D10" s="231" t="s">
        <v>2</v>
      </c>
      <c r="E10" s="223" t="s">
        <v>3</v>
      </c>
      <c r="F10" s="223" t="s">
        <v>4</v>
      </c>
      <c r="G10" s="225" t="s">
        <v>5</v>
      </c>
      <c r="H10" s="227" t="s">
        <v>6</v>
      </c>
      <c r="I10" s="131"/>
      <c r="J10" s="129"/>
    </row>
    <row r="11" spans="1:13" ht="30" customHeight="1" thickBot="1">
      <c r="A11" s="129"/>
      <c r="B11" s="130"/>
      <c r="C11" s="230"/>
      <c r="D11" s="232"/>
      <c r="E11" s="224"/>
      <c r="F11" s="224"/>
      <c r="G11" s="226"/>
      <c r="H11" s="228"/>
      <c r="I11" s="131"/>
      <c r="J11" s="129"/>
    </row>
    <row r="12" spans="1:13" ht="30" customHeight="1" thickBot="1">
      <c r="A12" s="129"/>
      <c r="B12" s="130"/>
      <c r="C12" s="180" t="s">
        <v>87</v>
      </c>
      <c r="D12" s="155"/>
      <c r="E12" s="155"/>
      <c r="F12" s="155"/>
      <c r="G12" s="156"/>
      <c r="H12" s="157"/>
      <c r="I12" s="131"/>
      <c r="J12" s="129"/>
    </row>
    <row r="13" spans="1:13" ht="30" customHeight="1" thickBot="1">
      <c r="A13" s="129"/>
      <c r="B13" s="130"/>
      <c r="C13" s="177" t="s">
        <v>102</v>
      </c>
      <c r="D13" s="108" t="s">
        <v>86</v>
      </c>
      <c r="E13" s="108"/>
      <c r="F13" s="108"/>
      <c r="G13" s="108"/>
      <c r="H13" s="109"/>
      <c r="I13" s="131"/>
      <c r="J13" s="129"/>
    </row>
    <row r="14" spans="1:13" ht="24" customHeight="1">
      <c r="A14" s="129"/>
      <c r="B14" s="130"/>
      <c r="C14" s="161" t="s">
        <v>73</v>
      </c>
      <c r="D14" s="165" t="s">
        <v>78</v>
      </c>
      <c r="E14" s="166" t="s">
        <v>83</v>
      </c>
      <c r="F14" s="178">
        <v>500</v>
      </c>
      <c r="G14" s="179"/>
      <c r="H14" s="163">
        <f>F14*G14</f>
        <v>0</v>
      </c>
      <c r="I14" s="131"/>
      <c r="J14" s="129"/>
    </row>
    <row r="15" spans="1:13" ht="17.25" customHeight="1">
      <c r="A15" s="129"/>
      <c r="B15" s="130"/>
      <c r="C15" s="152" t="s">
        <v>74</v>
      </c>
      <c r="D15" s="149" t="s">
        <v>79</v>
      </c>
      <c r="E15" s="150" t="s">
        <v>84</v>
      </c>
      <c r="F15" s="151">
        <v>200</v>
      </c>
      <c r="G15" s="164"/>
      <c r="H15" s="163">
        <f t="shared" ref="H15:H18" si="0">F15*G15</f>
        <v>0</v>
      </c>
      <c r="I15" s="131"/>
      <c r="J15" s="129"/>
    </row>
    <row r="16" spans="1:13" ht="17.25" customHeight="1">
      <c r="A16" s="129"/>
      <c r="B16" s="130"/>
      <c r="C16" s="153" t="s">
        <v>75</v>
      </c>
      <c r="D16" s="149" t="s">
        <v>80</v>
      </c>
      <c r="E16" s="150" t="s">
        <v>84</v>
      </c>
      <c r="F16" s="151">
        <v>503</v>
      </c>
      <c r="G16" s="164"/>
      <c r="H16" s="163">
        <f t="shared" si="0"/>
        <v>0</v>
      </c>
      <c r="I16" s="131"/>
      <c r="J16" s="129"/>
    </row>
    <row r="17" spans="1:10" ht="17.25" customHeight="1">
      <c r="A17" s="129"/>
      <c r="B17" s="130"/>
      <c r="C17" s="152" t="s">
        <v>76</v>
      </c>
      <c r="D17" s="149" t="s">
        <v>81</v>
      </c>
      <c r="E17" s="150" t="s">
        <v>84</v>
      </c>
      <c r="F17" s="151">
        <v>2500</v>
      </c>
      <c r="G17" s="164"/>
      <c r="H17" s="163">
        <f t="shared" si="0"/>
        <v>0</v>
      </c>
      <c r="I17" s="131"/>
      <c r="J17" s="129"/>
    </row>
    <row r="18" spans="1:10" ht="17.25" customHeight="1">
      <c r="A18" s="129"/>
      <c r="B18" s="130"/>
      <c r="C18" s="153" t="s">
        <v>77</v>
      </c>
      <c r="D18" s="149" t="s">
        <v>82</v>
      </c>
      <c r="E18" s="150" t="s">
        <v>85</v>
      </c>
      <c r="F18" s="151">
        <v>200</v>
      </c>
      <c r="G18" s="164"/>
      <c r="H18" s="163">
        <f t="shared" si="0"/>
        <v>0</v>
      </c>
      <c r="I18" s="131"/>
      <c r="J18" s="129"/>
    </row>
    <row r="19" spans="1:10" ht="22.5" customHeight="1" thickBot="1">
      <c r="A19" s="129"/>
      <c r="B19" s="130"/>
      <c r="C19" s="168" t="s">
        <v>7</v>
      </c>
      <c r="D19" s="170"/>
      <c r="E19" s="169"/>
      <c r="F19" s="171"/>
      <c r="G19" s="172"/>
      <c r="H19" s="173">
        <f>SUM(H14:H18)</f>
        <v>0</v>
      </c>
      <c r="I19" s="131"/>
      <c r="J19" s="129"/>
    </row>
    <row r="20" spans="1:10" ht="15" customHeight="1" thickBot="1">
      <c r="A20" s="129"/>
      <c r="B20" s="130"/>
      <c r="C20" s="177" t="s">
        <v>103</v>
      </c>
      <c r="D20" s="108" t="s">
        <v>88</v>
      </c>
      <c r="E20" s="108"/>
      <c r="F20" s="108"/>
      <c r="G20" s="108"/>
      <c r="H20" s="167"/>
      <c r="I20" s="131"/>
      <c r="J20" s="129"/>
    </row>
    <row r="21" spans="1:10" ht="17.25" customHeight="1">
      <c r="A21" s="129"/>
      <c r="B21" s="130"/>
      <c r="C21" s="153" t="s">
        <v>104</v>
      </c>
      <c r="D21" s="165" t="s">
        <v>109</v>
      </c>
      <c r="E21" s="166" t="s">
        <v>84</v>
      </c>
      <c r="F21" s="151">
        <v>180</v>
      </c>
      <c r="G21" s="164"/>
      <c r="H21" s="163">
        <f t="shared" ref="H21:H24" si="1">F21*G21</f>
        <v>0</v>
      </c>
      <c r="I21" s="131"/>
      <c r="J21" s="129"/>
    </row>
    <row r="22" spans="1:10" ht="17.25" customHeight="1">
      <c r="A22" s="129"/>
      <c r="B22" s="130"/>
      <c r="C22" s="153" t="s">
        <v>105</v>
      </c>
      <c r="D22" s="165" t="s">
        <v>110</v>
      </c>
      <c r="E22" s="166" t="s">
        <v>84</v>
      </c>
      <c r="F22" s="151">
        <v>2500</v>
      </c>
      <c r="G22" s="164"/>
      <c r="H22" s="163">
        <f t="shared" si="1"/>
        <v>0</v>
      </c>
      <c r="I22" s="131"/>
      <c r="J22" s="129"/>
    </row>
    <row r="23" spans="1:10" ht="17.25" customHeight="1">
      <c r="A23" s="129"/>
      <c r="B23" s="130"/>
      <c r="C23" s="153" t="s">
        <v>106</v>
      </c>
      <c r="D23" s="165" t="s">
        <v>111</v>
      </c>
      <c r="E23" s="166" t="s">
        <v>84</v>
      </c>
      <c r="F23" s="151">
        <v>50</v>
      </c>
      <c r="G23" s="164"/>
      <c r="H23" s="163">
        <f t="shared" si="1"/>
        <v>0</v>
      </c>
      <c r="I23" s="131"/>
      <c r="J23" s="129"/>
    </row>
    <row r="24" spans="1:10" s="129" customFormat="1" ht="17.25" customHeight="1">
      <c r="B24" s="130"/>
      <c r="C24" s="153" t="s">
        <v>107</v>
      </c>
      <c r="D24" s="165" t="s">
        <v>112</v>
      </c>
      <c r="E24" s="166" t="s">
        <v>84</v>
      </c>
      <c r="F24" s="151">
        <v>503</v>
      </c>
      <c r="G24" s="164"/>
      <c r="H24" s="163">
        <f t="shared" si="1"/>
        <v>0</v>
      </c>
      <c r="I24" s="131"/>
    </row>
    <row r="25" spans="1:10" ht="24.75" customHeight="1">
      <c r="B25" s="137"/>
      <c r="C25" s="153" t="s">
        <v>108</v>
      </c>
      <c r="D25" s="165" t="s">
        <v>113</v>
      </c>
      <c r="E25" s="166" t="s">
        <v>85</v>
      </c>
      <c r="F25" s="151">
        <v>40</v>
      </c>
      <c r="G25" s="164"/>
      <c r="H25" s="163">
        <f>F25*G25</f>
        <v>0</v>
      </c>
      <c r="I25" s="138"/>
    </row>
    <row r="26" spans="1:10" ht="21.75" customHeight="1" thickBot="1">
      <c r="A26" s="129"/>
      <c r="B26" s="130"/>
      <c r="C26" s="181" t="s">
        <v>7</v>
      </c>
      <c r="D26" s="183"/>
      <c r="E26" s="183"/>
      <c r="F26" s="184"/>
      <c r="G26" s="183"/>
      <c r="H26" s="185">
        <f>SUM(H21:H25)</f>
        <v>0</v>
      </c>
      <c r="I26" s="131"/>
      <c r="J26" s="129"/>
    </row>
    <row r="27" spans="1:10" ht="15.75" customHeight="1" thickBot="1">
      <c r="A27" s="129"/>
      <c r="B27" s="130"/>
      <c r="C27" s="177" t="s">
        <v>134</v>
      </c>
      <c r="D27" s="108" t="s">
        <v>89</v>
      </c>
      <c r="E27" s="108"/>
      <c r="F27" s="108"/>
      <c r="G27" s="108"/>
      <c r="H27" s="109"/>
      <c r="I27" s="131"/>
      <c r="J27" s="129"/>
    </row>
    <row r="28" spans="1:10" ht="17.25" customHeight="1">
      <c r="A28" s="129"/>
      <c r="B28" s="130"/>
      <c r="C28" s="182" t="s">
        <v>114</v>
      </c>
      <c r="D28" s="165" t="s">
        <v>115</v>
      </c>
      <c r="E28" s="176" t="s">
        <v>83</v>
      </c>
      <c r="F28" s="178">
        <v>8</v>
      </c>
      <c r="G28" s="179"/>
      <c r="H28" s="163">
        <f t="shared" ref="H28:H31" si="2">F28*G28</f>
        <v>0</v>
      </c>
      <c r="I28" s="131"/>
      <c r="J28" s="129"/>
    </row>
    <row r="29" spans="1:10" ht="17.25" customHeight="1">
      <c r="A29" s="129"/>
      <c r="B29" s="130"/>
      <c r="C29" s="153" t="s">
        <v>116</v>
      </c>
      <c r="D29" s="165" t="s">
        <v>117</v>
      </c>
      <c r="E29" s="176" t="s">
        <v>83</v>
      </c>
      <c r="F29" s="151">
        <v>14</v>
      </c>
      <c r="G29" s="164"/>
      <c r="H29" s="163">
        <f t="shared" si="2"/>
        <v>0</v>
      </c>
      <c r="I29" s="131"/>
      <c r="J29" s="129"/>
    </row>
    <row r="30" spans="1:10" ht="17.25" customHeight="1">
      <c r="A30" s="129"/>
      <c r="B30" s="130"/>
      <c r="C30" s="153" t="s">
        <v>118</v>
      </c>
      <c r="D30" s="165" t="s">
        <v>119</v>
      </c>
      <c r="E30" s="176" t="s">
        <v>85</v>
      </c>
      <c r="F30" s="151">
        <v>10</v>
      </c>
      <c r="G30" s="164"/>
      <c r="H30" s="163">
        <f t="shared" si="2"/>
        <v>0</v>
      </c>
      <c r="I30" s="131"/>
      <c r="J30" s="129"/>
    </row>
    <row r="31" spans="1:10" s="129" customFormat="1" ht="17.25" customHeight="1">
      <c r="B31" s="130"/>
      <c r="C31" s="153" t="s">
        <v>120</v>
      </c>
      <c r="D31" s="165" t="s">
        <v>121</v>
      </c>
      <c r="E31" s="176" t="s">
        <v>85</v>
      </c>
      <c r="F31" s="151">
        <v>10</v>
      </c>
      <c r="G31" s="164"/>
      <c r="H31" s="163">
        <f t="shared" si="2"/>
        <v>0</v>
      </c>
      <c r="I31" s="131"/>
    </row>
    <row r="32" spans="1:10" ht="17.25" customHeight="1" thickBot="1">
      <c r="A32" s="129"/>
      <c r="B32" s="130"/>
      <c r="C32" s="181" t="s">
        <v>7</v>
      </c>
      <c r="D32" s="183"/>
      <c r="E32" s="183"/>
      <c r="F32" s="184"/>
      <c r="G32" s="183"/>
      <c r="H32" s="185">
        <f>SUM(H28:H31)</f>
        <v>0</v>
      </c>
      <c r="I32" s="131"/>
      <c r="J32" s="129"/>
    </row>
    <row r="33" spans="1:10" ht="17.25" customHeight="1" thickBot="1">
      <c r="A33" s="129"/>
      <c r="B33" s="130"/>
      <c r="C33" s="177" t="s">
        <v>135</v>
      </c>
      <c r="D33" s="108" t="s">
        <v>90</v>
      </c>
      <c r="E33" s="108"/>
      <c r="F33" s="108"/>
      <c r="G33" s="108"/>
      <c r="H33" s="109"/>
      <c r="I33" s="131"/>
      <c r="J33" s="129"/>
    </row>
    <row r="34" spans="1:10" ht="17.25" customHeight="1">
      <c r="A34" s="129"/>
      <c r="B34" s="130"/>
      <c r="C34" s="182" t="s">
        <v>122</v>
      </c>
      <c r="D34" s="165" t="s">
        <v>123</v>
      </c>
      <c r="E34" s="176" t="s">
        <v>85</v>
      </c>
      <c r="F34" s="178">
        <v>200</v>
      </c>
      <c r="G34" s="179"/>
      <c r="H34" s="163">
        <f t="shared" ref="H34" si="3">F34*G34</f>
        <v>0</v>
      </c>
      <c r="I34" s="131"/>
      <c r="J34" s="129"/>
    </row>
    <row r="35" spans="1:10" ht="17.25" customHeight="1" thickBot="1">
      <c r="A35" s="129"/>
      <c r="B35" s="130"/>
      <c r="C35" s="168" t="s">
        <v>7</v>
      </c>
      <c r="D35" s="174"/>
      <c r="E35" s="174"/>
      <c r="F35" s="171"/>
      <c r="G35" s="174"/>
      <c r="H35" s="175">
        <f>SUM(H34)</f>
        <v>0</v>
      </c>
      <c r="I35" s="131"/>
      <c r="J35" s="129"/>
    </row>
    <row r="36" spans="1:10" ht="17.25" customHeight="1" thickBot="1">
      <c r="A36" s="129"/>
      <c r="B36" s="130"/>
      <c r="C36" s="177" t="s">
        <v>136</v>
      </c>
      <c r="D36" s="108" t="s">
        <v>91</v>
      </c>
      <c r="E36" s="108"/>
      <c r="F36" s="108"/>
      <c r="G36" s="108"/>
      <c r="H36" s="109"/>
      <c r="I36" s="131"/>
      <c r="J36" s="129"/>
    </row>
    <row r="37" spans="1:10" ht="17.25" customHeight="1">
      <c r="A37" s="129"/>
      <c r="B37" s="130"/>
      <c r="C37" s="153" t="s">
        <v>124</v>
      </c>
      <c r="D37" s="165" t="s">
        <v>125</v>
      </c>
      <c r="E37" s="176" t="s">
        <v>84</v>
      </c>
      <c r="F37" s="151">
        <v>2000</v>
      </c>
      <c r="G37" s="164"/>
      <c r="H37" s="163">
        <f t="shared" ref="H37:H41" si="4">F37*G37</f>
        <v>0</v>
      </c>
      <c r="I37" s="131"/>
      <c r="J37" s="129"/>
    </row>
    <row r="38" spans="1:10" ht="17.25" customHeight="1">
      <c r="A38" s="129"/>
      <c r="B38" s="130"/>
      <c r="C38" s="153" t="s">
        <v>126</v>
      </c>
      <c r="D38" s="165" t="s">
        <v>127</v>
      </c>
      <c r="E38" s="176" t="s">
        <v>84</v>
      </c>
      <c r="F38" s="151">
        <v>3400</v>
      </c>
      <c r="G38" s="164"/>
      <c r="H38" s="163">
        <f t="shared" si="4"/>
        <v>0</v>
      </c>
      <c r="I38" s="131"/>
      <c r="J38" s="129"/>
    </row>
    <row r="39" spans="1:10" ht="23.25" customHeight="1">
      <c r="A39" s="129"/>
      <c r="B39" s="130"/>
      <c r="C39" s="153" t="s">
        <v>128</v>
      </c>
      <c r="D39" s="165" t="s">
        <v>129</v>
      </c>
      <c r="E39" s="176" t="s">
        <v>83</v>
      </c>
      <c r="F39" s="151">
        <v>700</v>
      </c>
      <c r="G39" s="164"/>
      <c r="H39" s="163">
        <f t="shared" si="4"/>
        <v>0</v>
      </c>
      <c r="I39" s="131"/>
      <c r="J39" s="129"/>
    </row>
    <row r="40" spans="1:10" s="129" customFormat="1" ht="23.25" customHeight="1">
      <c r="B40" s="130"/>
      <c r="C40" s="153" t="s">
        <v>130</v>
      </c>
      <c r="D40" s="165" t="s">
        <v>131</v>
      </c>
      <c r="E40" s="176" t="s">
        <v>84</v>
      </c>
      <c r="F40" s="151">
        <v>4000</v>
      </c>
      <c r="G40" s="164"/>
      <c r="H40" s="163">
        <f t="shared" si="4"/>
        <v>0</v>
      </c>
      <c r="I40" s="131"/>
    </row>
    <row r="41" spans="1:10" ht="17.25" customHeight="1">
      <c r="B41" s="137"/>
      <c r="C41" s="153" t="s">
        <v>132</v>
      </c>
      <c r="D41" s="165" t="s">
        <v>133</v>
      </c>
      <c r="E41" s="176" t="s">
        <v>84</v>
      </c>
      <c r="F41" s="151">
        <v>1000</v>
      </c>
      <c r="G41" s="164"/>
      <c r="H41" s="163">
        <f t="shared" si="4"/>
        <v>0</v>
      </c>
      <c r="I41" s="138"/>
    </row>
    <row r="42" spans="1:10" ht="17.25" customHeight="1" thickBot="1">
      <c r="A42" s="129"/>
      <c r="B42" s="130"/>
      <c r="C42" s="181" t="s">
        <v>7</v>
      </c>
      <c r="D42" s="174"/>
      <c r="E42" s="174"/>
      <c r="F42" s="171"/>
      <c r="G42" s="174"/>
      <c r="H42" s="175">
        <f>SUM(H37:H41)</f>
        <v>0</v>
      </c>
      <c r="I42" s="131"/>
      <c r="J42" s="129"/>
    </row>
    <row r="43" spans="1:10" ht="17.25" customHeight="1" thickBot="1">
      <c r="A43" s="129"/>
      <c r="B43" s="130"/>
      <c r="C43" s="177" t="s">
        <v>137</v>
      </c>
      <c r="D43" s="108" t="s">
        <v>92</v>
      </c>
      <c r="E43" s="108"/>
      <c r="F43" s="108"/>
      <c r="G43" s="108"/>
      <c r="H43" s="109"/>
      <c r="I43" s="131"/>
      <c r="J43" s="129"/>
    </row>
    <row r="44" spans="1:10" ht="17.25" customHeight="1">
      <c r="A44" s="129"/>
      <c r="B44" s="130"/>
      <c r="C44" s="153" t="s">
        <v>138</v>
      </c>
      <c r="D44" s="165" t="s">
        <v>139</v>
      </c>
      <c r="E44" s="176" t="s">
        <v>84</v>
      </c>
      <c r="F44" s="151">
        <v>250</v>
      </c>
      <c r="G44" s="164"/>
      <c r="H44" s="163">
        <f t="shared" ref="H44" si="5">F44*G44</f>
        <v>0</v>
      </c>
      <c r="I44" s="131"/>
      <c r="J44" s="129"/>
    </row>
    <row r="45" spans="1:10" ht="17.25" customHeight="1" thickBot="1">
      <c r="A45" s="129"/>
      <c r="B45" s="130"/>
      <c r="C45" s="168" t="s">
        <v>7</v>
      </c>
      <c r="D45" s="174"/>
      <c r="E45" s="174"/>
      <c r="F45" s="171"/>
      <c r="G45" s="174"/>
      <c r="H45" s="175">
        <f>SUM(H44)</f>
        <v>0</v>
      </c>
      <c r="I45" s="131"/>
      <c r="J45" s="129"/>
    </row>
    <row r="46" spans="1:10" ht="19.5" customHeight="1" thickBot="1">
      <c r="A46" s="129"/>
      <c r="B46" s="130"/>
      <c r="C46" s="177" t="s">
        <v>140</v>
      </c>
      <c r="D46" s="108" t="s">
        <v>93</v>
      </c>
      <c r="E46" s="108"/>
      <c r="F46" s="108"/>
      <c r="G46" s="108"/>
      <c r="H46" s="109"/>
      <c r="I46" s="131"/>
      <c r="J46" s="129"/>
    </row>
    <row r="47" spans="1:10" ht="23.25" customHeight="1">
      <c r="A47" s="129"/>
      <c r="B47" s="130"/>
      <c r="C47" s="153" t="s">
        <v>141</v>
      </c>
      <c r="D47" s="165" t="s">
        <v>142</v>
      </c>
      <c r="E47" s="176" t="s">
        <v>84</v>
      </c>
      <c r="F47" s="151">
        <v>1500</v>
      </c>
      <c r="G47" s="164"/>
      <c r="H47" s="163">
        <f t="shared" ref="H47" si="6">F47*G47</f>
        <v>0</v>
      </c>
      <c r="I47" s="131"/>
      <c r="J47" s="129"/>
    </row>
    <row r="48" spans="1:10" ht="19.5" customHeight="1" thickBot="1">
      <c r="A48" s="129"/>
      <c r="B48" s="130"/>
      <c r="C48" s="168" t="s">
        <v>7</v>
      </c>
      <c r="D48" s="174"/>
      <c r="E48" s="174"/>
      <c r="F48" s="171"/>
      <c r="G48" s="174"/>
      <c r="H48" s="175">
        <f>SUM(H47)</f>
        <v>0</v>
      </c>
      <c r="I48" s="131"/>
      <c r="J48" s="129"/>
    </row>
    <row r="49" spans="1:10" ht="19.5" customHeight="1" thickBot="1">
      <c r="A49" s="129"/>
      <c r="B49" s="130"/>
      <c r="C49" s="177" t="s">
        <v>155</v>
      </c>
      <c r="D49" s="108" t="s">
        <v>94</v>
      </c>
      <c r="E49" s="108"/>
      <c r="F49" s="108"/>
      <c r="G49" s="108"/>
      <c r="H49" s="109"/>
      <c r="I49" s="131"/>
      <c r="J49" s="129"/>
    </row>
    <row r="50" spans="1:10" ht="19.5" customHeight="1">
      <c r="A50" s="129"/>
      <c r="B50" s="130"/>
      <c r="C50" s="153" t="s">
        <v>143</v>
      </c>
      <c r="D50" s="165" t="s">
        <v>144</v>
      </c>
      <c r="E50" s="176" t="s">
        <v>84</v>
      </c>
      <c r="F50" s="151">
        <v>49.5</v>
      </c>
      <c r="G50" s="164"/>
      <c r="H50" s="163">
        <f t="shared" ref="H50:H52" si="7">F50*G50</f>
        <v>0</v>
      </c>
      <c r="I50" s="131"/>
      <c r="J50" s="129"/>
    </row>
    <row r="51" spans="1:10" ht="19.5" customHeight="1">
      <c r="A51" s="129"/>
      <c r="B51" s="130"/>
      <c r="C51" s="153" t="s">
        <v>145</v>
      </c>
      <c r="D51" s="165" t="s">
        <v>146</v>
      </c>
      <c r="E51" s="176" t="s">
        <v>84</v>
      </c>
      <c r="F51" s="151">
        <v>1000</v>
      </c>
      <c r="G51" s="164"/>
      <c r="H51" s="163">
        <f t="shared" si="7"/>
        <v>0</v>
      </c>
      <c r="I51" s="131"/>
      <c r="J51" s="129"/>
    </row>
    <row r="52" spans="1:10" ht="22.5" customHeight="1">
      <c r="A52" s="129"/>
      <c r="B52" s="130"/>
      <c r="C52" s="153" t="s">
        <v>147</v>
      </c>
      <c r="D52" s="165" t="s">
        <v>148</v>
      </c>
      <c r="E52" s="176" t="s">
        <v>83</v>
      </c>
      <c r="F52" s="151">
        <v>230</v>
      </c>
      <c r="G52" s="164"/>
      <c r="H52" s="163">
        <f t="shared" si="7"/>
        <v>0</v>
      </c>
      <c r="I52" s="131"/>
      <c r="J52" s="129"/>
    </row>
    <row r="53" spans="1:10" ht="19.5" customHeight="1" thickBot="1">
      <c r="A53" s="129"/>
      <c r="B53" s="130"/>
      <c r="C53" s="168" t="s">
        <v>7</v>
      </c>
      <c r="D53" s="174"/>
      <c r="E53" s="174"/>
      <c r="F53" s="171"/>
      <c r="G53" s="174"/>
      <c r="H53" s="175">
        <f>SUM(H50:H52)</f>
        <v>0</v>
      </c>
      <c r="I53" s="131"/>
      <c r="J53" s="129"/>
    </row>
    <row r="54" spans="1:10" ht="21" customHeight="1" thickBot="1">
      <c r="A54" s="129"/>
      <c r="B54" s="130"/>
      <c r="C54" s="177" t="s">
        <v>156</v>
      </c>
      <c r="D54" s="108" t="s">
        <v>95</v>
      </c>
      <c r="E54" s="108"/>
      <c r="F54" s="108"/>
      <c r="G54" s="108"/>
      <c r="H54" s="109"/>
      <c r="I54" s="131"/>
      <c r="J54" s="129"/>
    </row>
    <row r="55" spans="1:10" ht="21" customHeight="1">
      <c r="A55" s="129"/>
      <c r="B55" s="130"/>
      <c r="C55" s="153" t="s">
        <v>149</v>
      </c>
      <c r="D55" s="165" t="s">
        <v>150</v>
      </c>
      <c r="E55" s="176" t="s">
        <v>84</v>
      </c>
      <c r="F55" s="151">
        <v>3000</v>
      </c>
      <c r="G55" s="164"/>
      <c r="H55" s="163">
        <f t="shared" ref="H55:H56" si="8">F55*G55</f>
        <v>0</v>
      </c>
      <c r="I55" s="131"/>
      <c r="J55" s="129"/>
    </row>
    <row r="56" spans="1:10" ht="21" customHeight="1">
      <c r="A56" s="129"/>
      <c r="B56" s="130"/>
      <c r="C56" s="153" t="s">
        <v>151</v>
      </c>
      <c r="D56" s="165" t="s">
        <v>152</v>
      </c>
      <c r="E56" s="176" t="s">
        <v>153</v>
      </c>
      <c r="F56" s="151">
        <v>48</v>
      </c>
      <c r="G56" s="164"/>
      <c r="H56" s="163">
        <f t="shared" si="8"/>
        <v>0</v>
      </c>
      <c r="I56" s="131"/>
      <c r="J56" s="129"/>
    </row>
    <row r="57" spans="1:10" ht="21" customHeight="1" thickBot="1">
      <c r="A57" s="129"/>
      <c r="B57" s="130"/>
      <c r="C57" s="168" t="s">
        <v>7</v>
      </c>
      <c r="D57" s="174"/>
      <c r="E57" s="174"/>
      <c r="F57" s="171"/>
      <c r="G57" s="174"/>
      <c r="H57" s="175">
        <f>SUM(H55:H56)</f>
        <v>0</v>
      </c>
      <c r="I57" s="131"/>
      <c r="J57" s="129"/>
    </row>
    <row r="58" spans="1:10" ht="30" customHeight="1" thickBot="1">
      <c r="A58" s="129"/>
      <c r="B58" s="130"/>
      <c r="C58" s="188" t="s">
        <v>96</v>
      </c>
      <c r="D58" s="186"/>
      <c r="E58" s="186"/>
      <c r="F58" s="186"/>
      <c r="G58" s="187"/>
      <c r="H58" s="189">
        <f>ROUND(SUM(H14:H57)/2,2)</f>
        <v>0</v>
      </c>
      <c r="I58" s="131"/>
      <c r="J58" s="129"/>
    </row>
    <row r="59" spans="1:10" ht="15.75" customHeight="1" thickBot="1">
      <c r="A59" s="129"/>
      <c r="B59" s="130"/>
      <c r="C59" s="154"/>
      <c r="D59" s="158"/>
      <c r="E59" s="158"/>
      <c r="F59" s="158"/>
      <c r="G59" s="159"/>
      <c r="H59" s="160"/>
      <c r="I59" s="131"/>
      <c r="J59" s="129"/>
    </row>
    <row r="60" spans="1:10" ht="30" customHeight="1" thickBot="1">
      <c r="A60" s="129"/>
      <c r="B60" s="130"/>
      <c r="C60" s="180" t="s">
        <v>97</v>
      </c>
      <c r="D60" s="155"/>
      <c r="E60" s="155"/>
      <c r="F60" s="155"/>
      <c r="G60" s="156"/>
      <c r="H60" s="157"/>
      <c r="I60" s="131"/>
      <c r="J60" s="129"/>
    </row>
    <row r="61" spans="1:10" ht="18.75" customHeight="1" thickBot="1">
      <c r="A61" s="129"/>
      <c r="B61" s="130"/>
      <c r="C61" s="162" t="s">
        <v>157</v>
      </c>
      <c r="D61" s="108" t="s">
        <v>86</v>
      </c>
      <c r="E61" s="108"/>
      <c r="F61" s="108"/>
      <c r="G61" s="108"/>
      <c r="H61" s="109"/>
      <c r="I61" s="131"/>
      <c r="J61" s="129"/>
    </row>
    <row r="62" spans="1:10" ht="18.75" customHeight="1">
      <c r="A62" s="129"/>
      <c r="B62" s="130"/>
      <c r="C62" s="161" t="s">
        <v>73</v>
      </c>
      <c r="D62" s="165" t="s">
        <v>79</v>
      </c>
      <c r="E62" s="176" t="s">
        <v>84</v>
      </c>
      <c r="F62" s="151">
        <v>3</v>
      </c>
      <c r="G62" s="164"/>
      <c r="H62" s="163">
        <f t="shared" ref="H62:H70" si="9">F62*G62</f>
        <v>0</v>
      </c>
      <c r="I62" s="131"/>
      <c r="J62" s="129"/>
    </row>
    <row r="63" spans="1:10" ht="18.75" customHeight="1">
      <c r="A63" s="129"/>
      <c r="B63" s="130"/>
      <c r="C63" s="152" t="s">
        <v>74</v>
      </c>
      <c r="D63" s="165" t="s">
        <v>160</v>
      </c>
      <c r="E63" s="176" t="s">
        <v>84</v>
      </c>
      <c r="F63" s="151">
        <v>800</v>
      </c>
      <c r="G63" s="164"/>
      <c r="H63" s="163">
        <f t="shared" si="9"/>
        <v>0</v>
      </c>
      <c r="I63" s="131"/>
      <c r="J63" s="129"/>
    </row>
    <row r="64" spans="1:10" ht="18.75" customHeight="1">
      <c r="A64" s="129"/>
      <c r="B64" s="130"/>
      <c r="C64" s="153" t="s">
        <v>75</v>
      </c>
      <c r="D64" s="165" t="s">
        <v>161</v>
      </c>
      <c r="E64" s="176" t="s">
        <v>84</v>
      </c>
      <c r="F64" s="151">
        <v>50</v>
      </c>
      <c r="G64" s="164"/>
      <c r="H64" s="163">
        <f t="shared" si="9"/>
        <v>0</v>
      </c>
      <c r="I64" s="131"/>
      <c r="J64" s="129"/>
    </row>
    <row r="65" spans="1:10" ht="18.75" customHeight="1">
      <c r="A65" s="129"/>
      <c r="B65" s="130"/>
      <c r="C65" s="152" t="s">
        <v>76</v>
      </c>
      <c r="D65" s="165" t="s">
        <v>162</v>
      </c>
      <c r="E65" s="176" t="s">
        <v>85</v>
      </c>
      <c r="F65" s="151">
        <v>55</v>
      </c>
      <c r="G65" s="164"/>
      <c r="H65" s="163">
        <f t="shared" si="9"/>
        <v>0</v>
      </c>
      <c r="I65" s="131"/>
      <c r="J65" s="129"/>
    </row>
    <row r="66" spans="1:10" ht="18.75" customHeight="1">
      <c r="A66" s="129"/>
      <c r="B66" s="130"/>
      <c r="C66" s="153" t="s">
        <v>77</v>
      </c>
      <c r="D66" s="165" t="s">
        <v>163</v>
      </c>
      <c r="E66" s="176" t="s">
        <v>84</v>
      </c>
      <c r="F66" s="151">
        <f>(1.3*2)*10</f>
        <v>26</v>
      </c>
      <c r="G66" s="164"/>
      <c r="H66" s="163">
        <f t="shared" si="9"/>
        <v>0</v>
      </c>
      <c r="I66" s="131"/>
      <c r="J66" s="129"/>
    </row>
    <row r="67" spans="1:10" ht="18.75" customHeight="1">
      <c r="A67" s="129"/>
      <c r="B67" s="130"/>
      <c r="C67" s="153" t="s">
        <v>172</v>
      </c>
      <c r="D67" s="165" t="s">
        <v>164</v>
      </c>
      <c r="E67" s="176" t="s">
        <v>85</v>
      </c>
      <c r="F67" s="151">
        <v>1</v>
      </c>
      <c r="G67" s="164"/>
      <c r="H67" s="163">
        <f t="shared" si="9"/>
        <v>0</v>
      </c>
      <c r="I67" s="131"/>
      <c r="J67" s="129"/>
    </row>
    <row r="68" spans="1:10" ht="18.75" customHeight="1">
      <c r="A68" s="129"/>
      <c r="B68" s="130"/>
      <c r="C68" s="153" t="s">
        <v>173</v>
      </c>
      <c r="D68" s="165" t="s">
        <v>165</v>
      </c>
      <c r="E68" s="176" t="s">
        <v>85</v>
      </c>
      <c r="F68" s="151">
        <v>1</v>
      </c>
      <c r="G68" s="164"/>
      <c r="H68" s="163">
        <f t="shared" si="9"/>
        <v>0</v>
      </c>
      <c r="I68" s="131"/>
      <c r="J68" s="129"/>
    </row>
    <row r="69" spans="1:10" ht="18.75" customHeight="1">
      <c r="A69" s="129"/>
      <c r="B69" s="130"/>
      <c r="C69" s="153" t="s">
        <v>174</v>
      </c>
      <c r="D69" s="165" t="s">
        <v>166</v>
      </c>
      <c r="E69" s="176" t="s">
        <v>83</v>
      </c>
      <c r="F69" s="151">
        <v>3</v>
      </c>
      <c r="G69" s="164"/>
      <c r="H69" s="163">
        <f t="shared" si="9"/>
        <v>0</v>
      </c>
      <c r="I69" s="131"/>
      <c r="J69" s="129"/>
    </row>
    <row r="70" spans="1:10" s="129" customFormat="1" ht="18.75" customHeight="1">
      <c r="B70" s="130"/>
      <c r="C70" s="153" t="s">
        <v>175</v>
      </c>
      <c r="D70" s="165" t="s">
        <v>167</v>
      </c>
      <c r="E70" s="176" t="s">
        <v>83</v>
      </c>
      <c r="F70" s="151">
        <f>(32*2)+38</f>
        <v>102</v>
      </c>
      <c r="G70" s="164"/>
      <c r="H70" s="163">
        <f t="shared" si="9"/>
        <v>0</v>
      </c>
      <c r="I70" s="131"/>
    </row>
    <row r="71" spans="1:10" ht="18.75" customHeight="1" thickBot="1">
      <c r="A71" s="129"/>
      <c r="B71" s="130"/>
      <c r="C71" s="168" t="s">
        <v>7</v>
      </c>
      <c r="D71" s="174"/>
      <c r="E71" s="174"/>
      <c r="F71" s="171"/>
      <c r="G71" s="174"/>
      <c r="H71" s="173">
        <f>SUM(H62:H70)</f>
        <v>0</v>
      </c>
      <c r="I71" s="131"/>
      <c r="J71" s="129"/>
    </row>
    <row r="72" spans="1:10" ht="18.75" customHeight="1" thickBot="1">
      <c r="A72" s="129"/>
      <c r="B72" s="130"/>
      <c r="C72" s="162" t="s">
        <v>103</v>
      </c>
      <c r="D72" s="108" t="s">
        <v>88</v>
      </c>
      <c r="E72" s="108"/>
      <c r="F72" s="108"/>
      <c r="G72" s="108"/>
      <c r="H72" s="109"/>
      <c r="I72" s="131"/>
      <c r="J72" s="129"/>
    </row>
    <row r="73" spans="1:10" ht="18.75" customHeight="1">
      <c r="A73" s="129"/>
      <c r="B73" s="130"/>
      <c r="C73" s="153" t="s">
        <v>104</v>
      </c>
      <c r="D73" s="165" t="s">
        <v>168</v>
      </c>
      <c r="E73" s="176" t="s">
        <v>83</v>
      </c>
      <c r="F73" s="151">
        <v>102</v>
      </c>
      <c r="G73" s="164"/>
      <c r="H73" s="163">
        <f t="shared" ref="H73:H76" si="10">F73*G73</f>
        <v>0</v>
      </c>
      <c r="I73" s="131"/>
      <c r="J73" s="129"/>
    </row>
    <row r="74" spans="1:10" ht="23.25" customHeight="1">
      <c r="A74" s="129"/>
      <c r="B74" s="130"/>
      <c r="C74" s="153" t="s">
        <v>105</v>
      </c>
      <c r="D74" s="165" t="s">
        <v>169</v>
      </c>
      <c r="E74" s="176" t="s">
        <v>84</v>
      </c>
      <c r="F74" s="151">
        <v>800</v>
      </c>
      <c r="G74" s="164"/>
      <c r="H74" s="163">
        <f t="shared" si="10"/>
        <v>0</v>
      </c>
      <c r="I74" s="131"/>
      <c r="J74" s="129"/>
    </row>
    <row r="75" spans="1:10" s="129" customFormat="1" ht="18.75" customHeight="1">
      <c r="B75" s="130"/>
      <c r="C75" s="153" t="s">
        <v>106</v>
      </c>
      <c r="D75" s="165" t="s">
        <v>170</v>
      </c>
      <c r="E75" s="176" t="s">
        <v>84</v>
      </c>
      <c r="F75" s="151">
        <v>50</v>
      </c>
      <c r="G75" s="164"/>
      <c r="H75" s="163">
        <f t="shared" si="10"/>
        <v>0</v>
      </c>
      <c r="I75" s="131"/>
    </row>
    <row r="76" spans="1:10" ht="36" customHeight="1">
      <c r="B76" s="137"/>
      <c r="C76" s="153" t="s">
        <v>107</v>
      </c>
      <c r="D76" s="165" t="s">
        <v>171</v>
      </c>
      <c r="E76" s="176" t="s">
        <v>83</v>
      </c>
      <c r="F76" s="151">
        <f>170+38+32+32</f>
        <v>272</v>
      </c>
      <c r="G76" s="164"/>
      <c r="H76" s="163">
        <f t="shared" si="10"/>
        <v>0</v>
      </c>
      <c r="I76" s="138"/>
    </row>
    <row r="77" spans="1:10" ht="18.75" customHeight="1" thickBot="1">
      <c r="A77" s="129"/>
      <c r="B77" s="130"/>
      <c r="C77" s="168" t="s">
        <v>7</v>
      </c>
      <c r="D77" s="174"/>
      <c r="E77" s="174"/>
      <c r="F77" s="171"/>
      <c r="G77" s="174"/>
      <c r="H77" s="175">
        <f>SUM(H73:H76)</f>
        <v>0</v>
      </c>
      <c r="I77" s="131"/>
      <c r="J77" s="129"/>
    </row>
    <row r="78" spans="1:10" ht="18.75" customHeight="1" thickBot="1">
      <c r="A78" s="129"/>
      <c r="B78" s="130"/>
      <c r="C78" s="162" t="s">
        <v>134</v>
      </c>
      <c r="D78" s="108" t="s">
        <v>89</v>
      </c>
      <c r="E78" s="108"/>
      <c r="F78" s="108"/>
      <c r="G78" s="108"/>
      <c r="H78" s="109"/>
      <c r="I78" s="131"/>
      <c r="J78" s="129"/>
    </row>
    <row r="79" spans="1:10" ht="18.75" customHeight="1">
      <c r="A79" s="129"/>
      <c r="B79" s="130"/>
      <c r="C79" s="182" t="s">
        <v>114</v>
      </c>
      <c r="D79" s="165" t="s">
        <v>176</v>
      </c>
      <c r="E79" s="176" t="s">
        <v>85</v>
      </c>
      <c r="F79" s="151">
        <v>1</v>
      </c>
      <c r="G79" s="164"/>
      <c r="H79" s="163">
        <f t="shared" ref="H79:H83" si="11">F79*G79</f>
        <v>0</v>
      </c>
      <c r="I79" s="131"/>
      <c r="J79" s="129"/>
    </row>
    <row r="80" spans="1:10" ht="18.75" customHeight="1">
      <c r="A80" s="129"/>
      <c r="B80" s="130"/>
      <c r="C80" s="153" t="s">
        <v>116</v>
      </c>
      <c r="D80" s="165" t="s">
        <v>177</v>
      </c>
      <c r="E80" s="176" t="s">
        <v>85</v>
      </c>
      <c r="F80" s="151">
        <v>1</v>
      </c>
      <c r="G80" s="164"/>
      <c r="H80" s="163">
        <f t="shared" si="11"/>
        <v>0</v>
      </c>
      <c r="I80" s="131"/>
      <c r="J80" s="129"/>
    </row>
    <row r="81" spans="1:10" ht="18.75" customHeight="1">
      <c r="A81" s="129"/>
      <c r="B81" s="130"/>
      <c r="C81" s="153" t="s">
        <v>118</v>
      </c>
      <c r="D81" s="165" t="s">
        <v>178</v>
      </c>
      <c r="E81" s="176" t="s">
        <v>85</v>
      </c>
      <c r="F81" s="151">
        <v>1</v>
      </c>
      <c r="G81" s="164"/>
      <c r="H81" s="163">
        <f t="shared" si="11"/>
        <v>0</v>
      </c>
      <c r="I81" s="131"/>
      <c r="J81" s="129"/>
    </row>
    <row r="82" spans="1:10" s="129" customFormat="1" ht="18.75" customHeight="1">
      <c r="B82" s="130"/>
      <c r="C82" s="153" t="s">
        <v>120</v>
      </c>
      <c r="D82" s="165" t="s">
        <v>179</v>
      </c>
      <c r="E82" s="176" t="s">
        <v>85</v>
      </c>
      <c r="F82" s="151">
        <v>1</v>
      </c>
      <c r="G82" s="164"/>
      <c r="H82" s="163">
        <f t="shared" si="11"/>
        <v>0</v>
      </c>
      <c r="I82" s="131"/>
    </row>
    <row r="83" spans="1:10" ht="18.75" customHeight="1">
      <c r="B83" s="137"/>
      <c r="C83" s="153" t="s">
        <v>181</v>
      </c>
      <c r="D83" s="165" t="s">
        <v>180</v>
      </c>
      <c r="E83" s="176" t="s">
        <v>85</v>
      </c>
      <c r="F83" s="151">
        <v>1</v>
      </c>
      <c r="G83" s="164"/>
      <c r="H83" s="163">
        <f t="shared" si="11"/>
        <v>0</v>
      </c>
      <c r="I83" s="138"/>
    </row>
    <row r="84" spans="1:10" ht="18.75" customHeight="1" thickBot="1">
      <c r="A84" s="129"/>
      <c r="B84" s="130"/>
      <c r="C84" s="168" t="s">
        <v>7</v>
      </c>
      <c r="D84" s="174"/>
      <c r="E84" s="174"/>
      <c r="F84" s="171"/>
      <c r="G84" s="174"/>
      <c r="H84" s="173">
        <f>SUM(H79:H83)</f>
        <v>0</v>
      </c>
      <c r="I84" s="131"/>
      <c r="J84" s="129"/>
    </row>
    <row r="85" spans="1:10" ht="18.75" customHeight="1" thickBot="1">
      <c r="A85" s="129"/>
      <c r="B85" s="130"/>
      <c r="C85" s="162" t="s">
        <v>135</v>
      </c>
      <c r="D85" s="108" t="s">
        <v>90</v>
      </c>
      <c r="E85" s="108"/>
      <c r="F85" s="108"/>
      <c r="G85" s="108"/>
      <c r="H85" s="109"/>
      <c r="I85" s="131"/>
      <c r="J85" s="129"/>
    </row>
    <row r="86" spans="1:10" ht="36.75" customHeight="1">
      <c r="A86" s="129"/>
      <c r="B86" s="130"/>
      <c r="C86" s="153" t="s">
        <v>122</v>
      </c>
      <c r="D86" s="165" t="s">
        <v>182</v>
      </c>
      <c r="E86" s="176" t="s">
        <v>83</v>
      </c>
      <c r="F86" s="151">
        <v>50</v>
      </c>
      <c r="G86" s="164"/>
      <c r="H86" s="163">
        <f t="shared" ref="H86:H97" si="12">F86*G86</f>
        <v>0</v>
      </c>
      <c r="I86" s="131"/>
      <c r="J86" s="129"/>
    </row>
    <row r="87" spans="1:10" ht="38.25" customHeight="1">
      <c r="A87" s="129"/>
      <c r="B87" s="130"/>
      <c r="C87" s="153" t="s">
        <v>193</v>
      </c>
      <c r="D87" s="165" t="s">
        <v>183</v>
      </c>
      <c r="E87" s="176" t="s">
        <v>83</v>
      </c>
      <c r="F87" s="151">
        <v>50</v>
      </c>
      <c r="G87" s="164"/>
      <c r="H87" s="163">
        <f t="shared" si="12"/>
        <v>0</v>
      </c>
      <c r="I87" s="131"/>
      <c r="J87" s="129"/>
    </row>
    <row r="88" spans="1:10" ht="18.75" customHeight="1">
      <c r="A88" s="129"/>
      <c r="B88" s="130"/>
      <c r="C88" s="153" t="s">
        <v>195</v>
      </c>
      <c r="D88" s="165" t="s">
        <v>184</v>
      </c>
      <c r="E88" s="176" t="s">
        <v>85</v>
      </c>
      <c r="F88" s="151">
        <v>10</v>
      </c>
      <c r="G88" s="164"/>
      <c r="H88" s="163">
        <f t="shared" si="12"/>
        <v>0</v>
      </c>
      <c r="I88" s="131"/>
      <c r="J88" s="129"/>
    </row>
    <row r="89" spans="1:10" ht="18.75" customHeight="1">
      <c r="A89" s="129"/>
      <c r="B89" s="130"/>
      <c r="C89" s="153" t="s">
        <v>196</v>
      </c>
      <c r="D89" s="165" t="s">
        <v>123</v>
      </c>
      <c r="E89" s="176" t="s">
        <v>85</v>
      </c>
      <c r="F89" s="151">
        <v>10</v>
      </c>
      <c r="G89" s="164"/>
      <c r="H89" s="163">
        <f t="shared" si="12"/>
        <v>0</v>
      </c>
      <c r="I89" s="131"/>
      <c r="J89" s="129"/>
    </row>
    <row r="90" spans="1:10" ht="18.75" customHeight="1">
      <c r="A90" s="129"/>
      <c r="B90" s="130"/>
      <c r="C90" s="153" t="s">
        <v>197</v>
      </c>
      <c r="D90" s="165" t="s">
        <v>185</v>
      </c>
      <c r="E90" s="176" t="s">
        <v>85</v>
      </c>
      <c r="F90" s="151">
        <v>5</v>
      </c>
      <c r="G90" s="164"/>
      <c r="H90" s="163">
        <f t="shared" si="12"/>
        <v>0</v>
      </c>
      <c r="I90" s="131"/>
      <c r="J90" s="129"/>
    </row>
    <row r="91" spans="1:10" ht="18.75" customHeight="1">
      <c r="A91" s="129"/>
      <c r="B91" s="130"/>
      <c r="C91" s="153" t="s">
        <v>194</v>
      </c>
      <c r="D91" s="165" t="s">
        <v>186</v>
      </c>
      <c r="E91" s="176" t="s">
        <v>85</v>
      </c>
      <c r="F91" s="151">
        <v>5</v>
      </c>
      <c r="G91" s="164"/>
      <c r="H91" s="163">
        <f t="shared" si="12"/>
        <v>0</v>
      </c>
      <c r="I91" s="131"/>
      <c r="J91" s="129"/>
    </row>
    <row r="92" spans="1:10" ht="18.75" customHeight="1">
      <c r="A92" s="129"/>
      <c r="B92" s="130"/>
      <c r="C92" s="153" t="s">
        <v>199</v>
      </c>
      <c r="D92" s="165" t="s">
        <v>187</v>
      </c>
      <c r="E92" s="176" t="s">
        <v>85</v>
      </c>
      <c r="F92" s="151">
        <v>5</v>
      </c>
      <c r="G92" s="164"/>
      <c r="H92" s="163">
        <f t="shared" si="12"/>
        <v>0</v>
      </c>
      <c r="I92" s="131"/>
      <c r="J92" s="129"/>
    </row>
    <row r="93" spans="1:10" ht="18.75" customHeight="1">
      <c r="A93" s="129"/>
      <c r="B93" s="130"/>
      <c r="C93" s="153" t="s">
        <v>200</v>
      </c>
      <c r="D93" s="165" t="s">
        <v>188</v>
      </c>
      <c r="E93" s="176" t="s">
        <v>85</v>
      </c>
      <c r="F93" s="151">
        <v>7</v>
      </c>
      <c r="G93" s="164"/>
      <c r="H93" s="163">
        <f t="shared" si="12"/>
        <v>0</v>
      </c>
      <c r="I93" s="131"/>
      <c r="J93" s="129"/>
    </row>
    <row r="94" spans="1:10" ht="18.75" customHeight="1">
      <c r="A94" s="129"/>
      <c r="B94" s="130"/>
      <c r="C94" s="153" t="s">
        <v>198</v>
      </c>
      <c r="D94" s="165" t="s">
        <v>189</v>
      </c>
      <c r="E94" s="176" t="s">
        <v>85</v>
      </c>
      <c r="F94" s="151">
        <v>40</v>
      </c>
      <c r="G94" s="164"/>
      <c r="H94" s="163">
        <f t="shared" si="12"/>
        <v>0</v>
      </c>
      <c r="I94" s="131"/>
      <c r="J94" s="129"/>
    </row>
    <row r="95" spans="1:10" ht="18.75" customHeight="1">
      <c r="A95" s="129"/>
      <c r="B95" s="130"/>
      <c r="C95" s="153" t="s">
        <v>201</v>
      </c>
      <c r="D95" s="165" t="s">
        <v>190</v>
      </c>
      <c r="E95" s="176" t="s">
        <v>85</v>
      </c>
      <c r="F95" s="151">
        <v>12</v>
      </c>
      <c r="G95" s="164"/>
      <c r="H95" s="163">
        <f t="shared" si="12"/>
        <v>0</v>
      </c>
      <c r="I95" s="131"/>
      <c r="J95" s="129"/>
    </row>
    <row r="96" spans="1:10" ht="36.75" customHeight="1">
      <c r="A96" s="129"/>
      <c r="B96" s="130"/>
      <c r="C96" s="153" t="s">
        <v>202</v>
      </c>
      <c r="D96" s="165" t="s">
        <v>191</v>
      </c>
      <c r="E96" s="176" t="s">
        <v>83</v>
      </c>
      <c r="F96" s="151">
        <v>30</v>
      </c>
      <c r="G96" s="164"/>
      <c r="H96" s="163">
        <f t="shared" si="12"/>
        <v>0</v>
      </c>
      <c r="I96" s="131"/>
      <c r="J96" s="129"/>
    </row>
    <row r="97" spans="1:10" s="129" customFormat="1" ht="18.75" customHeight="1">
      <c r="B97" s="130"/>
      <c r="C97" s="153" t="s">
        <v>203</v>
      </c>
      <c r="D97" s="165" t="s">
        <v>192</v>
      </c>
      <c r="E97" s="176" t="s">
        <v>85</v>
      </c>
      <c r="F97" s="151">
        <v>4</v>
      </c>
      <c r="G97" s="164"/>
      <c r="H97" s="163">
        <f t="shared" si="12"/>
        <v>0</v>
      </c>
      <c r="I97" s="131"/>
    </row>
    <row r="98" spans="1:10" ht="18.75" customHeight="1" thickBot="1">
      <c r="A98" s="129"/>
      <c r="B98" s="130"/>
      <c r="C98" s="168" t="s">
        <v>7</v>
      </c>
      <c r="D98" s="174"/>
      <c r="E98" s="174"/>
      <c r="F98" s="171"/>
      <c r="G98" s="174"/>
      <c r="H98" s="175">
        <f>SUM(H86:H97)</f>
        <v>0</v>
      </c>
      <c r="I98" s="131"/>
      <c r="J98" s="129"/>
    </row>
    <row r="99" spans="1:10" ht="18.75" customHeight="1" thickBot="1">
      <c r="A99" s="129"/>
      <c r="B99" s="130"/>
      <c r="C99" s="162" t="s">
        <v>136</v>
      </c>
      <c r="D99" s="108" t="s">
        <v>98</v>
      </c>
      <c r="E99" s="108"/>
      <c r="F99" s="108"/>
      <c r="G99" s="108"/>
      <c r="H99" s="109"/>
      <c r="I99" s="131"/>
      <c r="J99" s="129"/>
    </row>
    <row r="100" spans="1:10" ht="26.25" customHeight="1">
      <c r="A100" s="129"/>
      <c r="B100" s="130"/>
      <c r="C100" s="153" t="s">
        <v>124</v>
      </c>
      <c r="D100" s="165" t="s">
        <v>204</v>
      </c>
      <c r="E100" s="176" t="s">
        <v>84</v>
      </c>
      <c r="F100" s="151">
        <v>2</v>
      </c>
      <c r="G100" s="164"/>
      <c r="H100" s="163">
        <f t="shared" ref="H100:H101" si="13">F100*G100</f>
        <v>0</v>
      </c>
      <c r="I100" s="131"/>
      <c r="J100" s="129"/>
    </row>
    <row r="101" spans="1:10" ht="26.25" customHeight="1">
      <c r="A101" s="129"/>
      <c r="B101" s="130"/>
      <c r="C101" s="153" t="s">
        <v>126</v>
      </c>
      <c r="D101" s="165" t="s">
        <v>205</v>
      </c>
      <c r="E101" s="176" t="s">
        <v>84</v>
      </c>
      <c r="F101" s="151">
        <v>2</v>
      </c>
      <c r="G101" s="164"/>
      <c r="H101" s="163">
        <f t="shared" si="13"/>
        <v>0</v>
      </c>
      <c r="I101" s="131"/>
      <c r="J101" s="129"/>
    </row>
    <row r="102" spans="1:10" ht="18.75" customHeight="1" thickBot="1">
      <c r="A102" s="129"/>
      <c r="B102" s="130"/>
      <c r="C102" s="168" t="s">
        <v>7</v>
      </c>
      <c r="D102" s="174"/>
      <c r="E102" s="174"/>
      <c r="F102" s="171"/>
      <c r="G102" s="174"/>
      <c r="H102" s="175">
        <f>SUM(H100:H101)</f>
        <v>0</v>
      </c>
      <c r="I102" s="131"/>
      <c r="J102" s="129"/>
    </row>
    <row r="103" spans="1:10" ht="18.75" customHeight="1" thickBot="1">
      <c r="A103" s="129"/>
      <c r="B103" s="130"/>
      <c r="C103" s="162" t="s">
        <v>137</v>
      </c>
      <c r="D103" s="108" t="s">
        <v>91</v>
      </c>
      <c r="E103" s="108"/>
      <c r="F103" s="108"/>
      <c r="G103" s="108"/>
      <c r="H103" s="109"/>
      <c r="I103" s="131"/>
      <c r="J103" s="129"/>
    </row>
    <row r="104" spans="1:10" ht="18.75" customHeight="1">
      <c r="A104" s="129"/>
      <c r="B104" s="130"/>
      <c r="C104" s="153" t="s">
        <v>138</v>
      </c>
      <c r="D104" s="165" t="s">
        <v>127</v>
      </c>
      <c r="E104" s="176" t="s">
        <v>84</v>
      </c>
      <c r="F104" s="151">
        <v>1481.4</v>
      </c>
      <c r="G104" s="164"/>
      <c r="H104" s="163">
        <f t="shared" ref="H104:H105" si="14">F104*G104</f>
        <v>0</v>
      </c>
      <c r="I104" s="131"/>
      <c r="J104" s="129"/>
    </row>
    <row r="105" spans="1:10" ht="34.5" customHeight="1">
      <c r="A105" s="129"/>
      <c r="B105" s="130"/>
      <c r="C105" s="153" t="s">
        <v>206</v>
      </c>
      <c r="D105" s="165" t="s">
        <v>131</v>
      </c>
      <c r="E105" s="176" t="s">
        <v>84</v>
      </c>
      <c r="F105" s="151">
        <v>300</v>
      </c>
      <c r="G105" s="164"/>
      <c r="H105" s="163">
        <f t="shared" si="14"/>
        <v>0</v>
      </c>
      <c r="I105" s="131"/>
      <c r="J105" s="129"/>
    </row>
    <row r="106" spans="1:10" ht="18.75" customHeight="1" thickBot="1">
      <c r="A106" s="129"/>
      <c r="B106" s="130"/>
      <c r="C106" s="168" t="s">
        <v>7</v>
      </c>
      <c r="D106" s="174"/>
      <c r="E106" s="174"/>
      <c r="F106" s="171"/>
      <c r="G106" s="174"/>
      <c r="H106" s="175">
        <f>SUM(H104:H105)</f>
        <v>0</v>
      </c>
      <c r="I106" s="131"/>
      <c r="J106" s="129"/>
    </row>
    <row r="107" spans="1:10" ht="18.75" customHeight="1" thickBot="1">
      <c r="A107" s="129"/>
      <c r="B107" s="130"/>
      <c r="C107" s="162" t="s">
        <v>140</v>
      </c>
      <c r="D107" s="108" t="s">
        <v>92</v>
      </c>
      <c r="E107" s="108"/>
      <c r="F107" s="108"/>
      <c r="G107" s="108"/>
      <c r="H107" s="109"/>
      <c r="I107" s="131"/>
      <c r="J107" s="129"/>
    </row>
    <row r="108" spans="1:10" ht="18.75" customHeight="1">
      <c r="A108" s="129"/>
      <c r="B108" s="130"/>
      <c r="C108" s="153" t="s">
        <v>141</v>
      </c>
      <c r="D108" s="165" t="s">
        <v>209</v>
      </c>
      <c r="E108" s="176" t="s">
        <v>84</v>
      </c>
      <c r="F108" s="151">
        <v>3</v>
      </c>
      <c r="G108" s="164"/>
      <c r="H108" s="163">
        <f t="shared" ref="H108:H110" si="15">F108*G108</f>
        <v>0</v>
      </c>
      <c r="I108" s="131"/>
      <c r="J108" s="129"/>
    </row>
    <row r="109" spans="1:10" ht="18.75" customHeight="1">
      <c r="A109" s="129"/>
      <c r="B109" s="130"/>
      <c r="C109" s="153" t="s">
        <v>207</v>
      </c>
      <c r="D109" s="165" t="s">
        <v>210</v>
      </c>
      <c r="E109" s="176" t="s">
        <v>84</v>
      </c>
      <c r="F109" s="151">
        <v>3</v>
      </c>
      <c r="G109" s="164"/>
      <c r="H109" s="163">
        <f t="shared" si="15"/>
        <v>0</v>
      </c>
      <c r="I109" s="131"/>
      <c r="J109" s="129"/>
    </row>
    <row r="110" spans="1:10" s="129" customFormat="1" ht="18.75" customHeight="1">
      <c r="B110" s="130"/>
      <c r="C110" s="153" t="s">
        <v>208</v>
      </c>
      <c r="D110" s="165" t="s">
        <v>211</v>
      </c>
      <c r="E110" s="176" t="s">
        <v>83</v>
      </c>
      <c r="F110" s="151">
        <v>2</v>
      </c>
      <c r="G110" s="164"/>
      <c r="H110" s="163">
        <f t="shared" si="15"/>
        <v>0</v>
      </c>
      <c r="I110" s="131"/>
    </row>
    <row r="111" spans="1:10" ht="18.75" customHeight="1" thickBot="1">
      <c r="A111" s="129"/>
      <c r="B111" s="130"/>
      <c r="C111" s="168" t="s">
        <v>7</v>
      </c>
      <c r="D111" s="174"/>
      <c r="E111" s="174"/>
      <c r="F111" s="171"/>
      <c r="G111" s="174"/>
      <c r="H111" s="173">
        <f>SUM(H108:H110)</f>
        <v>0</v>
      </c>
      <c r="I111" s="131"/>
      <c r="J111" s="129"/>
    </row>
    <row r="112" spans="1:10" ht="18.75" customHeight="1" thickBot="1">
      <c r="A112" s="129"/>
      <c r="B112" s="130"/>
      <c r="C112" s="162" t="s">
        <v>155</v>
      </c>
      <c r="D112" s="108" t="s">
        <v>94</v>
      </c>
      <c r="E112" s="108"/>
      <c r="F112" s="108"/>
      <c r="G112" s="108"/>
      <c r="H112" s="109"/>
      <c r="I112" s="131"/>
      <c r="J112" s="129"/>
    </row>
    <row r="113" spans="1:10" ht="18.75" customHeight="1">
      <c r="A113" s="129"/>
      <c r="B113" s="130"/>
      <c r="C113" s="153" t="s">
        <v>143</v>
      </c>
      <c r="D113" s="165" t="s">
        <v>213</v>
      </c>
      <c r="E113" s="176" t="s">
        <v>84</v>
      </c>
      <c r="F113" s="151">
        <v>89.4</v>
      </c>
      <c r="G113" s="164"/>
      <c r="H113" s="163">
        <f t="shared" ref="H113:H116" si="16">F113*G113</f>
        <v>0</v>
      </c>
      <c r="I113" s="131"/>
      <c r="J113" s="129"/>
    </row>
    <row r="114" spans="1:10" ht="23.25" customHeight="1">
      <c r="A114" s="129"/>
      <c r="B114" s="130"/>
      <c r="C114" s="153" t="s">
        <v>145</v>
      </c>
      <c r="D114" s="165" t="s">
        <v>214</v>
      </c>
      <c r="E114" s="176" t="s">
        <v>84</v>
      </c>
      <c r="F114" s="151">
        <v>49.5</v>
      </c>
      <c r="G114" s="164"/>
      <c r="H114" s="163">
        <f t="shared" si="16"/>
        <v>0</v>
      </c>
      <c r="I114" s="131"/>
      <c r="J114" s="129"/>
    </row>
    <row r="115" spans="1:10" s="129" customFormat="1" ht="18.75" customHeight="1">
      <c r="B115" s="130"/>
      <c r="C115" s="153" t="s">
        <v>147</v>
      </c>
      <c r="D115" s="165" t="s">
        <v>215</v>
      </c>
      <c r="E115" s="176" t="s">
        <v>84</v>
      </c>
      <c r="F115" s="151">
        <v>2</v>
      </c>
      <c r="G115" s="164"/>
      <c r="H115" s="163">
        <f t="shared" si="16"/>
        <v>0</v>
      </c>
      <c r="I115" s="131"/>
    </row>
    <row r="116" spans="1:10" ht="36" customHeight="1">
      <c r="B116" s="137"/>
      <c r="C116" s="153" t="s">
        <v>212</v>
      </c>
      <c r="D116" s="165" t="s">
        <v>216</v>
      </c>
      <c r="E116" s="176" t="s">
        <v>84</v>
      </c>
      <c r="F116" s="151">
        <v>1.45</v>
      </c>
      <c r="G116" s="164"/>
      <c r="H116" s="163">
        <f t="shared" si="16"/>
        <v>0</v>
      </c>
      <c r="I116" s="138"/>
    </row>
    <row r="117" spans="1:10" ht="18.75" customHeight="1" thickBot="1">
      <c r="A117" s="129"/>
      <c r="B117" s="130"/>
      <c r="C117" s="168" t="s">
        <v>7</v>
      </c>
      <c r="D117" s="174"/>
      <c r="E117" s="174"/>
      <c r="F117" s="171"/>
      <c r="G117" s="174"/>
      <c r="H117" s="173">
        <f>SUM(H113:H116)</f>
        <v>0</v>
      </c>
      <c r="I117" s="131"/>
      <c r="J117" s="129"/>
    </row>
    <row r="118" spans="1:10" ht="18.75" customHeight="1" thickBot="1">
      <c r="A118" s="129"/>
      <c r="B118" s="130"/>
      <c r="C118" s="162" t="s">
        <v>156</v>
      </c>
      <c r="D118" s="108" t="s">
        <v>99</v>
      </c>
      <c r="E118" s="108"/>
      <c r="F118" s="108"/>
      <c r="G118" s="108"/>
      <c r="H118" s="109"/>
      <c r="I118" s="131"/>
      <c r="J118" s="129"/>
    </row>
    <row r="119" spans="1:10" ht="18.75" customHeight="1">
      <c r="A119" s="129"/>
      <c r="B119" s="130"/>
      <c r="C119" s="153" t="s">
        <v>149</v>
      </c>
      <c r="D119" s="165" t="s">
        <v>218</v>
      </c>
      <c r="E119" s="176" t="s">
        <v>84</v>
      </c>
      <c r="F119" s="151">
        <v>1.2</v>
      </c>
      <c r="G119" s="164"/>
      <c r="H119" s="163">
        <f t="shared" ref="H119" si="17">F119*G119</f>
        <v>0</v>
      </c>
      <c r="I119" s="131"/>
      <c r="J119" s="129"/>
    </row>
    <row r="120" spans="1:10" ht="18.75" customHeight="1" thickBot="1">
      <c r="A120" s="129"/>
      <c r="B120" s="130"/>
      <c r="C120" s="168" t="s">
        <v>7</v>
      </c>
      <c r="D120" s="174"/>
      <c r="E120" s="174"/>
      <c r="F120" s="171"/>
      <c r="G120" s="174"/>
      <c r="H120" s="173">
        <f>SUM(H119)</f>
        <v>0</v>
      </c>
      <c r="I120" s="131"/>
      <c r="J120" s="129"/>
    </row>
    <row r="121" spans="1:10" ht="18.75" customHeight="1" thickBot="1">
      <c r="A121" s="129"/>
      <c r="B121" s="130"/>
      <c r="C121" s="162" t="s">
        <v>158</v>
      </c>
      <c r="D121" s="108" t="s">
        <v>100</v>
      </c>
      <c r="E121" s="108"/>
      <c r="F121" s="108"/>
      <c r="G121" s="108"/>
      <c r="H121" s="109"/>
      <c r="I121" s="131"/>
      <c r="J121" s="129"/>
    </row>
    <row r="122" spans="1:10" ht="49.5" customHeight="1">
      <c r="A122" s="129"/>
      <c r="B122" s="130"/>
      <c r="C122" s="153" t="s">
        <v>219</v>
      </c>
      <c r="D122" s="165" t="s">
        <v>221</v>
      </c>
      <c r="E122" s="176" t="s">
        <v>84</v>
      </c>
      <c r="F122" s="151">
        <v>10.4</v>
      </c>
      <c r="G122" s="164"/>
      <c r="H122" s="163">
        <f t="shared" ref="H122:H123" si="18">F122*G122</f>
        <v>0</v>
      </c>
      <c r="I122" s="131"/>
      <c r="J122" s="129"/>
    </row>
    <row r="123" spans="1:10" ht="31.5" customHeight="1">
      <c r="A123" s="129"/>
      <c r="B123" s="130"/>
      <c r="C123" s="153" t="s">
        <v>220</v>
      </c>
      <c r="D123" s="165" t="s">
        <v>222</v>
      </c>
      <c r="E123" s="176" t="s">
        <v>83</v>
      </c>
      <c r="F123" s="151">
        <v>150</v>
      </c>
      <c r="G123" s="164"/>
      <c r="H123" s="163">
        <f t="shared" si="18"/>
        <v>0</v>
      </c>
      <c r="I123" s="131"/>
      <c r="J123" s="129"/>
    </row>
    <row r="124" spans="1:10" ht="18.75" customHeight="1" thickBot="1">
      <c r="A124" s="129"/>
      <c r="B124" s="130"/>
      <c r="C124" s="168" t="s">
        <v>7</v>
      </c>
      <c r="D124" s="174"/>
      <c r="E124" s="174"/>
      <c r="F124" s="171"/>
      <c r="G124" s="174"/>
      <c r="H124" s="173">
        <f>SUM(H122:H123)</f>
        <v>0</v>
      </c>
      <c r="I124" s="131"/>
      <c r="J124" s="129"/>
    </row>
    <row r="125" spans="1:10" ht="18.75" customHeight="1" thickBot="1">
      <c r="A125" s="129"/>
      <c r="B125" s="130"/>
      <c r="C125" s="162" t="s">
        <v>159</v>
      </c>
      <c r="D125" s="108" t="s">
        <v>95</v>
      </c>
      <c r="E125" s="108"/>
      <c r="F125" s="108"/>
      <c r="G125" s="108"/>
      <c r="H125" s="109"/>
      <c r="I125" s="131"/>
      <c r="J125" s="129"/>
    </row>
    <row r="126" spans="1:10" ht="18.75" customHeight="1">
      <c r="A126" s="129"/>
      <c r="B126" s="130"/>
      <c r="C126" s="153" t="s">
        <v>223</v>
      </c>
      <c r="D126" s="165" t="s">
        <v>150</v>
      </c>
      <c r="E126" s="176" t="s">
        <v>84</v>
      </c>
      <c r="F126" s="151">
        <v>371</v>
      </c>
      <c r="G126" s="164"/>
      <c r="H126" s="163">
        <f t="shared" ref="H126:H127" si="19">F126*G126</f>
        <v>0</v>
      </c>
      <c r="I126" s="131"/>
      <c r="J126" s="129"/>
    </row>
    <row r="127" spans="1:10" ht="18.75" customHeight="1">
      <c r="A127" s="129"/>
      <c r="B127" s="130"/>
      <c r="C127" s="153" t="s">
        <v>238</v>
      </c>
      <c r="D127" s="165" t="s">
        <v>152</v>
      </c>
      <c r="E127" s="176" t="s">
        <v>153</v>
      </c>
      <c r="F127" s="151">
        <v>30</v>
      </c>
      <c r="G127" s="164"/>
      <c r="H127" s="163">
        <f t="shared" si="19"/>
        <v>0</v>
      </c>
      <c r="I127" s="131"/>
      <c r="J127" s="129"/>
    </row>
    <row r="128" spans="1:10" ht="18.75" customHeight="1" thickBot="1">
      <c r="A128" s="129"/>
      <c r="B128" s="130"/>
      <c r="C128" s="168" t="s">
        <v>7</v>
      </c>
      <c r="D128" s="174"/>
      <c r="E128" s="174"/>
      <c r="F128" s="171"/>
      <c r="G128" s="174"/>
      <c r="H128" s="175">
        <f>SUM(H126:H127)</f>
        <v>0</v>
      </c>
      <c r="I128" s="131"/>
      <c r="J128" s="129"/>
    </row>
    <row r="129" spans="1:11" s="142" customFormat="1" ht="18.75" customHeight="1" thickBot="1">
      <c r="A129" s="139"/>
      <c r="B129" s="140"/>
      <c r="C129" s="188" t="s">
        <v>224</v>
      </c>
      <c r="D129" s="186"/>
      <c r="E129" s="186"/>
      <c r="F129" s="186"/>
      <c r="G129" s="187"/>
      <c r="H129" s="189">
        <f>ROUND(SUM(H62:H128)/2,2)</f>
        <v>0</v>
      </c>
      <c r="I129" s="141"/>
      <c r="J129" s="139"/>
    </row>
    <row r="130" spans="1:11" s="142" customFormat="1" ht="15.75" thickBot="1">
      <c r="A130" s="139"/>
      <c r="B130" s="140"/>
      <c r="C130" s="110"/>
      <c r="D130" s="110"/>
      <c r="E130" s="110"/>
      <c r="F130" s="110"/>
      <c r="G130" s="110"/>
      <c r="H130" s="111"/>
      <c r="I130" s="141"/>
      <c r="J130" s="139"/>
    </row>
    <row r="131" spans="1:11" s="142" customFormat="1" ht="25.5" customHeight="1" thickBot="1">
      <c r="A131" s="139"/>
      <c r="B131" s="140"/>
      <c r="C131" s="192" t="s">
        <v>225</v>
      </c>
      <c r="D131" s="193"/>
      <c r="E131" s="193"/>
      <c r="F131" s="193"/>
      <c r="G131" s="193"/>
      <c r="H131" s="194">
        <f>ROUND(H58+H129,2)</f>
        <v>0</v>
      </c>
      <c r="I131" s="141"/>
      <c r="J131" s="139"/>
    </row>
    <row r="132" spans="1:11" s="142" customFormat="1" ht="15">
      <c r="A132" s="139"/>
      <c r="B132" s="140"/>
      <c r="C132" s="113"/>
      <c r="D132" s="112"/>
      <c r="E132" s="112"/>
      <c r="F132" s="114"/>
      <c r="G132" s="115"/>
      <c r="H132" s="116"/>
      <c r="I132" s="141"/>
      <c r="J132" s="139"/>
    </row>
    <row r="133" spans="1:11" s="142" customFormat="1" ht="15">
      <c r="A133" s="139"/>
      <c r="B133" s="140"/>
      <c r="C133" s="239" t="s">
        <v>8</v>
      </c>
      <c r="D133" s="239"/>
      <c r="E133" s="234" t="s">
        <v>9</v>
      </c>
      <c r="F133" s="234"/>
      <c r="G133" s="234"/>
      <c r="H133" s="197"/>
      <c r="I133" s="141"/>
      <c r="J133" s="139"/>
    </row>
    <row r="134" spans="1:11" s="142" customFormat="1" ht="15" customHeight="1">
      <c r="A134" s="139"/>
      <c r="B134" s="140"/>
      <c r="C134" s="202"/>
      <c r="D134" s="202" t="s">
        <v>234</v>
      </c>
      <c r="E134" s="240" t="s">
        <v>13</v>
      </c>
      <c r="F134" s="241"/>
      <c r="G134" s="242"/>
      <c r="H134" s="196"/>
      <c r="I134" s="141"/>
      <c r="J134" s="139"/>
    </row>
    <row r="135" spans="1:11" s="142" customFormat="1" ht="15" customHeight="1">
      <c r="A135" s="139"/>
      <c r="B135" s="140"/>
      <c r="C135" s="202"/>
      <c r="D135" s="202" t="s">
        <v>235</v>
      </c>
      <c r="E135" s="240" t="s">
        <v>13</v>
      </c>
      <c r="F135" s="241"/>
      <c r="G135" s="242"/>
      <c r="H135" s="196"/>
      <c r="I135" s="141"/>
      <c r="J135" s="139"/>
    </row>
    <row r="136" spans="1:11" s="142" customFormat="1" ht="15" customHeight="1">
      <c r="A136" s="139"/>
      <c r="B136" s="140"/>
      <c r="C136" s="202"/>
      <c r="D136" s="202" t="s">
        <v>236</v>
      </c>
      <c r="E136" s="240" t="s">
        <v>13</v>
      </c>
      <c r="F136" s="241"/>
      <c r="G136" s="242"/>
      <c r="H136" s="196"/>
      <c r="I136" s="141"/>
      <c r="J136" s="139"/>
    </row>
    <row r="137" spans="1:11" s="142" customFormat="1" ht="15">
      <c r="A137" s="139"/>
      <c r="B137" s="140"/>
      <c r="C137" s="243" t="s">
        <v>228</v>
      </c>
      <c r="D137" s="243"/>
      <c r="E137" s="240" t="s">
        <v>13</v>
      </c>
      <c r="F137" s="241"/>
      <c r="G137" s="242"/>
      <c r="H137" s="196"/>
      <c r="I137" s="141"/>
      <c r="J137" s="139"/>
    </row>
    <row r="138" spans="1:11" s="142" customFormat="1" ht="15">
      <c r="A138" s="139"/>
      <c r="B138" s="140"/>
      <c r="C138" s="215" t="s">
        <v>229</v>
      </c>
      <c r="D138" s="215"/>
      <c r="E138" s="244">
        <v>0.19</v>
      </c>
      <c r="F138" s="244"/>
      <c r="G138" s="244"/>
      <c r="H138" s="196"/>
      <c r="I138" s="141"/>
      <c r="J138" s="139"/>
    </row>
    <row r="139" spans="1:11" s="142" customFormat="1" ht="15">
      <c r="A139" s="139"/>
      <c r="B139" s="140"/>
      <c r="C139" s="207" t="s">
        <v>230</v>
      </c>
      <c r="D139" s="207"/>
      <c r="E139" s="221"/>
      <c r="F139" s="221"/>
      <c r="G139" s="221"/>
      <c r="H139" s="195"/>
      <c r="I139" s="141"/>
      <c r="J139" s="139"/>
      <c r="K139" s="201"/>
    </row>
    <row r="140" spans="1:11" s="142" customFormat="1" ht="15">
      <c r="A140" s="139"/>
      <c r="B140" s="140"/>
      <c r="C140" s="113"/>
      <c r="D140" s="112"/>
      <c r="E140" s="112"/>
      <c r="F140" s="114"/>
      <c r="G140" s="115"/>
      <c r="H140" s="116"/>
      <c r="I140" s="141"/>
      <c r="J140" s="139"/>
      <c r="K140" s="201"/>
    </row>
    <row r="141" spans="1:11" s="142" customFormat="1" ht="15" customHeight="1">
      <c r="A141" s="139"/>
      <c r="B141" s="140"/>
      <c r="C141" s="235" t="s">
        <v>231</v>
      </c>
      <c r="D141" s="235"/>
      <c r="E141" s="235"/>
      <c r="F141" s="235"/>
      <c r="G141" s="235"/>
      <c r="H141" s="235"/>
      <c r="I141" s="141"/>
      <c r="J141" s="139"/>
    </row>
    <row r="142" spans="1:11" s="142" customFormat="1" ht="31.5" customHeight="1">
      <c r="A142" s="139"/>
      <c r="B142" s="140"/>
      <c r="C142" s="235" t="s">
        <v>101</v>
      </c>
      <c r="D142" s="235"/>
      <c r="E142" s="235"/>
      <c r="F142" s="235"/>
      <c r="G142" s="235"/>
      <c r="H142" s="235"/>
      <c r="I142" s="141"/>
      <c r="J142" s="139"/>
    </row>
    <row r="143" spans="1:11" s="142" customFormat="1" ht="15" customHeight="1">
      <c r="A143" s="139"/>
      <c r="B143" s="140"/>
      <c r="C143" s="235" t="s">
        <v>14</v>
      </c>
      <c r="D143" s="235"/>
      <c r="E143" s="235"/>
      <c r="F143" s="235"/>
      <c r="G143" s="235"/>
      <c r="H143" s="235"/>
      <c r="I143" s="141"/>
      <c r="J143" s="139"/>
    </row>
    <row r="144" spans="1:11" s="142" customFormat="1" ht="15">
      <c r="A144" s="139"/>
      <c r="B144" s="140"/>
      <c r="C144" s="222"/>
      <c r="D144" s="222"/>
      <c r="E144" s="222"/>
      <c r="F144" s="222"/>
      <c r="G144" s="222"/>
      <c r="H144" s="222"/>
      <c r="I144" s="143"/>
      <c r="J144" s="139"/>
    </row>
    <row r="145" spans="1:10" s="142" customFormat="1" ht="15">
      <c r="A145" s="139"/>
      <c r="B145" s="140"/>
      <c r="C145" s="198"/>
      <c r="D145" s="198"/>
      <c r="E145" s="198"/>
      <c r="F145" s="198"/>
      <c r="G145" s="198"/>
      <c r="H145" s="198"/>
      <c r="I145" s="143"/>
      <c r="J145" s="139"/>
    </row>
    <row r="146" spans="1:10" s="142" customFormat="1" ht="15">
      <c r="A146" s="139"/>
      <c r="B146" s="140"/>
      <c r="C146" s="198"/>
      <c r="D146" s="238"/>
      <c r="E146" s="238"/>
      <c r="F146" s="238"/>
      <c r="G146" s="203"/>
      <c r="H146" s="198"/>
      <c r="I146" s="143"/>
      <c r="J146" s="139"/>
    </row>
    <row r="147" spans="1:10" s="142" customFormat="1" ht="15">
      <c r="A147" s="139"/>
      <c r="B147" s="140"/>
      <c r="C147" s="198"/>
      <c r="D147" s="198"/>
      <c r="E147" s="198" t="s">
        <v>237</v>
      </c>
      <c r="F147" s="198"/>
      <c r="G147" s="198"/>
      <c r="H147" s="198"/>
      <c r="I147" s="143"/>
      <c r="J147" s="139"/>
    </row>
    <row r="148" spans="1:10" ht="15.75" thickBot="1">
      <c r="A148" s="129"/>
      <c r="B148" s="144"/>
      <c r="C148" s="145"/>
      <c r="D148" s="146"/>
      <c r="E148" s="145"/>
      <c r="F148" s="145"/>
      <c r="G148" s="145"/>
      <c r="H148" s="145"/>
      <c r="I148" s="147"/>
      <c r="J148" s="129"/>
    </row>
    <row r="149" spans="1:10" ht="15.75" thickTop="1">
      <c r="A149" s="129"/>
      <c r="B149" s="129"/>
      <c r="C149" s="129"/>
      <c r="D149" s="129"/>
      <c r="E149" s="129"/>
      <c r="F149" s="129"/>
      <c r="G149" s="129"/>
      <c r="H149" s="129"/>
      <c r="I149" s="129"/>
      <c r="J149" s="129"/>
    </row>
  </sheetData>
  <mergeCells count="29">
    <mergeCell ref="C133:D133"/>
    <mergeCell ref="E136:G136"/>
    <mergeCell ref="C137:D137"/>
    <mergeCell ref="E137:G137"/>
    <mergeCell ref="C138:D138"/>
    <mergeCell ref="E138:G138"/>
    <mergeCell ref="E133:G133"/>
    <mergeCell ref="E134:G134"/>
    <mergeCell ref="E135:G135"/>
    <mergeCell ref="D146:F146"/>
    <mergeCell ref="C139:D139"/>
    <mergeCell ref="E139:G139"/>
    <mergeCell ref="C141:H141"/>
    <mergeCell ref="C142:H142"/>
    <mergeCell ref="C143:H143"/>
    <mergeCell ref="C144:H144"/>
    <mergeCell ref="C1:D1"/>
    <mergeCell ref="C2:F2"/>
    <mergeCell ref="C6:H7"/>
    <mergeCell ref="C8:H8"/>
    <mergeCell ref="C9:H9"/>
    <mergeCell ref="C4:H4"/>
    <mergeCell ref="C5:H5"/>
    <mergeCell ref="H10:H11"/>
    <mergeCell ref="C10:C11"/>
    <mergeCell ref="D10:D11"/>
    <mergeCell ref="E10:E11"/>
    <mergeCell ref="F10:F11"/>
    <mergeCell ref="G10:G11"/>
  </mergeCells>
  <conditionalFormatting sqref="C137">
    <cfRule type="duplicateValues" dxfId="4" priority="3"/>
    <cfRule type="duplicateValues" dxfId="3" priority="4"/>
  </conditionalFormatting>
  <conditionalFormatting sqref="C134:D136">
    <cfRule type="duplicateValues" dxfId="2" priority="1"/>
    <cfRule type="duplicateValues" dxfId="1" priority="2"/>
  </conditionalFormatting>
  <conditionalFormatting sqref="D14">
    <cfRule type="duplicateValues" dxfId="0" priority="5"/>
  </conditionalFormatting>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27"/>
    </row>
    <row r="3" spans="2:16" ht="36.75" customHeight="1">
      <c r="B3" s="4"/>
      <c r="C3" s="342" t="s">
        <v>15</v>
      </c>
      <c r="D3" s="343"/>
      <c r="E3" s="343"/>
      <c r="F3" s="343"/>
      <c r="P3" s="5"/>
    </row>
    <row r="4" spans="2:16">
      <c r="B4" s="4"/>
      <c r="C4" s="119"/>
      <c r="D4" s="128" t="s">
        <v>16</v>
      </c>
      <c r="E4" s="119"/>
      <c r="F4" s="120"/>
      <c r="P4" s="5"/>
    </row>
    <row r="5" spans="2:16">
      <c r="B5" s="4"/>
      <c r="C5" s="106"/>
      <c r="D5" s="107"/>
      <c r="E5" s="106"/>
      <c r="F5" s="107"/>
      <c r="P5" s="5"/>
    </row>
    <row r="6" spans="2:16" ht="48" customHeight="1">
      <c r="B6" s="4"/>
      <c r="C6" s="344" t="s">
        <v>17</v>
      </c>
      <c r="D6" s="344"/>
      <c r="E6" s="344"/>
      <c r="F6" s="344"/>
      <c r="G6" s="344"/>
      <c r="H6" s="344"/>
      <c r="I6" s="344"/>
      <c r="J6" s="344"/>
      <c r="K6" s="344"/>
      <c r="L6" s="344"/>
      <c r="M6" s="344"/>
      <c r="N6" s="344"/>
      <c r="O6" s="344"/>
      <c r="P6" s="6"/>
    </row>
    <row r="7" spans="2:16" ht="15" thickBot="1">
      <c r="B7" s="4"/>
      <c r="C7" s="31"/>
      <c r="D7" s="31"/>
      <c r="E7" s="31"/>
      <c r="F7" s="31"/>
      <c r="G7" s="31"/>
      <c r="H7" s="31"/>
      <c r="I7" s="31"/>
      <c r="J7" s="31"/>
      <c r="K7" s="31"/>
      <c r="L7" s="31"/>
      <c r="M7" s="31"/>
      <c r="N7" s="31"/>
      <c r="O7" s="31"/>
      <c r="P7" s="5"/>
    </row>
    <row r="8" spans="2:16" ht="15">
      <c r="B8" s="4"/>
      <c r="C8" s="301"/>
      <c r="D8" s="303"/>
      <c r="E8" s="304"/>
      <c r="F8" s="304"/>
      <c r="G8" s="304"/>
      <c r="H8" s="304"/>
      <c r="I8" s="304"/>
      <c r="J8" s="304"/>
      <c r="K8" s="305"/>
      <c r="L8" s="316"/>
      <c r="M8" s="317"/>
      <c r="N8" s="317"/>
      <c r="O8" s="318"/>
      <c r="P8" s="7"/>
    </row>
    <row r="9" spans="2:16" ht="15">
      <c r="B9" s="4"/>
      <c r="C9" s="302"/>
      <c r="D9" s="306" t="s">
        <v>18</v>
      </c>
      <c r="E9" s="307"/>
      <c r="F9" s="307"/>
      <c r="G9" s="307"/>
      <c r="H9" s="307"/>
      <c r="I9" s="307"/>
      <c r="J9" s="307"/>
      <c r="K9" s="308"/>
      <c r="L9" s="319"/>
      <c r="M9" s="320"/>
      <c r="N9" s="320"/>
      <c r="O9" s="321"/>
      <c r="P9" s="7"/>
    </row>
    <row r="10" spans="2:16" ht="15">
      <c r="B10" s="4"/>
      <c r="C10" s="302"/>
      <c r="D10" s="306"/>
      <c r="E10" s="307"/>
      <c r="F10" s="307"/>
      <c r="G10" s="307"/>
      <c r="H10" s="307"/>
      <c r="I10" s="307"/>
      <c r="J10" s="307"/>
      <c r="K10" s="308"/>
      <c r="L10" s="309" t="s">
        <v>19</v>
      </c>
      <c r="M10" s="322"/>
      <c r="N10" s="323"/>
      <c r="O10" s="324"/>
      <c r="P10" s="7"/>
    </row>
    <row r="11" spans="2:16" ht="15">
      <c r="B11" s="4"/>
      <c r="C11" s="302"/>
      <c r="D11" s="306" t="s">
        <v>20</v>
      </c>
      <c r="E11" s="307"/>
      <c r="F11" s="307"/>
      <c r="G11" s="307"/>
      <c r="H11" s="307"/>
      <c r="I11" s="307"/>
      <c r="J11" s="307"/>
      <c r="K11" s="308"/>
      <c r="L11" s="310"/>
      <c r="M11" s="325"/>
      <c r="N11" s="326"/>
      <c r="O11" s="327"/>
      <c r="P11" s="8"/>
    </row>
    <row r="12" spans="2:16" ht="12.75" customHeight="1">
      <c r="B12" s="4"/>
      <c r="C12" s="302"/>
      <c r="D12" s="345"/>
      <c r="E12" s="346"/>
      <c r="F12" s="346"/>
      <c r="G12" s="346"/>
      <c r="H12" s="346"/>
      <c r="I12" s="346"/>
      <c r="J12" s="346"/>
      <c r="K12" s="347"/>
      <c r="L12" s="309" t="s">
        <v>21</v>
      </c>
      <c r="M12" s="309">
        <v>1</v>
      </c>
      <c r="N12" s="309" t="s">
        <v>22</v>
      </c>
      <c r="O12" s="314">
        <v>1</v>
      </c>
      <c r="P12" s="7"/>
    </row>
    <row r="13" spans="2:16" ht="13.5">
      <c r="B13" s="4"/>
      <c r="C13" s="302"/>
      <c r="D13" s="345"/>
      <c r="E13" s="346"/>
      <c r="F13" s="346"/>
      <c r="G13" s="346"/>
      <c r="H13" s="346"/>
      <c r="I13" s="346"/>
      <c r="J13" s="346"/>
      <c r="K13" s="347"/>
      <c r="L13" s="328"/>
      <c r="M13" s="328"/>
      <c r="N13" s="328"/>
      <c r="O13" s="315"/>
      <c r="P13" s="7"/>
    </row>
    <row r="14" spans="2:16" ht="15">
      <c r="B14" s="4"/>
      <c r="C14" s="302"/>
      <c r="D14" s="306" t="s">
        <v>23</v>
      </c>
      <c r="E14" s="307"/>
      <c r="F14" s="307"/>
      <c r="G14" s="307"/>
      <c r="H14" s="307"/>
      <c r="I14" s="307"/>
      <c r="J14" s="307"/>
      <c r="K14" s="308"/>
      <c r="L14" s="328"/>
      <c r="M14" s="328"/>
      <c r="N14" s="328"/>
      <c r="O14" s="315"/>
      <c r="P14" s="7"/>
    </row>
    <row r="15" spans="2:16" ht="15.75" thickBot="1">
      <c r="B15" s="4"/>
      <c r="C15" s="32"/>
      <c r="D15" s="33"/>
      <c r="E15" s="33"/>
      <c r="F15" s="33"/>
      <c r="G15" s="33"/>
      <c r="H15" s="33"/>
      <c r="I15" s="33"/>
      <c r="J15" s="33"/>
      <c r="K15" s="33"/>
      <c r="L15" s="33"/>
      <c r="M15" s="34"/>
      <c r="N15" s="34"/>
      <c r="O15" s="35"/>
      <c r="P15" s="9"/>
    </row>
    <row r="16" spans="2:16" ht="15">
      <c r="B16" s="4"/>
      <c r="C16" s="36"/>
      <c r="D16" s="123"/>
      <c r="E16" s="123"/>
      <c r="F16" s="123"/>
      <c r="G16" s="123"/>
      <c r="H16" s="123"/>
      <c r="I16" s="123"/>
      <c r="J16" s="123"/>
      <c r="K16" s="123"/>
      <c r="L16" s="37" t="s">
        <v>24</v>
      </c>
      <c r="M16" s="38" t="s">
        <v>25</v>
      </c>
      <c r="N16" s="38" t="s">
        <v>26</v>
      </c>
      <c r="O16" s="39" t="s">
        <v>27</v>
      </c>
      <c r="P16" s="8"/>
    </row>
    <row r="17" spans="2:16" ht="15">
      <c r="B17" s="4"/>
      <c r="C17" s="40"/>
      <c r="D17" s="121"/>
      <c r="E17" s="121"/>
      <c r="F17" s="121"/>
      <c r="G17" s="121"/>
      <c r="H17" s="121"/>
      <c r="I17" s="121"/>
      <c r="J17" s="121"/>
      <c r="K17" s="121"/>
      <c r="L17" s="41"/>
      <c r="M17" s="42"/>
      <c r="N17" s="42"/>
      <c r="O17" s="43"/>
      <c r="P17" s="10"/>
    </row>
    <row r="18" spans="2:16" ht="18" customHeight="1">
      <c r="B18" s="4"/>
      <c r="C18" s="249" t="s">
        <v>28</v>
      </c>
      <c r="D18" s="250"/>
      <c r="E18" s="250"/>
      <c r="F18" s="250"/>
      <c r="G18" s="121"/>
      <c r="H18" s="121"/>
      <c r="I18" s="121" t="s">
        <v>29</v>
      </c>
      <c r="J18" s="31"/>
      <c r="K18" s="121"/>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331" t="s">
        <v>30</v>
      </c>
      <c r="D22" s="332"/>
      <c r="E22" s="332"/>
      <c r="F22" s="332"/>
      <c r="G22" s="332"/>
      <c r="H22" s="332"/>
      <c r="I22" s="332"/>
      <c r="J22" s="332"/>
      <c r="K22" s="332"/>
      <c r="L22" s="332"/>
      <c r="M22" s="332"/>
      <c r="N22" s="332"/>
      <c r="O22" s="333"/>
      <c r="P22" s="12"/>
    </row>
    <row r="23" spans="2:16" ht="15" thickBot="1">
      <c r="B23" s="4"/>
      <c r="C23" s="54"/>
      <c r="D23" s="31"/>
      <c r="E23" s="31"/>
      <c r="F23" s="31"/>
      <c r="G23" s="31"/>
      <c r="H23" s="31"/>
      <c r="I23" s="31"/>
      <c r="J23" s="31"/>
      <c r="K23" s="31"/>
      <c r="L23" s="31"/>
      <c r="M23" s="31"/>
      <c r="N23" s="31"/>
      <c r="O23" s="55"/>
      <c r="P23" s="5"/>
    </row>
    <row r="24" spans="2:16" ht="15">
      <c r="B24" s="4"/>
      <c r="C24" s="56" t="s">
        <v>31</v>
      </c>
      <c r="D24" s="311" t="s">
        <v>2</v>
      </c>
      <c r="E24" s="312"/>
      <c r="F24" s="312"/>
      <c r="G24" s="312"/>
      <c r="H24" s="312"/>
      <c r="I24" s="312"/>
      <c r="J24" s="312"/>
      <c r="K24" s="312"/>
      <c r="L24" s="313"/>
      <c r="M24" s="329" t="s">
        <v>32</v>
      </c>
      <c r="N24" s="330"/>
      <c r="O24" s="56" t="s">
        <v>4</v>
      </c>
      <c r="P24" s="13"/>
    </row>
    <row r="25" spans="2:16" ht="15" thickBot="1">
      <c r="B25" s="4"/>
      <c r="C25" s="57"/>
      <c r="D25" s="285"/>
      <c r="E25" s="286"/>
      <c r="F25" s="286"/>
      <c r="G25" s="286"/>
      <c r="H25" s="286"/>
      <c r="I25" s="286"/>
      <c r="J25" s="286"/>
      <c r="K25" s="286"/>
      <c r="L25" s="287"/>
      <c r="M25" s="285"/>
      <c r="N25" s="287"/>
      <c r="O25" s="58"/>
      <c r="P25" s="14"/>
    </row>
    <row r="26" spans="2:16">
      <c r="B26" s="4"/>
      <c r="C26" s="288" t="s">
        <v>33</v>
      </c>
      <c r="D26" s="289"/>
      <c r="E26" s="289"/>
      <c r="F26" s="289"/>
      <c r="G26" s="289"/>
      <c r="H26" s="289"/>
      <c r="I26" s="289"/>
      <c r="J26" s="289"/>
      <c r="K26" s="289"/>
      <c r="L26" s="289"/>
      <c r="M26" s="289"/>
      <c r="N26" s="289"/>
      <c r="O26" s="290"/>
      <c r="P26" s="15"/>
    </row>
    <row r="27" spans="2:16">
      <c r="B27" s="4"/>
      <c r="C27" s="291"/>
      <c r="D27" s="292"/>
      <c r="E27" s="292"/>
      <c r="F27" s="292"/>
      <c r="G27" s="292"/>
      <c r="H27" s="292"/>
      <c r="I27" s="292"/>
      <c r="J27" s="292"/>
      <c r="K27" s="292"/>
      <c r="L27" s="292"/>
      <c r="M27" s="292"/>
      <c r="N27" s="292"/>
      <c r="O27" s="293"/>
      <c r="P27" s="15"/>
    </row>
    <row r="28" spans="2:16" ht="13.5" thickBot="1">
      <c r="B28" s="4"/>
      <c r="C28" s="294"/>
      <c r="D28" s="295"/>
      <c r="E28" s="295"/>
      <c r="F28" s="295"/>
      <c r="G28" s="295"/>
      <c r="H28" s="295"/>
      <c r="I28" s="295"/>
      <c r="J28" s="295"/>
      <c r="K28" s="295"/>
      <c r="L28" s="295"/>
      <c r="M28" s="295"/>
      <c r="N28" s="295"/>
      <c r="O28" s="296"/>
      <c r="P28" s="15"/>
    </row>
    <row r="29" spans="2:16" ht="15">
      <c r="B29" s="4"/>
      <c r="C29" s="273" t="s">
        <v>2</v>
      </c>
      <c r="D29" s="340"/>
      <c r="E29" s="340"/>
      <c r="F29" s="340"/>
      <c r="G29" s="341"/>
      <c r="H29" s="279" t="s">
        <v>34</v>
      </c>
      <c r="I29" s="340"/>
      <c r="J29" s="283" t="s">
        <v>35</v>
      </c>
      <c r="K29" s="284"/>
      <c r="L29" s="59" t="s">
        <v>36</v>
      </c>
      <c r="M29" s="279" t="s">
        <v>37</v>
      </c>
      <c r="N29" s="280"/>
      <c r="O29" s="60" t="s">
        <v>38</v>
      </c>
      <c r="P29" s="16"/>
    </row>
    <row r="30" spans="2:16" ht="14.25">
      <c r="B30" s="4"/>
      <c r="C30" s="257"/>
      <c r="D30" s="258"/>
      <c r="E30" s="258"/>
      <c r="F30" s="258"/>
      <c r="G30" s="334"/>
      <c r="H30" s="335"/>
      <c r="I30" s="334"/>
      <c r="J30" s="335"/>
      <c r="K30" s="334"/>
      <c r="L30" s="61"/>
      <c r="M30" s="336"/>
      <c r="N30" s="337"/>
      <c r="O30" s="62"/>
      <c r="P30" s="17"/>
    </row>
    <row r="31" spans="2:16" ht="14.25">
      <c r="B31" s="4"/>
      <c r="C31" s="63"/>
      <c r="D31" s="64"/>
      <c r="E31" s="64"/>
      <c r="F31" s="64"/>
      <c r="G31" s="65"/>
      <c r="H31" s="66"/>
      <c r="I31" s="65"/>
      <c r="J31" s="66"/>
      <c r="K31" s="65"/>
      <c r="L31" s="61"/>
      <c r="M31" s="336"/>
      <c r="N31" s="337"/>
      <c r="O31" s="62"/>
      <c r="P31" s="17"/>
    </row>
    <row r="32" spans="2:16" ht="15" thickBot="1">
      <c r="B32" s="4"/>
      <c r="C32" s="269"/>
      <c r="D32" s="270"/>
      <c r="E32" s="270"/>
      <c r="F32" s="270"/>
      <c r="G32" s="297"/>
      <c r="H32" s="298"/>
      <c r="I32" s="297"/>
      <c r="J32" s="298"/>
      <c r="K32" s="297"/>
      <c r="L32" s="67"/>
      <c r="M32" s="299"/>
      <c r="N32" s="300"/>
      <c r="O32" s="62"/>
      <c r="P32" s="17"/>
    </row>
    <row r="33" spans="2:16" ht="15.75" thickBot="1">
      <c r="B33" s="4"/>
      <c r="C33" s="263" t="s">
        <v>39</v>
      </c>
      <c r="D33" s="264"/>
      <c r="E33" s="264"/>
      <c r="F33" s="264"/>
      <c r="G33" s="264"/>
      <c r="H33" s="264"/>
      <c r="I33" s="264"/>
      <c r="J33" s="264"/>
      <c r="K33" s="264"/>
      <c r="L33" s="264"/>
      <c r="M33" s="264"/>
      <c r="N33" s="265"/>
      <c r="O33" s="68"/>
      <c r="P33" s="18"/>
    </row>
    <row r="34" spans="2:16" ht="13.5" customHeight="1">
      <c r="B34" s="4"/>
      <c r="C34" s="288" t="s">
        <v>40</v>
      </c>
      <c r="D34" s="289"/>
      <c r="E34" s="289"/>
      <c r="F34" s="289"/>
      <c r="G34" s="289"/>
      <c r="H34" s="289"/>
      <c r="I34" s="289"/>
      <c r="J34" s="289"/>
      <c r="K34" s="289"/>
      <c r="L34" s="289"/>
      <c r="M34" s="289"/>
      <c r="N34" s="289"/>
      <c r="O34" s="290"/>
      <c r="P34" s="15"/>
    </row>
    <row r="35" spans="2:16">
      <c r="B35" s="4"/>
      <c r="C35" s="291"/>
      <c r="D35" s="292"/>
      <c r="E35" s="292"/>
      <c r="F35" s="292"/>
      <c r="G35" s="292"/>
      <c r="H35" s="292"/>
      <c r="I35" s="292"/>
      <c r="J35" s="292"/>
      <c r="K35" s="292"/>
      <c r="L35" s="292"/>
      <c r="M35" s="292"/>
      <c r="N35" s="292"/>
      <c r="O35" s="293"/>
      <c r="P35" s="15"/>
    </row>
    <row r="36" spans="2:16" ht="13.5" thickBot="1">
      <c r="B36" s="4"/>
      <c r="C36" s="294"/>
      <c r="D36" s="295"/>
      <c r="E36" s="295"/>
      <c r="F36" s="295"/>
      <c r="G36" s="295"/>
      <c r="H36" s="295"/>
      <c r="I36" s="295"/>
      <c r="J36" s="295"/>
      <c r="K36" s="295"/>
      <c r="L36" s="295"/>
      <c r="M36" s="295"/>
      <c r="N36" s="295"/>
      <c r="O36" s="296"/>
      <c r="P36" s="15"/>
    </row>
    <row r="37" spans="2:16" ht="15">
      <c r="B37" s="4"/>
      <c r="C37" s="273" t="s">
        <v>2</v>
      </c>
      <c r="D37" s="274"/>
      <c r="E37" s="274"/>
      <c r="F37" s="274"/>
      <c r="G37" s="274"/>
      <c r="H37" s="274"/>
      <c r="I37" s="274"/>
      <c r="J37" s="280"/>
      <c r="K37" s="122" t="s">
        <v>32</v>
      </c>
      <c r="L37" s="59" t="s">
        <v>4</v>
      </c>
      <c r="M37" s="279" t="s">
        <v>41</v>
      </c>
      <c r="N37" s="280"/>
      <c r="O37" s="60" t="s">
        <v>38</v>
      </c>
      <c r="P37" s="16"/>
    </row>
    <row r="38" spans="2:16" ht="14.25">
      <c r="B38" s="4"/>
      <c r="C38" s="257"/>
      <c r="D38" s="258"/>
      <c r="E38" s="258"/>
      <c r="F38" s="258"/>
      <c r="G38" s="258"/>
      <c r="H38" s="258"/>
      <c r="I38" s="258"/>
      <c r="J38" s="334"/>
      <c r="K38" s="126"/>
      <c r="L38" s="69"/>
      <c r="M38" s="338"/>
      <c r="N38" s="339"/>
      <c r="O38" s="62"/>
      <c r="P38" s="17"/>
    </row>
    <row r="39" spans="2:16" ht="15" thickBot="1">
      <c r="B39" s="4"/>
      <c r="C39" s="269"/>
      <c r="D39" s="270"/>
      <c r="E39" s="270"/>
      <c r="F39" s="270"/>
      <c r="G39" s="270"/>
      <c r="H39" s="270"/>
      <c r="I39" s="270"/>
      <c r="J39" s="297"/>
      <c r="K39" s="64"/>
      <c r="L39" s="70"/>
      <c r="M39" s="271"/>
      <c r="N39" s="272"/>
      <c r="O39" s="71"/>
      <c r="P39" s="17"/>
    </row>
    <row r="40" spans="2:16" ht="15.75" thickBot="1">
      <c r="B40" s="4"/>
      <c r="C40" s="263" t="s">
        <v>39</v>
      </c>
      <c r="D40" s="264"/>
      <c r="E40" s="264"/>
      <c r="F40" s="264"/>
      <c r="G40" s="264"/>
      <c r="H40" s="264"/>
      <c r="I40" s="264"/>
      <c r="J40" s="264"/>
      <c r="K40" s="264"/>
      <c r="L40" s="264"/>
      <c r="M40" s="264"/>
      <c r="N40" s="265"/>
      <c r="O40" s="72">
        <v>0</v>
      </c>
      <c r="P40" s="17"/>
    </row>
    <row r="41" spans="2:16">
      <c r="B41" s="4"/>
      <c r="C41" s="288" t="s">
        <v>42</v>
      </c>
      <c r="D41" s="289"/>
      <c r="E41" s="289"/>
      <c r="F41" s="289"/>
      <c r="G41" s="289"/>
      <c r="H41" s="289"/>
      <c r="I41" s="289"/>
      <c r="J41" s="289"/>
      <c r="K41" s="289"/>
      <c r="L41" s="289"/>
      <c r="M41" s="289"/>
      <c r="N41" s="289"/>
      <c r="O41" s="290"/>
      <c r="P41" s="15"/>
    </row>
    <row r="42" spans="2:16">
      <c r="B42" s="4"/>
      <c r="C42" s="291"/>
      <c r="D42" s="292"/>
      <c r="E42" s="292"/>
      <c r="F42" s="292"/>
      <c r="G42" s="292"/>
      <c r="H42" s="292"/>
      <c r="I42" s="292"/>
      <c r="J42" s="292"/>
      <c r="K42" s="292"/>
      <c r="L42" s="292"/>
      <c r="M42" s="292"/>
      <c r="N42" s="292"/>
      <c r="O42" s="293"/>
      <c r="P42" s="15"/>
    </row>
    <row r="43" spans="2:16" ht="13.5" thickBot="1">
      <c r="B43" s="4"/>
      <c r="C43" s="294"/>
      <c r="D43" s="295"/>
      <c r="E43" s="295"/>
      <c r="F43" s="295"/>
      <c r="G43" s="295"/>
      <c r="H43" s="295"/>
      <c r="I43" s="295"/>
      <c r="J43" s="295"/>
      <c r="K43" s="295"/>
      <c r="L43" s="295"/>
      <c r="M43" s="295"/>
      <c r="N43" s="295"/>
      <c r="O43" s="296"/>
      <c r="P43" s="15"/>
    </row>
    <row r="44" spans="2:16" ht="17.25">
      <c r="B44" s="4"/>
      <c r="C44" s="273" t="s">
        <v>43</v>
      </c>
      <c r="D44" s="274"/>
      <c r="E44" s="274"/>
      <c r="F44" s="274"/>
      <c r="G44" s="274"/>
      <c r="H44" s="274"/>
      <c r="I44" s="274"/>
      <c r="J44" s="59" t="s">
        <v>44</v>
      </c>
      <c r="K44" s="124" t="s">
        <v>45</v>
      </c>
      <c r="L44" s="73" t="s">
        <v>46</v>
      </c>
      <c r="M44" s="279" t="s">
        <v>47</v>
      </c>
      <c r="N44" s="280"/>
      <c r="O44" s="60" t="s">
        <v>38</v>
      </c>
      <c r="P44" s="16"/>
    </row>
    <row r="45" spans="2:16" ht="14.25">
      <c r="B45" s="4"/>
      <c r="C45" s="257"/>
      <c r="D45" s="258"/>
      <c r="E45" s="258"/>
      <c r="F45" s="258"/>
      <c r="G45" s="258"/>
      <c r="H45" s="258"/>
      <c r="I45" s="258"/>
      <c r="J45" s="74"/>
      <c r="K45" s="75"/>
      <c r="L45" s="74"/>
      <c r="M45" s="277"/>
      <c r="N45" s="278"/>
      <c r="O45" s="62"/>
      <c r="P45" s="17"/>
    </row>
    <row r="46" spans="2:16" ht="15" thickBot="1">
      <c r="B46" s="4"/>
      <c r="C46" s="269"/>
      <c r="D46" s="270"/>
      <c r="E46" s="270"/>
      <c r="F46" s="270"/>
      <c r="G46" s="270"/>
      <c r="H46" s="270"/>
      <c r="I46" s="270"/>
      <c r="J46" s="76"/>
      <c r="K46" s="77"/>
      <c r="L46" s="76"/>
      <c r="M46" s="271"/>
      <c r="N46" s="272"/>
      <c r="O46" s="78"/>
      <c r="P46" s="17"/>
    </row>
    <row r="47" spans="2:16" ht="15.75" thickBot="1">
      <c r="B47" s="4"/>
      <c r="C47" s="263" t="s">
        <v>39</v>
      </c>
      <c r="D47" s="264"/>
      <c r="E47" s="264"/>
      <c r="F47" s="264"/>
      <c r="G47" s="264"/>
      <c r="H47" s="264"/>
      <c r="I47" s="264"/>
      <c r="J47" s="264"/>
      <c r="K47" s="264"/>
      <c r="L47" s="264"/>
      <c r="M47" s="264"/>
      <c r="N47" s="265"/>
      <c r="O47" s="68"/>
      <c r="P47" s="18"/>
    </row>
    <row r="48" spans="2:16">
      <c r="B48" s="4"/>
      <c r="C48" s="288" t="s">
        <v>48</v>
      </c>
      <c r="D48" s="289"/>
      <c r="E48" s="289"/>
      <c r="F48" s="289"/>
      <c r="G48" s="289"/>
      <c r="H48" s="289"/>
      <c r="I48" s="289"/>
      <c r="J48" s="289"/>
      <c r="K48" s="289"/>
      <c r="L48" s="289"/>
      <c r="M48" s="289"/>
      <c r="N48" s="289"/>
      <c r="O48" s="290"/>
      <c r="P48" s="15"/>
    </row>
    <row r="49" spans="2:16">
      <c r="B49" s="4"/>
      <c r="C49" s="291"/>
      <c r="D49" s="292"/>
      <c r="E49" s="292"/>
      <c r="F49" s="292"/>
      <c r="G49" s="292"/>
      <c r="H49" s="292"/>
      <c r="I49" s="292"/>
      <c r="J49" s="292"/>
      <c r="K49" s="292"/>
      <c r="L49" s="292"/>
      <c r="M49" s="292"/>
      <c r="N49" s="292"/>
      <c r="O49" s="293"/>
      <c r="P49" s="15"/>
    </row>
    <row r="50" spans="2:16" ht="13.5" thickBot="1">
      <c r="B50" s="4"/>
      <c r="C50" s="294"/>
      <c r="D50" s="295"/>
      <c r="E50" s="295"/>
      <c r="F50" s="295"/>
      <c r="G50" s="295"/>
      <c r="H50" s="295"/>
      <c r="I50" s="295"/>
      <c r="J50" s="295"/>
      <c r="K50" s="295"/>
      <c r="L50" s="295"/>
      <c r="M50" s="295"/>
      <c r="N50" s="295"/>
      <c r="O50" s="296"/>
      <c r="P50" s="15"/>
    </row>
    <row r="51" spans="2:16" ht="30">
      <c r="B51" s="4"/>
      <c r="C51" s="273" t="s">
        <v>49</v>
      </c>
      <c r="D51" s="274"/>
      <c r="E51" s="274"/>
      <c r="F51" s="274"/>
      <c r="G51" s="274"/>
      <c r="H51" s="274"/>
      <c r="I51" s="274"/>
      <c r="J51" s="59" t="s">
        <v>50</v>
      </c>
      <c r="K51" s="79" t="s">
        <v>51</v>
      </c>
      <c r="L51" s="80" t="s">
        <v>52</v>
      </c>
      <c r="M51" s="275" t="s">
        <v>37</v>
      </c>
      <c r="N51" s="276"/>
      <c r="O51" s="81" t="s">
        <v>38</v>
      </c>
      <c r="P51" s="19"/>
    </row>
    <row r="52" spans="2:16" ht="14.25">
      <c r="B52" s="4"/>
      <c r="C52" s="82"/>
      <c r="D52" s="83"/>
      <c r="E52" s="83"/>
      <c r="F52" s="83"/>
      <c r="G52" s="83"/>
      <c r="H52" s="83"/>
      <c r="I52" s="83"/>
      <c r="J52" s="84"/>
      <c r="K52" s="85"/>
      <c r="L52" s="86"/>
      <c r="M52" s="281"/>
      <c r="N52" s="282"/>
      <c r="O52" s="87"/>
      <c r="P52" s="20"/>
    </row>
    <row r="53" spans="2:16" ht="14.25">
      <c r="B53" s="4"/>
      <c r="C53" s="82"/>
      <c r="D53" s="83"/>
      <c r="E53" s="83"/>
      <c r="F53" s="83"/>
      <c r="G53" s="83"/>
      <c r="H53" s="83"/>
      <c r="I53" s="83"/>
      <c r="J53" s="84"/>
      <c r="K53" s="85"/>
      <c r="L53" s="86"/>
      <c r="M53" s="281"/>
      <c r="N53" s="282"/>
      <c r="O53" s="87"/>
      <c r="P53" s="20"/>
    </row>
    <row r="54" spans="2:16" ht="14.25">
      <c r="B54" s="4"/>
      <c r="C54" s="82"/>
      <c r="D54" s="83"/>
      <c r="E54" s="83"/>
      <c r="F54" s="83"/>
      <c r="G54" s="83"/>
      <c r="H54" s="83"/>
      <c r="I54" s="83"/>
      <c r="J54" s="84"/>
      <c r="K54" s="85"/>
      <c r="L54" s="86"/>
      <c r="M54" s="277"/>
      <c r="N54" s="278"/>
      <c r="O54" s="87"/>
      <c r="P54" s="20"/>
    </row>
    <row r="55" spans="2:16" ht="15" thickBot="1">
      <c r="B55" s="4"/>
      <c r="C55" s="269"/>
      <c r="D55" s="270"/>
      <c r="E55" s="270"/>
      <c r="F55" s="270"/>
      <c r="G55" s="270"/>
      <c r="H55" s="270"/>
      <c r="I55" s="270"/>
      <c r="J55" s="76"/>
      <c r="K55" s="77"/>
      <c r="L55" s="76"/>
      <c r="M55" s="271"/>
      <c r="N55" s="272"/>
      <c r="O55" s="78"/>
      <c r="P55" s="17"/>
    </row>
    <row r="56" spans="2:16" ht="15.75" thickBot="1">
      <c r="B56" s="4"/>
      <c r="C56" s="263" t="s">
        <v>39</v>
      </c>
      <c r="D56" s="264"/>
      <c r="E56" s="264"/>
      <c r="F56" s="264"/>
      <c r="G56" s="264"/>
      <c r="H56" s="264"/>
      <c r="I56" s="264"/>
      <c r="J56" s="264"/>
      <c r="K56" s="264"/>
      <c r="L56" s="264"/>
      <c r="M56" s="264"/>
      <c r="N56" s="265"/>
      <c r="O56" s="72"/>
      <c r="P56" s="17"/>
    </row>
    <row r="57" spans="2:16" ht="15" thickBot="1">
      <c r="B57" s="4"/>
      <c r="C57" s="54"/>
      <c r="D57" s="31"/>
      <c r="E57" s="31"/>
      <c r="F57" s="31"/>
      <c r="G57" s="31"/>
      <c r="H57" s="31"/>
      <c r="I57" s="31"/>
      <c r="J57" s="31"/>
      <c r="K57" s="31"/>
      <c r="L57" s="31"/>
      <c r="M57" s="31"/>
      <c r="N57" s="31"/>
      <c r="O57" s="55"/>
      <c r="P57" s="5"/>
    </row>
    <row r="58" spans="2:16" ht="15.75" thickBot="1">
      <c r="B58" s="4"/>
      <c r="C58" s="266" t="s">
        <v>53</v>
      </c>
      <c r="D58" s="267"/>
      <c r="E58" s="267"/>
      <c r="F58" s="267"/>
      <c r="G58" s="267"/>
      <c r="H58" s="267"/>
      <c r="I58" s="267"/>
      <c r="J58" s="267"/>
      <c r="K58" s="267"/>
      <c r="L58" s="267"/>
      <c r="M58" s="267"/>
      <c r="N58" s="268"/>
      <c r="O58" s="88"/>
      <c r="P58" s="21"/>
    </row>
    <row r="59" spans="2:16">
      <c r="B59" s="4"/>
      <c r="C59" s="288" t="s">
        <v>54</v>
      </c>
      <c r="D59" s="289"/>
      <c r="E59" s="289"/>
      <c r="F59" s="289"/>
      <c r="G59" s="289"/>
      <c r="H59" s="289"/>
      <c r="I59" s="289"/>
      <c r="J59" s="289"/>
      <c r="K59" s="289"/>
      <c r="L59" s="289"/>
      <c r="M59" s="289"/>
      <c r="N59" s="289"/>
      <c r="O59" s="290"/>
      <c r="P59" s="15"/>
    </row>
    <row r="60" spans="2:16">
      <c r="B60" s="4"/>
      <c r="C60" s="291"/>
      <c r="D60" s="292"/>
      <c r="E60" s="292"/>
      <c r="F60" s="292"/>
      <c r="G60" s="292"/>
      <c r="H60" s="292"/>
      <c r="I60" s="292"/>
      <c r="J60" s="292"/>
      <c r="K60" s="292"/>
      <c r="L60" s="292"/>
      <c r="M60" s="292"/>
      <c r="N60" s="292"/>
      <c r="O60" s="293"/>
      <c r="P60" s="15"/>
    </row>
    <row r="61" spans="2:16" ht="13.5" thickBot="1">
      <c r="B61" s="4"/>
      <c r="C61" s="294"/>
      <c r="D61" s="295"/>
      <c r="E61" s="295"/>
      <c r="F61" s="295"/>
      <c r="G61" s="295"/>
      <c r="H61" s="295"/>
      <c r="I61" s="295"/>
      <c r="J61" s="295"/>
      <c r="K61" s="295"/>
      <c r="L61" s="295"/>
      <c r="M61" s="295"/>
      <c r="N61" s="295"/>
      <c r="O61" s="296"/>
      <c r="P61" s="15"/>
    </row>
    <row r="62" spans="2:16" ht="15">
      <c r="B62" s="4"/>
      <c r="C62" s="273" t="s">
        <v>55</v>
      </c>
      <c r="D62" s="274"/>
      <c r="E62" s="274"/>
      <c r="F62" s="274"/>
      <c r="G62" s="274"/>
      <c r="H62" s="274"/>
      <c r="I62" s="274"/>
      <c r="J62" s="124"/>
      <c r="K62" s="125"/>
      <c r="L62" s="80" t="s">
        <v>56</v>
      </c>
      <c r="M62" s="275" t="s">
        <v>57</v>
      </c>
      <c r="N62" s="276"/>
      <c r="O62" s="81"/>
      <c r="P62" s="19"/>
    </row>
    <row r="63" spans="2:16" ht="14.25">
      <c r="B63" s="4"/>
      <c r="C63" s="257" t="s">
        <v>58</v>
      </c>
      <c r="D63" s="258"/>
      <c r="E63" s="258"/>
      <c r="F63" s="258"/>
      <c r="G63" s="258"/>
      <c r="H63" s="258"/>
      <c r="I63" s="258"/>
      <c r="J63" s="89"/>
      <c r="K63" s="90"/>
      <c r="L63" s="91"/>
      <c r="M63" s="259"/>
      <c r="N63" s="260"/>
      <c r="O63" s="92"/>
      <c r="P63" s="22"/>
    </row>
    <row r="64" spans="2:16" ht="14.25">
      <c r="B64" s="4"/>
      <c r="C64" s="63" t="s">
        <v>59</v>
      </c>
      <c r="D64" s="64"/>
      <c r="E64" s="64"/>
      <c r="F64" s="64"/>
      <c r="G64" s="64"/>
      <c r="H64" s="64"/>
      <c r="I64" s="64"/>
      <c r="J64" s="89"/>
      <c r="K64" s="90"/>
      <c r="L64" s="91"/>
      <c r="M64" s="259"/>
      <c r="N64" s="260"/>
      <c r="O64" s="92"/>
      <c r="P64" s="22"/>
    </row>
    <row r="65" spans="2:16" ht="15" thickBot="1">
      <c r="B65" s="4"/>
      <c r="C65" s="48" t="s">
        <v>60</v>
      </c>
      <c r="D65" s="49"/>
      <c r="E65" s="49"/>
      <c r="F65" s="49"/>
      <c r="G65" s="49"/>
      <c r="H65" s="49"/>
      <c r="I65" s="49"/>
      <c r="J65" s="93"/>
      <c r="K65" s="94"/>
      <c r="L65" s="91"/>
      <c r="M65" s="261"/>
      <c r="N65" s="262"/>
      <c r="O65" s="92"/>
      <c r="P65" s="22"/>
    </row>
    <row r="66" spans="2:16" ht="15.75" thickBot="1">
      <c r="B66" s="4"/>
      <c r="C66" s="263" t="s">
        <v>39</v>
      </c>
      <c r="D66" s="264"/>
      <c r="E66" s="264"/>
      <c r="F66" s="264"/>
      <c r="G66" s="264"/>
      <c r="H66" s="264"/>
      <c r="I66" s="264"/>
      <c r="J66" s="264"/>
      <c r="K66" s="264"/>
      <c r="L66" s="264"/>
      <c r="M66" s="264"/>
      <c r="N66" s="265"/>
      <c r="O66" s="95"/>
      <c r="P66" s="23"/>
    </row>
    <row r="67" spans="2:16" ht="15" thickBot="1">
      <c r="B67" s="4"/>
      <c r="C67" s="54"/>
      <c r="D67" s="31"/>
      <c r="E67" s="31"/>
      <c r="F67" s="31"/>
      <c r="G67" s="31"/>
      <c r="H67" s="31"/>
      <c r="I67" s="31"/>
      <c r="J67" s="31"/>
      <c r="K67" s="31"/>
      <c r="L67" s="31"/>
      <c r="M67" s="31"/>
      <c r="N67" s="31"/>
      <c r="O67" s="55"/>
      <c r="P67" s="5"/>
    </row>
    <row r="68" spans="2:16" ht="15.75" thickBot="1">
      <c r="B68" s="4"/>
      <c r="C68" s="266" t="s">
        <v>61</v>
      </c>
      <c r="D68" s="267"/>
      <c r="E68" s="267"/>
      <c r="F68" s="267"/>
      <c r="G68" s="267"/>
      <c r="H68" s="267"/>
      <c r="I68" s="267"/>
      <c r="J68" s="267"/>
      <c r="K68" s="267"/>
      <c r="L68" s="267"/>
      <c r="M68" s="267"/>
      <c r="N68" s="268"/>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62</v>
      </c>
      <c r="I70" s="97"/>
      <c r="J70" s="97"/>
      <c r="K70" s="97"/>
      <c r="L70" s="31"/>
      <c r="M70" s="31"/>
      <c r="N70" s="31"/>
      <c r="O70" s="55"/>
      <c r="P70" s="5"/>
    </row>
    <row r="71" spans="2:16" ht="15">
      <c r="B71" s="4"/>
      <c r="C71" s="54"/>
      <c r="D71" s="31"/>
      <c r="E71" s="31"/>
      <c r="F71" s="31"/>
      <c r="G71" s="31"/>
      <c r="H71" s="97" t="s">
        <v>63</v>
      </c>
      <c r="I71" s="31"/>
      <c r="J71" s="31"/>
      <c r="K71" s="31"/>
      <c r="L71" s="31"/>
      <c r="M71" s="31"/>
      <c r="N71" s="31"/>
      <c r="O71" s="55"/>
      <c r="P71" s="24"/>
    </row>
    <row r="72" spans="2:16" ht="15">
      <c r="B72" s="4"/>
      <c r="C72" s="54"/>
      <c r="D72" s="31"/>
      <c r="E72" s="31"/>
      <c r="F72" s="31"/>
      <c r="G72" s="31"/>
      <c r="H72" s="97" t="s">
        <v>64</v>
      </c>
      <c r="I72" s="31"/>
      <c r="J72" s="31"/>
      <c r="K72" s="31"/>
      <c r="L72" s="31"/>
      <c r="M72" s="31"/>
      <c r="N72" s="31"/>
      <c r="O72" s="55"/>
      <c r="P72" s="24"/>
    </row>
    <row r="73" spans="2:16" ht="14.25">
      <c r="B73" s="4"/>
      <c r="C73" s="40"/>
      <c r="D73" s="98"/>
      <c r="E73" s="98"/>
      <c r="F73" s="98"/>
      <c r="G73" s="98"/>
      <c r="H73" s="97" t="s">
        <v>65</v>
      </c>
      <c r="I73" s="98"/>
      <c r="J73" s="98"/>
      <c r="K73" s="98"/>
      <c r="L73" s="98"/>
      <c r="M73" s="98"/>
      <c r="N73" s="98"/>
      <c r="O73" s="99"/>
      <c r="P73" s="25"/>
    </row>
    <row r="74" spans="2:16" ht="14.25">
      <c r="B74" s="4"/>
      <c r="C74" s="54"/>
      <c r="D74" s="31"/>
      <c r="E74" s="31"/>
      <c r="F74" s="31"/>
      <c r="G74" s="31"/>
      <c r="H74" s="31" t="s">
        <v>66</v>
      </c>
      <c r="I74" s="31"/>
      <c r="J74" s="31"/>
      <c r="K74" s="31"/>
      <c r="L74" s="31"/>
      <c r="M74" s="31"/>
      <c r="N74" s="31"/>
      <c r="O74" s="55"/>
      <c r="P74" s="5"/>
    </row>
    <row r="75" spans="2:16" ht="15">
      <c r="B75" s="4"/>
      <c r="C75" s="100" t="s">
        <v>67</v>
      </c>
      <c r="D75" s="101"/>
      <c r="E75" s="101"/>
      <c r="F75" s="101"/>
      <c r="G75" s="101"/>
      <c r="H75" s="101"/>
      <c r="I75" s="101"/>
      <c r="J75" s="101"/>
      <c r="K75" s="101"/>
      <c r="L75" s="101"/>
      <c r="M75" s="101"/>
      <c r="N75" s="101"/>
      <c r="O75" s="102"/>
      <c r="P75" s="5"/>
    </row>
    <row r="76" spans="2:16" ht="14.25">
      <c r="B76" s="4"/>
      <c r="C76" s="254"/>
      <c r="D76" s="255"/>
      <c r="E76" s="255"/>
      <c r="F76" s="255"/>
      <c r="G76" s="255"/>
      <c r="H76" s="255"/>
      <c r="I76" s="255"/>
      <c r="J76" s="255"/>
      <c r="K76" s="255"/>
      <c r="L76" s="255"/>
      <c r="M76" s="255"/>
      <c r="N76" s="255"/>
      <c r="O76" s="256"/>
      <c r="P76" s="25"/>
    </row>
    <row r="77" spans="2:16" ht="14.25">
      <c r="B77" s="4"/>
      <c r="C77" s="254"/>
      <c r="D77" s="255"/>
      <c r="E77" s="255"/>
      <c r="F77" s="255"/>
      <c r="G77" s="255"/>
      <c r="H77" s="255"/>
      <c r="I77" s="255"/>
      <c r="J77" s="255"/>
      <c r="K77" s="255"/>
      <c r="L77" s="255"/>
      <c r="M77" s="255"/>
      <c r="N77" s="255"/>
      <c r="O77" s="256"/>
      <c r="P77" s="25"/>
    </row>
    <row r="78" spans="2:16" ht="14.25">
      <c r="B78" s="4"/>
      <c r="C78" s="40"/>
      <c r="D78" s="98"/>
      <c r="E78" s="98"/>
      <c r="F78" s="98"/>
      <c r="G78" s="98"/>
      <c r="H78" s="98"/>
      <c r="I78" s="98"/>
      <c r="J78" s="98"/>
      <c r="K78" s="98"/>
      <c r="L78" s="98"/>
      <c r="M78" s="98"/>
      <c r="N78" s="98"/>
      <c r="O78" s="99"/>
      <c r="P78" s="25"/>
    </row>
    <row r="79" spans="2:16" ht="15">
      <c r="B79" s="4"/>
      <c r="C79" s="103" t="s">
        <v>68</v>
      </c>
      <c r="D79" s="98"/>
      <c r="E79" s="98"/>
      <c r="F79" s="98"/>
      <c r="G79" s="98"/>
      <c r="H79" s="98"/>
      <c r="I79" s="98"/>
      <c r="J79" s="98"/>
      <c r="K79" s="98"/>
      <c r="L79" s="98"/>
      <c r="M79" s="98"/>
      <c r="N79" s="98"/>
      <c r="O79" s="99"/>
      <c r="P79" s="25"/>
    </row>
    <row r="80" spans="2:16" ht="12.75" customHeight="1">
      <c r="B80" s="4"/>
      <c r="C80" s="251" t="s">
        <v>69</v>
      </c>
      <c r="D80" s="252"/>
      <c r="E80" s="252"/>
      <c r="F80" s="252"/>
      <c r="G80" s="252"/>
      <c r="H80" s="252"/>
      <c r="I80" s="252"/>
      <c r="J80" s="252"/>
      <c r="K80" s="252"/>
      <c r="L80" s="252"/>
      <c r="M80" s="252"/>
      <c r="N80" s="252"/>
      <c r="O80" s="253"/>
      <c r="P80" s="26"/>
    </row>
    <row r="81" spans="2:16" ht="28.5" customHeight="1">
      <c r="B81" s="4"/>
      <c r="C81" s="251"/>
      <c r="D81" s="252"/>
      <c r="E81" s="252"/>
      <c r="F81" s="252"/>
      <c r="G81" s="252"/>
      <c r="H81" s="252"/>
      <c r="I81" s="252"/>
      <c r="J81" s="252"/>
      <c r="K81" s="252"/>
      <c r="L81" s="252"/>
      <c r="M81" s="252"/>
      <c r="N81" s="252"/>
      <c r="O81" s="253"/>
      <c r="P81" s="26"/>
    </row>
    <row r="82" spans="2:16" ht="13.35" customHeight="1">
      <c r="B82" s="4"/>
      <c r="C82" s="251" t="s">
        <v>70</v>
      </c>
      <c r="D82" s="252"/>
      <c r="E82" s="252"/>
      <c r="F82" s="252"/>
      <c r="G82" s="252"/>
      <c r="H82" s="252"/>
      <c r="I82" s="252"/>
      <c r="J82" s="252"/>
      <c r="K82" s="252"/>
      <c r="L82" s="252"/>
      <c r="M82" s="252"/>
      <c r="N82" s="252"/>
      <c r="O82" s="253"/>
      <c r="P82" s="26"/>
    </row>
    <row r="83" spans="2:16" ht="45" customHeight="1">
      <c r="B83" s="4"/>
      <c r="C83" s="251"/>
      <c r="D83" s="252"/>
      <c r="E83" s="252"/>
      <c r="F83" s="252"/>
      <c r="G83" s="252"/>
      <c r="H83" s="252"/>
      <c r="I83" s="252"/>
      <c r="J83" s="252"/>
      <c r="K83" s="252"/>
      <c r="L83" s="252"/>
      <c r="M83" s="252"/>
      <c r="N83" s="252"/>
      <c r="O83" s="253"/>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62</v>
      </c>
      <c r="I85" s="31"/>
      <c r="J85" s="31"/>
      <c r="K85" s="31"/>
      <c r="L85" s="31"/>
      <c r="M85" s="31"/>
      <c r="N85" s="31"/>
      <c r="O85" s="55"/>
      <c r="P85" s="5"/>
    </row>
    <row r="86" spans="2:16" ht="14.25">
      <c r="B86" s="4"/>
      <c r="C86" s="54"/>
      <c r="D86" s="31"/>
      <c r="E86" s="31"/>
      <c r="F86" s="31"/>
      <c r="G86" s="31"/>
      <c r="H86" s="31" t="s">
        <v>63</v>
      </c>
      <c r="I86" s="64"/>
      <c r="J86" s="64"/>
      <c r="K86" s="64"/>
      <c r="L86" s="31"/>
      <c r="M86" s="31"/>
      <c r="N86" s="31"/>
      <c r="O86" s="55"/>
      <c r="P86" s="5"/>
    </row>
    <row r="87" spans="2:16" ht="14.25">
      <c r="B87" s="4"/>
      <c r="C87" s="54"/>
      <c r="D87" s="31"/>
      <c r="E87" s="31"/>
      <c r="F87" s="31"/>
      <c r="G87" s="31"/>
      <c r="H87" s="31" t="s">
        <v>71</v>
      </c>
      <c r="I87" s="104"/>
      <c r="J87" s="104"/>
      <c r="K87" s="104"/>
      <c r="L87" s="31"/>
      <c r="M87" s="31"/>
      <c r="N87" s="31"/>
      <c r="O87" s="55"/>
      <c r="P87" s="5"/>
    </row>
    <row r="88" spans="2:16" ht="14.25">
      <c r="B88" s="4"/>
      <c r="C88" s="105"/>
      <c r="D88" s="98"/>
      <c r="E88" s="98"/>
      <c r="F88" s="98"/>
      <c r="G88" s="98"/>
      <c r="H88" s="31" t="s">
        <v>72</v>
      </c>
      <c r="I88" s="31"/>
      <c r="J88" s="31"/>
      <c r="K88" s="31"/>
      <c r="L88" s="98"/>
      <c r="M88" s="98"/>
      <c r="N88" s="98"/>
      <c r="O88" s="99"/>
      <c r="P88" s="25"/>
    </row>
    <row r="89" spans="2:16" ht="18.75" customHeight="1" thickBot="1">
      <c r="B89" s="4"/>
      <c r="C89" s="247"/>
      <c r="D89" s="248"/>
      <c r="E89" s="248"/>
      <c r="F89" s="77"/>
      <c r="G89" s="77"/>
      <c r="H89" s="77"/>
      <c r="I89" s="77"/>
      <c r="J89" s="77"/>
      <c r="K89" s="245"/>
      <c r="L89" s="245"/>
      <c r="M89" s="245"/>
      <c r="N89" s="245"/>
      <c r="O89" s="246"/>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infopath/2007/PartnerControls"/>
    <ds:schemaRef ds:uri="http://www.w3.org/XML/1998/namespace"/>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a6cb9e4b-f1d1-4245-83ec-6cad768d538a"/>
    <ds:schemaRef ds:uri="9d85dbaf-23eb-4e57-a637-93dcacc8b1a1"/>
    <ds:schemaRef ds:uri="http://purl.org/dc/dcmitype/"/>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(Oferente)</vt:lpstr>
      <vt:lpstr>INDICAR CÓDIGO DEL ITEM DE PAGO</vt:lpstr>
      <vt:lpstr>_GoBack</vt:lpstr>
      <vt:lpstr>'INDICAR CÓDIGO DEL ITEM DE PAGO'!Área_de_impresión</vt:lpstr>
      <vt:lpstr>'PRESUPUESTO OFICIAL (Entidad)'!Área_de_impresión</vt:lpstr>
      <vt:lpstr>'PROPUESTA ECONOMICA (Oferente)'!Área_de_impresión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DISAN - ANGELA JOHANA RODRIGUEZ GETZAMA</cp:lastModifiedBy>
  <cp:revision/>
  <cp:lastPrinted>2026-07-16T21:35:41Z</cp:lastPrinted>
  <dcterms:created xsi:type="dcterms:W3CDTF">2006-06-27T16:47:25Z</dcterms:created>
  <dcterms:modified xsi:type="dcterms:W3CDTF">2026-08-21T22:17:52Z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